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masis 381-n\"/>
    </mc:Choice>
  </mc:AlternateContent>
  <xr:revisionPtr revIDLastSave="0" documentId="13_ncr:1_{56F24E65-F013-4F17-A396-D89C61085D57}" xr6:coauthVersionLast="47" xr6:coauthVersionMax="47" xr10:uidLastSave="{00000000-0000-0000-0000-000000000000}"/>
  <bookViews>
    <workbookView xWindow="735" yWindow="735" windowWidth="21600" windowHeight="11385" xr2:uid="{3A5D1B73-2101-49F8-94C2-12CC44C0D391}"/>
  </bookViews>
  <sheets>
    <sheet name="Expend_funk" sheetId="3" r:id="rId1"/>
  </sheets>
  <definedNames>
    <definedName name="_xlnm.Print_Titles" localSheetId="0">Expend_funk!$8:$10</definedName>
  </definedNames>
  <calcPr calcId="191029"/>
</workbook>
</file>

<file path=xl/calcChain.xml><?xml version="1.0" encoding="utf-8"?>
<calcChain xmlns="http://schemas.openxmlformats.org/spreadsheetml/2006/main">
  <c r="I173" i="3" l="1"/>
  <c r="I14" i="3"/>
  <c r="H252" i="3"/>
  <c r="G252" i="3" s="1"/>
  <c r="I98" i="3"/>
  <c r="I104" i="3"/>
  <c r="H312" i="3"/>
  <c r="H310" i="3"/>
  <c r="I142" i="3"/>
  <c r="G250" i="3"/>
  <c r="G314" i="3"/>
  <c r="G312" i="3"/>
  <c r="G310" i="3"/>
  <c r="I248" i="3"/>
  <c r="I312" i="3"/>
  <c r="I310" i="3" s="1"/>
  <c r="G269" i="3"/>
  <c r="G270" i="3"/>
  <c r="G272" i="3"/>
  <c r="G273" i="3"/>
  <c r="G275" i="3"/>
  <c r="G276" i="3"/>
  <c r="G277" i="3"/>
  <c r="I264" i="3"/>
  <c r="H264" i="3"/>
  <c r="I252" i="3"/>
  <c r="I246" i="3" s="1"/>
  <c r="I256" i="3"/>
  <c r="I260" i="3"/>
  <c r="I268" i="3"/>
  <c r="I271" i="3"/>
  <c r="I274" i="3"/>
  <c r="H248" i="3"/>
  <c r="H246" i="3" s="1"/>
  <c r="H256" i="3"/>
  <c r="G256" i="3"/>
  <c r="H260" i="3"/>
  <c r="H268" i="3"/>
  <c r="G268" i="3"/>
  <c r="H271" i="3"/>
  <c r="G271" i="3" s="1"/>
  <c r="H274" i="3"/>
  <c r="G274" i="3"/>
  <c r="I117" i="3"/>
  <c r="I124" i="3"/>
  <c r="I127" i="3"/>
  <c r="I133" i="3"/>
  <c r="I94" i="3"/>
  <c r="I112" i="3"/>
  <c r="H117" i="3"/>
  <c r="G117" i="3" s="1"/>
  <c r="H124" i="3"/>
  <c r="G124" i="3" s="1"/>
  <c r="H127" i="3"/>
  <c r="G127" i="3" s="1"/>
  <c r="H133" i="3"/>
  <c r="H142" i="3"/>
  <c r="G142" i="3" s="1"/>
  <c r="H94" i="3"/>
  <c r="H98" i="3"/>
  <c r="G98" i="3" s="1"/>
  <c r="H104" i="3"/>
  <c r="G104" i="3" s="1"/>
  <c r="H112" i="3"/>
  <c r="G112" i="3"/>
  <c r="H14" i="3"/>
  <c r="H12" i="3" s="1"/>
  <c r="H19" i="3"/>
  <c r="G19" i="3" s="1"/>
  <c r="H23" i="3"/>
  <c r="G23" i="3" s="1"/>
  <c r="H28" i="3"/>
  <c r="G28" i="3" s="1"/>
  <c r="H31" i="3"/>
  <c r="G31" i="3" s="1"/>
  <c r="H34" i="3"/>
  <c r="G34" i="3" s="1"/>
  <c r="H37" i="3"/>
  <c r="H40" i="3"/>
  <c r="I19" i="3"/>
  <c r="I12" i="3" s="1"/>
  <c r="I23" i="3"/>
  <c r="I28" i="3"/>
  <c r="I31" i="3"/>
  <c r="I34" i="3"/>
  <c r="I37" i="3"/>
  <c r="G37" i="3"/>
  <c r="I40" i="3"/>
  <c r="G40" i="3"/>
  <c r="H50" i="3"/>
  <c r="H53" i="3"/>
  <c r="H56" i="3"/>
  <c r="G56" i="3" s="1"/>
  <c r="H59" i="3"/>
  <c r="G59" i="3" s="1"/>
  <c r="H63" i="3"/>
  <c r="I50" i="3"/>
  <c r="G50" i="3" s="1"/>
  <c r="I53" i="3"/>
  <c r="I56" i="3"/>
  <c r="I59" i="3"/>
  <c r="I48" i="3" s="1"/>
  <c r="I63" i="3"/>
  <c r="G63" i="3" s="1"/>
  <c r="H68" i="3"/>
  <c r="G68" i="3" s="1"/>
  <c r="H73" i="3"/>
  <c r="H76" i="3"/>
  <c r="H80" i="3"/>
  <c r="G80" i="3" s="1"/>
  <c r="H83" i="3"/>
  <c r="H86" i="3"/>
  <c r="H89" i="3"/>
  <c r="I68" i="3"/>
  <c r="I73" i="3"/>
  <c r="G73" i="3" s="1"/>
  <c r="I76" i="3"/>
  <c r="I80" i="3"/>
  <c r="I83" i="3"/>
  <c r="G83" i="3" s="1"/>
  <c r="I86" i="3"/>
  <c r="I89" i="3"/>
  <c r="H150" i="3"/>
  <c r="G150" i="3" s="1"/>
  <c r="H153" i="3"/>
  <c r="H156" i="3"/>
  <c r="H159" i="3"/>
  <c r="H162" i="3"/>
  <c r="G162" i="3"/>
  <c r="I147" i="3"/>
  <c r="G147" i="3"/>
  <c r="I150" i="3"/>
  <c r="I145" i="3" s="1"/>
  <c r="I153" i="3"/>
  <c r="I156" i="3"/>
  <c r="I159" i="3"/>
  <c r="G159" i="3" s="1"/>
  <c r="I162" i="3"/>
  <c r="H167" i="3"/>
  <c r="H170" i="3"/>
  <c r="H173" i="3"/>
  <c r="H176" i="3"/>
  <c r="G176" i="3" s="1"/>
  <c r="H179" i="3"/>
  <c r="G179" i="3" s="1"/>
  <c r="H182" i="3"/>
  <c r="G182" i="3" s="1"/>
  <c r="I167" i="3"/>
  <c r="I170" i="3"/>
  <c r="I165" i="3"/>
  <c r="G173" i="3"/>
  <c r="I176" i="3"/>
  <c r="I179" i="3"/>
  <c r="I182" i="3"/>
  <c r="H187" i="3"/>
  <c r="H185" i="3" s="1"/>
  <c r="H192" i="3"/>
  <c r="G192" i="3"/>
  <c r="H198" i="3"/>
  <c r="G198" i="3" s="1"/>
  <c r="H204" i="3"/>
  <c r="H208" i="3"/>
  <c r="G208" i="3" s="1"/>
  <c r="H212" i="3"/>
  <c r="G212" i="3" s="1"/>
  <c r="I187" i="3"/>
  <c r="I192" i="3"/>
  <c r="I185" i="3" s="1"/>
  <c r="I198" i="3"/>
  <c r="I204" i="3"/>
  <c r="G204" i="3"/>
  <c r="I208" i="3"/>
  <c r="I212" i="3"/>
  <c r="H218" i="3"/>
  <c r="H216" i="3" s="1"/>
  <c r="H221" i="3"/>
  <c r="H230" i="3"/>
  <c r="H235" i="3"/>
  <c r="H240" i="3"/>
  <c r="G240" i="3" s="1"/>
  <c r="H243" i="3"/>
  <c r="G243" i="3" s="1"/>
  <c r="I218" i="3"/>
  <c r="I216" i="3" s="1"/>
  <c r="I221" i="3"/>
  <c r="I230" i="3"/>
  <c r="G230" i="3"/>
  <c r="I235" i="3"/>
  <c r="G235" i="3" s="1"/>
  <c r="I240" i="3"/>
  <c r="I243" i="3"/>
  <c r="H280" i="3"/>
  <c r="H278" i="3" s="1"/>
  <c r="H284" i="3"/>
  <c r="G284" i="3"/>
  <c r="H287" i="3"/>
  <c r="G287" i="3" s="1"/>
  <c r="H290" i="3"/>
  <c r="G290" i="3" s="1"/>
  <c r="H293" i="3"/>
  <c r="H296" i="3"/>
  <c r="G296" i="3"/>
  <c r="H299" i="3"/>
  <c r="H302" i="3"/>
  <c r="H306" i="3"/>
  <c r="I280" i="3"/>
  <c r="I284" i="3"/>
  <c r="I287" i="3"/>
  <c r="I278" i="3" s="1"/>
  <c r="I290" i="3"/>
  <c r="I293" i="3"/>
  <c r="G293" i="3" s="1"/>
  <c r="I296" i="3"/>
  <c r="I299" i="3"/>
  <c r="I302" i="3"/>
  <c r="G302" i="3"/>
  <c r="I306" i="3"/>
  <c r="G306" i="3"/>
  <c r="G232" i="3"/>
  <c r="G206" i="3"/>
  <c r="G178" i="3"/>
  <c r="G141" i="3"/>
  <c r="G140" i="3"/>
  <c r="G139" i="3"/>
  <c r="G138" i="3"/>
  <c r="G137" i="3"/>
  <c r="G136" i="3"/>
  <c r="G135" i="3"/>
  <c r="G119" i="3"/>
  <c r="G88" i="3"/>
  <c r="G85" i="3"/>
  <c r="G42" i="3"/>
  <c r="G16" i="3"/>
  <c r="G309" i="3"/>
  <c r="G308" i="3"/>
  <c r="G304" i="3"/>
  <c r="G301" i="3"/>
  <c r="G298" i="3"/>
  <c r="G295" i="3"/>
  <c r="G292" i="3"/>
  <c r="G289" i="3"/>
  <c r="G286" i="3"/>
  <c r="G283" i="3"/>
  <c r="G282" i="3"/>
  <c r="G267" i="3"/>
  <c r="G266" i="3"/>
  <c r="G263" i="3"/>
  <c r="G262" i="3"/>
  <c r="G259" i="3"/>
  <c r="G258" i="3"/>
  <c r="G255" i="3"/>
  <c r="G254" i="3"/>
  <c r="G251" i="3"/>
  <c r="G245" i="3"/>
  <c r="G242" i="3"/>
  <c r="G239" i="3"/>
  <c r="G238" i="3"/>
  <c r="G237" i="3"/>
  <c r="G234" i="3"/>
  <c r="G233" i="3"/>
  <c r="G229" i="3"/>
  <c r="G228" i="3"/>
  <c r="G227" i="3"/>
  <c r="G226" i="3"/>
  <c r="G225" i="3"/>
  <c r="G224" i="3"/>
  <c r="G223" i="3"/>
  <c r="G220" i="3"/>
  <c r="G215" i="3"/>
  <c r="G214" i="3"/>
  <c r="G211" i="3"/>
  <c r="G203" i="3"/>
  <c r="G202" i="3"/>
  <c r="G201" i="3"/>
  <c r="G200" i="3"/>
  <c r="G197" i="3"/>
  <c r="G196" i="3"/>
  <c r="G195" i="3"/>
  <c r="G194" i="3"/>
  <c r="G191" i="3"/>
  <c r="G190" i="3"/>
  <c r="G189" i="3"/>
  <c r="G184" i="3"/>
  <c r="G181" i="3"/>
  <c r="G175" i="3"/>
  <c r="G172" i="3"/>
  <c r="G169" i="3"/>
  <c r="G164" i="3"/>
  <c r="G161" i="3"/>
  <c r="G158" i="3"/>
  <c r="G155" i="3"/>
  <c r="G152" i="3"/>
  <c r="G149" i="3"/>
  <c r="G144" i="3"/>
  <c r="G132" i="3"/>
  <c r="G131" i="3"/>
  <c r="G130" i="3"/>
  <c r="G129" i="3"/>
  <c r="G126" i="3"/>
  <c r="G123" i="3"/>
  <c r="G122" i="3"/>
  <c r="G121" i="3"/>
  <c r="G120" i="3"/>
  <c r="G116" i="3"/>
  <c r="G115" i="3"/>
  <c r="G114" i="3"/>
  <c r="G111" i="3"/>
  <c r="G110" i="3"/>
  <c r="G109" i="3"/>
  <c r="G108" i="3"/>
  <c r="G107" i="3"/>
  <c r="G106" i="3"/>
  <c r="G103" i="3"/>
  <c r="G102" i="3"/>
  <c r="G101" i="3"/>
  <c r="G100" i="3"/>
  <c r="G97" i="3"/>
  <c r="G96" i="3"/>
  <c r="G91" i="3"/>
  <c r="G82" i="3"/>
  <c r="G79" i="3"/>
  <c r="G78" i="3"/>
  <c r="G75" i="3"/>
  <c r="G72" i="3"/>
  <c r="G71" i="3"/>
  <c r="G70" i="3"/>
  <c r="G65" i="3"/>
  <c r="G61" i="3"/>
  <c r="G58" i="3"/>
  <c r="G55" i="3"/>
  <c r="G52" i="3"/>
  <c r="G46" i="3"/>
  <c r="G45" i="3"/>
  <c r="G44" i="3"/>
  <c r="G39" i="3"/>
  <c r="G36" i="3"/>
  <c r="G33" i="3"/>
  <c r="G30" i="3"/>
  <c r="G27" i="3"/>
  <c r="G26" i="3"/>
  <c r="G25" i="3"/>
  <c r="G22" i="3"/>
  <c r="G21" i="3"/>
  <c r="G18" i="3"/>
  <c r="G17" i="3"/>
  <c r="G153" i="3"/>
  <c r="G53" i="3"/>
  <c r="G260" i="3"/>
  <c r="G280" i="3"/>
  <c r="G133" i="3"/>
  <c r="G264" i="3"/>
  <c r="G167" i="3"/>
  <c r="G170" i="3"/>
  <c r="G156" i="3"/>
  <c r="G86" i="3"/>
  <c r="I92" i="3"/>
  <c r="G89" i="3"/>
  <c r="G94" i="3"/>
  <c r="G248" i="3"/>
  <c r="H145" i="3"/>
  <c r="G145" i="3" s="1"/>
  <c r="G299" i="3"/>
  <c r="G76" i="3"/>
  <c r="G221" i="3"/>
  <c r="G12" i="3" l="1"/>
  <c r="G246" i="3"/>
  <c r="G278" i="3"/>
  <c r="G216" i="3"/>
  <c r="I11" i="3"/>
  <c r="G185" i="3"/>
  <c r="H48" i="3"/>
  <c r="H66" i="3"/>
  <c r="G66" i="3" s="1"/>
  <c r="H92" i="3"/>
  <c r="G92" i="3" s="1"/>
  <c r="G218" i="3"/>
  <c r="G187" i="3"/>
  <c r="G14" i="3"/>
  <c r="H165" i="3"/>
  <c r="G165" i="3" s="1"/>
  <c r="I66" i="3"/>
  <c r="G47" i="3" l="1"/>
  <c r="G48" i="3"/>
  <c r="H11" i="3"/>
  <c r="G11" i="3" s="1"/>
</calcChain>
</file>

<file path=xl/sharedStrings.xml><?xml version="1.0" encoding="utf-8"?>
<sst xmlns="http://schemas.openxmlformats.org/spreadsheetml/2006/main" count="753" uniqueCount="405">
  <si>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</si>
  <si>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</si>
  <si>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</si>
  <si>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</si>
  <si>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</si>
  <si>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</si>
  <si>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</t>
  </si>
  <si>
    <t>1</t>
  </si>
  <si>
    <t>2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</si>
  <si>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</si>
  <si>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</si>
  <si>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</si>
  <si>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</si>
  <si>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</si>
  <si>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</si>
  <si>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</si>
  <si>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</si>
  <si>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</si>
  <si>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</si>
  <si>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</si>
  <si>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</si>
  <si>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</si>
  <si>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</si>
  <si>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</si>
  <si>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</si>
  <si>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</si>
  <si>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</si>
  <si>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</si>
  <si>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</si>
  <si>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</si>
  <si>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</si>
  <si>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</si>
  <si>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</si>
  <si>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</si>
  <si>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</si>
  <si>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</si>
  <si>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</si>
  <si>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</si>
  <si>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</si>
  <si>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</si>
  <si>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</si>
  <si>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</si>
  <si>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</si>
  <si>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</si>
  <si>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</si>
  <si>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</si>
  <si>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</si>
  <si>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</si>
  <si>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</si>
  <si>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î³ñ»Ï³Ý ×ßïí³Í åÉ³Ý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</si>
  <si>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</si>
  <si>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</si>
  <si>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   ³Û¹ ÃíáõÙ`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</si>
  <si>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</si>
  <si>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</si>
  <si>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</si>
  <si>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</si>
  <si>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</si>
  <si>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</si>
  <si>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í³ñã³Ï³Ý µÛáõç»</t>
  </si>
  <si>
    <t>ýáÝ¹³ÛÇÝ µÛáõç»</t>
  </si>
  <si>
    <t>x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</si>
  <si>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</si>
  <si>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</si>
  <si>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</si>
  <si>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</si>
  <si>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</si>
  <si>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</si>
  <si>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</si>
  <si>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</si>
  <si>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</si>
  <si>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</si>
  <si>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</si>
  <si>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</si>
  <si>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</si>
  <si>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</si>
  <si>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</si>
  <si>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</si>
  <si>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</si>
  <si>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</si>
  <si>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</si>
  <si>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</si>
  <si>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</si>
  <si>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</si>
  <si>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</si>
  <si>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</si>
  <si>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</si>
  <si>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</si>
  <si>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</si>
  <si>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</si>
  <si>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</si>
  <si>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</si>
  <si>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</si>
  <si>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</si>
  <si>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</si>
  <si>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</si>
  <si>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</si>
  <si>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</si>
  <si>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ÜáõÛ ÃíáõÙ`  í³ñã³Ï³Ý µÛáõç»Ç å³Ñáõëï³ÛÇÝ ýáÝ¹Çó  Ñ³ïÏ³óáõÙÝ»ñ ýáÝ¹³ÛÇÝ µÛáõç»ÇÝ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</si>
  <si>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</si>
  <si>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</si>
  <si>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</si>
  <si>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</si>
  <si>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</si>
  <si>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</si>
  <si>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</si>
  <si>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</si>
  <si>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</si>
  <si>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</si>
  <si>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</si>
  <si>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</si>
  <si>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</si>
  <si>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</si>
  <si>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</si>
  <si>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</si>
  <si>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</si>
  <si>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</si>
  <si>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</si>
  <si>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</si>
  <si>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</si>
  <si>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</si>
  <si>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</si>
  <si>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</si>
  <si>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</si>
  <si>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</si>
  <si>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</si>
  <si>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</si>
  <si>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</si>
  <si>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</si>
  <si>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</si>
  <si>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</si>
  <si>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</si>
  <si>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</si>
  <si>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</si>
  <si>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</si>
  <si>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</si>
  <si>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</si>
  <si>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</si>
  <si>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</si>
  <si>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</si>
  <si>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</si>
  <si>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</si>
  <si>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</si>
  <si>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</si>
  <si>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</si>
  <si>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</si>
  <si>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</si>
  <si>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</si>
  <si>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</si>
  <si>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</si>
  <si>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</si>
  <si>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</si>
  <si>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</si>
  <si>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</si>
  <si>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</si>
  <si>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</si>
  <si>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</si>
  <si>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</si>
  <si>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</si>
  <si>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</si>
  <si>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</si>
  <si>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</si>
  <si>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</si>
  <si>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</si>
  <si>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</si>
  <si>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</si>
  <si>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</si>
  <si>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</si>
  <si>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</si>
  <si>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</si>
  <si>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</si>
  <si>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</si>
  <si>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</si>
  <si>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</si>
  <si>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</si>
  <si>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</si>
  <si>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</si>
  <si>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</si>
  <si>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</si>
  <si>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</si>
  <si>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</si>
  <si>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</si>
  <si>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</si>
  <si>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</si>
  <si>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</si>
  <si>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</si>
  <si>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</si>
  <si>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</si>
  <si>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</si>
  <si>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</si>
  <si>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</si>
  <si>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</si>
  <si>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</si>
  <si>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</si>
  <si>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</si>
  <si>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</si>
  <si>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</si>
  <si>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</si>
  <si>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</si>
  <si>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</si>
  <si>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</si>
  <si>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</si>
  <si>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</si>
  <si>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</si>
  <si>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</si>
  <si>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</si>
  <si>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</si>
  <si>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</si>
  <si>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</si>
  <si>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</si>
  <si>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</si>
  <si>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</si>
  <si>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</si>
  <si>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</si>
  <si>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</si>
  <si>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</si>
  <si>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</si>
  <si>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</si>
  <si>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</si>
  <si>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</si>
  <si>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</si>
  <si>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</si>
  <si>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</si>
  <si>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</si>
  <si>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</si>
  <si>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</si>
  <si>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</si>
  <si>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</si>
  <si>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</si>
  <si>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</si>
  <si>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</si>
  <si>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</si>
  <si>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</si>
  <si>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</si>
  <si>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</si>
  <si>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</si>
  <si>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</si>
  <si>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</si>
  <si>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</si>
  <si>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</si>
  <si>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</si>
  <si>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</si>
  <si>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</si>
  <si>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</si>
  <si>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</si>
  <si>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</si>
  <si>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</si>
  <si>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</si>
  <si>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</si>
  <si>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</si>
  <si>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</si>
  <si>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</si>
  <si>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</si>
  <si>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</si>
  <si>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</si>
  <si>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</si>
  <si>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</si>
  <si>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</si>
  <si>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</si>
  <si>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</si>
  <si>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</si>
  <si>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</si>
  <si>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</si>
  <si>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</si>
  <si>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</si>
  <si>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</si>
  <si>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</si>
  <si>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</si>
  <si>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</si>
  <si>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</si>
  <si>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</si>
  <si>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</si>
  <si>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</si>
  <si>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</si>
  <si>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</si>
  <si>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</si>
  <si>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</si>
  <si>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</si>
  <si>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</si>
  <si>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</si>
  <si>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</si>
  <si>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</si>
  <si>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</si>
  <si>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</si>
  <si>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</si>
  <si>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</si>
  <si>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</si>
  <si>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</si>
  <si>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</si>
  <si>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</si>
  <si>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</si>
  <si>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</si>
  <si>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</si>
  <si>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</si>
  <si>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</si>
  <si>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</si>
  <si>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</si>
  <si>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</si>
  <si>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</si>
  <si>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</si>
  <si>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</si>
  <si>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</si>
  <si>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</si>
  <si>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</si>
  <si>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</si>
  <si>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</si>
  <si>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</si>
  <si>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</si>
  <si>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</si>
  <si>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</si>
  <si>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</si>
  <si>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</si>
  <si>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</si>
  <si>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</si>
  <si>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</si>
  <si>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</si>
  <si>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</si>
  <si>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</si>
  <si>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</si>
  <si>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</si>
  <si>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</si>
  <si>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</si>
  <si>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</si>
  <si>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</si>
  <si>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</si>
  <si>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</si>
  <si>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</si>
  <si>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</si>
  <si>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</si>
  <si>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</si>
  <si>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</si>
  <si>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</si>
  <si>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</si>
  <si>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</si>
  <si>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</si>
  <si>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</si>
  <si>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</si>
  <si>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</si>
  <si>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</si>
  <si>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</si>
  <si>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</si>
  <si>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</si>
  <si>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</si>
  <si>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</si>
  <si>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</si>
  <si>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</si>
  <si>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</si>
  <si>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</si>
  <si>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</si>
  <si>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</si>
  <si>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</si>
  <si>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</si>
  <si>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</si>
  <si>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</si>
  <si>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</si>
  <si>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</si>
  <si>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</si>
  <si>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</si>
  <si>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</si>
  <si>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</si>
  <si>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</si>
  <si>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</si>
  <si>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</si>
  <si>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</si>
  <si>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</si>
  <si>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</si>
  <si>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</si>
  <si>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</si>
  <si>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</si>
  <si>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</si>
  <si>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</si>
  <si>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</si>
  <si>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</si>
  <si>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</si>
  <si>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</si>
  <si>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</si>
  <si>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</si>
  <si>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</si>
  <si>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</si>
  <si>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>8</t>
  </si>
  <si>
    <t>ÎñÃáõÃÛáõÝ   (³ÛÉ ¹³ë»ñÇÝ ãå³ïÏ³ÝáÕ)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</si>
  <si>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</si>
  <si>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</si>
  <si>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</si>
  <si>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</si>
  <si>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</si>
  <si>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</si>
  <si>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</si>
  <si>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</si>
  <si>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</si>
  <si>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</si>
  <si>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</si>
  <si>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</si>
  <si>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>3</t>
  </si>
  <si>
    <t>³Û¹ ÃíáõÙ`</t>
  </si>
  <si>
    <t>áñÇó`</t>
  </si>
  <si>
    <t>Հավելված 2</t>
  </si>
  <si>
    <t>ՀՀ Արարատի մարզի Մասիս համայնքի ավագանու</t>
  </si>
  <si>
    <r>
      <rPr>
        <b/>
        <sz val="12"/>
        <rFont val="Arial Armenian"/>
        <family val="2"/>
      </rPr>
      <t>ՄԱՍԻՍ</t>
    </r>
    <r>
      <rPr>
        <sz val="12"/>
        <rFont val="Arial Armenian"/>
        <family val="2"/>
      </rP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</si>
  <si>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Ֆինանսատնտեսագիտական բաժնի պետ՝</t>
  </si>
  <si>
    <t>Ա․ Կոստանյան</t>
  </si>
  <si>
    <t>Ն․ Հակոբյան</t>
  </si>
  <si>
    <t>2026 Ã.</t>
  </si>
  <si>
    <t>Համայնքի ղեկավար՝</t>
  </si>
  <si>
    <t>23 դեկտեմբեր 2025թ. Թիվ 381-Ն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</si>
</sst>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#,##0.0"/>
    <numFmt numFmtId="168" formatCode="0.000"/>
    <numFmt numFmtId="169" formatCode="#,##0.000"/>
  </numFmts>
  <fonts count="35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 AMU"/>
      <family val="2"/>
    </font>
    <font>
      <sz val="12"/>
      <name val="Arial AMU"/>
    </font>
    <font>
      <sz val="11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sz val="12"/>
      <color rgb="FFFF0000"/>
      <name val="Arial Armenian"/>
      <family val="2"/>
    </font>
    <font>
      <sz val="9"/>
      <color rgb="FFFF0000"/>
      <name val="Arial Armenian"/>
      <family val="2"/>
    </font>
    <font>
      <sz val="9"/>
      <color rgb="FF00B050"/>
      <name val="Arial Armenian"/>
      <family val="2"/>
    </font>
    <font>
      <b/>
      <sz val="9"/>
      <color rgb="FF00B050"/>
      <name val="Arial Armenian"/>
      <family val="2"/>
    </font>
    <font>
      <b/>
      <i/>
      <sz val="9"/>
      <color rgb="FF00B050"/>
      <name val="Arial Armenian"/>
      <family val="2"/>
    </font>
    <font>
      <sz val="12"/>
      <color rgb="FF00B050"/>
      <name val="Arial Armenian"/>
      <family val="2"/>
    </font>
    <font>
      <sz val="10"/>
      <color rgb="FFFF0000"/>
      <name val="Arial"/>
      <family val="2"/>
    </font>
    <font>
      <sz val="10"/>
      <color theme="1"/>
      <name val="Arial AMU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164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0" borderId="0" xfId="0" applyFont="1"/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 readingOrder="1"/>
    </xf>
    <xf numFmtId="0" fontId="16" fillId="0" borderId="0" xfId="0" applyFont="1"/>
    <xf numFmtId="165" fontId="13" fillId="0" borderId="2" xfId="0" applyNumberFormat="1" applyFont="1" applyBorder="1" applyAlignment="1">
      <alignment vertical="top" wrapText="1"/>
    </xf>
    <xf numFmtId="0" fontId="14" fillId="0" borderId="2" xfId="0" applyFont="1" applyBorder="1" applyAlignment="1">
      <alignment horizontal="justify" vertical="top" wrapText="1" readingOrder="1"/>
    </xf>
    <xf numFmtId="165" fontId="14" fillId="0" borderId="2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 readingOrder="1"/>
    </xf>
    <xf numFmtId="0" fontId="13" fillId="0" borderId="0" xfId="0" applyFont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left" vertical="top" wrapText="1" readingOrder="1"/>
    </xf>
    <xf numFmtId="0" fontId="11" fillId="0" borderId="6" xfId="0" applyFont="1" applyBorder="1" applyAlignment="1">
      <alignment horizontal="left" vertical="top" wrapText="1" readingOrder="1"/>
    </xf>
    <xf numFmtId="0" fontId="10" fillId="0" borderId="6" xfId="0" applyFont="1" applyBorder="1" applyAlignment="1">
      <alignment vertical="center" wrapText="1" readingOrder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 readingOrder="1"/>
    </xf>
    <xf numFmtId="0" fontId="10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/>
    </xf>
    <xf numFmtId="0" fontId="13" fillId="0" borderId="15" xfId="0" applyFont="1" applyBorder="1" applyAlignment="1">
      <alignment vertical="top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readingOrder="1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readingOrder="1"/>
    </xf>
    <xf numFmtId="165" fontId="14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 readingOrder="1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/>
    <xf numFmtId="164" fontId="3" fillId="0" borderId="20" xfId="0" applyNumberFormat="1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 wrapText="1"/>
    </xf>
    <xf numFmtId="0" fontId="13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 readingOrder="1"/>
    </xf>
    <xf numFmtId="49" fontId="4" fillId="0" borderId="32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 wrapText="1" readingOrder="1"/>
    </xf>
    <xf numFmtId="0" fontId="4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readingOrder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 readingOrder="1"/>
    </xf>
    <xf numFmtId="49" fontId="4" fillId="0" borderId="37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top" wrapText="1" readingOrder="1"/>
    </xf>
    <xf numFmtId="49" fontId="4" fillId="0" borderId="35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/>
    </xf>
    <xf numFmtId="49" fontId="7" fillId="0" borderId="3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38" xfId="0" applyFont="1" applyBorder="1" applyAlignment="1">
      <alignment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top" wrapText="1" readingOrder="1"/>
    </xf>
    <xf numFmtId="166" fontId="20" fillId="0" borderId="5" xfId="0" applyNumberFormat="1" applyFont="1" applyBorder="1" applyAlignment="1">
      <alignment horizontal="center" vertical="center"/>
    </xf>
    <xf numFmtId="166" fontId="20" fillId="0" borderId="43" xfId="0" applyNumberFormat="1" applyFont="1" applyBorder="1" applyAlignment="1">
      <alignment horizontal="center" vertical="center"/>
    </xf>
    <xf numFmtId="167" fontId="19" fillId="0" borderId="4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/>
    </xf>
    <xf numFmtId="166" fontId="19" fillId="0" borderId="5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166" fontId="19" fillId="0" borderId="43" xfId="0" applyNumberFormat="1" applyFont="1" applyBorder="1" applyAlignment="1">
      <alignment horizontal="center" vertical="center"/>
    </xf>
    <xf numFmtId="166" fontId="19" fillId="0" borderId="21" xfId="0" applyNumberFormat="1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166" fontId="19" fillId="0" borderId="44" xfId="0" applyNumberFormat="1" applyFont="1" applyBorder="1" applyAlignment="1">
      <alignment horizontal="center" vertical="center"/>
    </xf>
    <xf numFmtId="166" fontId="19" fillId="0" borderId="37" xfId="0" applyNumberFormat="1" applyFont="1" applyBorder="1" applyAlignment="1">
      <alignment horizontal="center" vertical="center"/>
    </xf>
    <xf numFmtId="166" fontId="19" fillId="0" borderId="45" xfId="0" applyNumberFormat="1" applyFont="1" applyBorder="1" applyAlignment="1">
      <alignment horizontal="center" vertical="center"/>
    </xf>
    <xf numFmtId="167" fontId="19" fillId="0" borderId="46" xfId="0" applyNumberFormat="1" applyFont="1" applyBorder="1" applyAlignment="1">
      <alignment horizontal="center" vertical="center"/>
    </xf>
    <xf numFmtId="167" fontId="19" fillId="0" borderId="12" xfId="0" applyNumberFormat="1" applyFont="1" applyBorder="1" applyAlignment="1">
      <alignment horizontal="center" vertical="center"/>
    </xf>
    <xf numFmtId="167" fontId="19" fillId="0" borderId="47" xfId="0" applyNumberFormat="1" applyFont="1" applyBorder="1" applyAlignment="1">
      <alignment horizontal="center" vertical="center"/>
    </xf>
    <xf numFmtId="0" fontId="27" fillId="0" borderId="0" xfId="0" applyFont="1"/>
    <xf numFmtId="168" fontId="19" fillId="0" borderId="10" xfId="0" applyNumberFormat="1" applyFont="1" applyBorder="1" applyAlignment="1">
      <alignment horizontal="center" vertical="center"/>
    </xf>
    <xf numFmtId="168" fontId="19" fillId="0" borderId="5" xfId="0" applyNumberFormat="1" applyFont="1" applyBorder="1" applyAlignment="1">
      <alignment horizontal="center" vertical="center"/>
    </xf>
    <xf numFmtId="168" fontId="19" fillId="0" borderId="43" xfId="0" applyNumberFormat="1" applyFont="1" applyBorder="1" applyAlignment="1">
      <alignment horizontal="center" vertical="center"/>
    </xf>
    <xf numFmtId="168" fontId="19" fillId="0" borderId="2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2" fontId="19" fillId="0" borderId="21" xfId="0" applyNumberFormat="1" applyFont="1" applyBorder="1" applyAlignment="1">
      <alignment horizontal="center" vertical="center"/>
    </xf>
    <xf numFmtId="2" fontId="19" fillId="0" borderId="43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20" fillId="0" borderId="43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166" fontId="29" fillId="0" borderId="0" xfId="0" applyNumberFormat="1" applyFont="1"/>
    <xf numFmtId="168" fontId="29" fillId="0" borderId="0" xfId="0" applyNumberFormat="1" applyFont="1"/>
    <xf numFmtId="0" fontId="32" fillId="0" borderId="0" xfId="0" applyFont="1"/>
    <xf numFmtId="2" fontId="19" fillId="0" borderId="4" xfId="0" applyNumberFormat="1" applyFont="1" applyBorder="1" applyAlignment="1">
      <alignment horizontal="center" vertical="center"/>
    </xf>
    <xf numFmtId="166" fontId="19" fillId="0" borderId="9" xfId="0" applyNumberFormat="1" applyFont="1" applyBorder="1" applyAlignment="1">
      <alignment horizontal="center" vertical="center"/>
    </xf>
    <xf numFmtId="168" fontId="19" fillId="0" borderId="16" xfId="0" applyNumberFormat="1" applyFont="1" applyBorder="1" applyAlignment="1">
      <alignment horizontal="center" vertical="center"/>
    </xf>
    <xf numFmtId="168" fontId="19" fillId="0" borderId="19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 wrapText="1"/>
    </xf>
    <xf numFmtId="168" fontId="19" fillId="0" borderId="48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9" fontId="19" fillId="0" borderId="5" xfId="0" applyNumberFormat="1" applyFont="1" applyBorder="1" applyAlignment="1">
      <alignment horizontal="center" vertical="center"/>
    </xf>
    <xf numFmtId="169" fontId="19" fillId="0" borderId="10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43" xfId="0" applyNumberFormat="1" applyFont="1" applyBorder="1" applyAlignment="1">
      <alignment horizontal="center" vertical="center"/>
    </xf>
    <xf numFmtId="168" fontId="19" fillId="0" borderId="49" xfId="0" applyNumberFormat="1" applyFont="1" applyBorder="1" applyAlignment="1">
      <alignment horizontal="center" vertical="center"/>
    </xf>
    <xf numFmtId="168" fontId="19" fillId="0" borderId="17" xfId="0" applyNumberFormat="1" applyFont="1" applyBorder="1" applyAlignment="1">
      <alignment horizontal="center" vertical="center"/>
    </xf>
    <xf numFmtId="169" fontId="19" fillId="0" borderId="43" xfId="0" applyNumberFormat="1" applyFont="1" applyBorder="1" applyAlignment="1">
      <alignment horizontal="center" vertical="center"/>
    </xf>
    <xf numFmtId="2" fontId="10" fillId="0" borderId="0" xfId="0" applyNumberFormat="1" applyFont="1"/>
    <xf numFmtId="164" fontId="23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2" fontId="29" fillId="0" borderId="0" xfId="0" applyNumberFormat="1" applyFont="1"/>
    <xf numFmtId="4" fontId="19" fillId="0" borderId="10" xfId="0" applyNumberFormat="1" applyFont="1" applyBorder="1" applyAlignment="1">
      <alignment horizontal="center" vertical="center"/>
    </xf>
    <xf numFmtId="168" fontId="10" fillId="0" borderId="43" xfId="0" applyNumberFormat="1" applyFont="1" applyBorder="1" applyAlignment="1">
      <alignment horizontal="center" vertical="center"/>
    </xf>
    <xf numFmtId="167" fontId="33" fillId="0" borderId="46" xfId="0" applyNumberFormat="1" applyFont="1" applyBorder="1" applyAlignment="1">
      <alignment horizontal="center" vertical="center"/>
    </xf>
    <xf numFmtId="4" fontId="19" fillId="0" borderId="47" xfId="0" applyNumberFormat="1" applyFont="1" applyBorder="1" applyAlignment="1">
      <alignment horizontal="center" vertical="center"/>
    </xf>
    <xf numFmtId="4" fontId="19" fillId="0" borderId="43" xfId="0" applyNumberFormat="1" applyFont="1" applyBorder="1" applyAlignment="1">
      <alignment horizontal="center" vertical="center"/>
    </xf>
    <xf numFmtId="169" fontId="18" fillId="0" borderId="10" xfId="0" applyNumberFormat="1" applyFont="1" applyBorder="1" applyAlignment="1">
      <alignment horizontal="center" vertical="center"/>
    </xf>
    <xf numFmtId="169" fontId="19" fillId="0" borderId="21" xfId="0" applyNumberFormat="1" applyFont="1" applyBorder="1" applyAlignment="1">
      <alignment horizontal="center" vertical="center"/>
    </xf>
    <xf numFmtId="169" fontId="18" fillId="0" borderId="43" xfId="0" applyNumberFormat="1" applyFont="1" applyBorder="1" applyAlignment="1">
      <alignment horizontal="center" vertical="center"/>
    </xf>
    <xf numFmtId="168" fontId="20" fillId="0" borderId="5" xfId="0" applyNumberFormat="1" applyFont="1" applyBorder="1" applyAlignment="1">
      <alignment horizontal="center" vertical="center"/>
    </xf>
    <xf numFmtId="168" fontId="20" fillId="0" borderId="43" xfId="0" applyNumberFormat="1" applyFont="1" applyBorder="1" applyAlignment="1">
      <alignment horizontal="center" vertical="center"/>
    </xf>
    <xf numFmtId="168" fontId="19" fillId="0" borderId="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65" fontId="14" fillId="0" borderId="51" xfId="0" applyNumberFormat="1" applyFont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left" vertical="top"/>
    </xf>
    <xf numFmtId="164" fontId="24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165" fontId="8" fillId="0" borderId="34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982D-3BE4-4CBB-A64F-B71DE8207522}">
  <dimension ref="A1:S322"/>
  <sheetViews>
    <sheetView tabSelected="1" view="pageBreakPreview" zoomScaleNormal="100" zoomScaleSheetLayoutView="100" workbookViewId="0">
      <selection activeCell="A3" sqref="A3:I3"/>
    </sheetView>
  </sheetViews>
  <sheetFormatPr defaultRowHeight="15" x14ac:dyDescent="0.2"/>
  <cols>
    <col min="1" max="1" width="4.5703125" style="1" customWidth="1"/>
    <col min="2" max="2" width="4.85546875" style="2" customWidth="1"/>
    <col min="3" max="3" width="4.85546875" style="3" customWidth="1"/>
    <col min="4" max="4" width="5.42578125" style="4" customWidth="1"/>
    <col min="5" max="5" width="48.85546875" style="19" customWidth="1"/>
    <col min="6" max="6" width="47.5703125" style="6" hidden="1" customWidth="1"/>
    <col min="7" max="8" width="12.5703125" style="5" customWidth="1"/>
    <col min="9" max="9" width="12.42578125" style="5" customWidth="1"/>
    <col min="10" max="10" width="12.140625" style="147" customWidth="1"/>
    <col min="11" max="11" width="13.28515625" style="147" customWidth="1"/>
    <col min="12" max="12" width="9.42578125" style="136" bestFit="1" customWidth="1"/>
    <col min="13" max="16" width="9.140625" style="136"/>
    <col min="17" max="16384" width="9.140625" style="5"/>
  </cols>
  <sheetData>
    <row r="1" spans="1:16" ht="12.75" customHeight="1" x14ac:dyDescent="0.2">
      <c r="A1" s="193" t="s">
        <v>396</v>
      </c>
      <c r="B1" s="193"/>
      <c r="C1" s="193"/>
      <c r="D1" s="193"/>
      <c r="E1" s="193"/>
      <c r="F1" s="193"/>
      <c r="G1" s="193"/>
      <c r="H1" s="193"/>
      <c r="I1" s="193"/>
    </row>
    <row r="2" spans="1:16" ht="12.75" customHeight="1" x14ac:dyDescent="0.2">
      <c r="A2" s="193" t="s">
        <v>397</v>
      </c>
      <c r="B2" s="193"/>
      <c r="C2" s="193"/>
      <c r="D2" s="193"/>
      <c r="E2" s="193"/>
      <c r="F2" s="193"/>
      <c r="G2" s="193"/>
      <c r="H2" s="193"/>
      <c r="I2" s="193"/>
    </row>
    <row r="3" spans="1:16" ht="12.75" customHeight="1" x14ac:dyDescent="0.2">
      <c r="A3" s="193" t="s">
        <v>404</v>
      </c>
      <c r="B3" s="193"/>
      <c r="C3" s="193"/>
      <c r="D3" s="193"/>
      <c r="E3" s="193"/>
      <c r="F3" s="193"/>
      <c r="G3" s="193"/>
      <c r="H3" s="193"/>
      <c r="I3" s="193"/>
    </row>
    <row r="4" spans="1:16" ht="15.75" customHeight="1" x14ac:dyDescent="0.2">
      <c r="A4" s="194"/>
      <c r="B4" s="195"/>
      <c r="C4" s="195"/>
      <c r="D4" s="195"/>
      <c r="E4" s="195"/>
      <c r="F4" s="195"/>
      <c r="G4" s="195"/>
      <c r="H4" s="195"/>
      <c r="I4" s="195"/>
    </row>
    <row r="5" spans="1:16" ht="35.25" customHeight="1" x14ac:dyDescent="0.2">
      <c r="A5" s="196" t="s">
        <v>398</v>
      </c>
      <c r="B5" s="196"/>
      <c r="C5" s="196"/>
      <c r="D5" s="196"/>
      <c r="E5" s="196"/>
      <c r="F5" s="196"/>
      <c r="G5" s="196"/>
      <c r="H5" s="196"/>
      <c r="I5" s="196"/>
    </row>
    <row r="6" spans="1:16" ht="15.75" thickBot="1" x14ac:dyDescent="0.25">
      <c r="A6" s="28" t="s">
        <v>58</v>
      </c>
      <c r="B6" s="133"/>
      <c r="C6" s="134"/>
      <c r="D6" s="134"/>
      <c r="E6" s="105" t="s">
        <v>402</v>
      </c>
      <c r="F6" s="28"/>
      <c r="G6" s="28"/>
      <c r="H6" s="205" t="s">
        <v>11</v>
      </c>
      <c r="I6" s="205"/>
    </row>
    <row r="7" spans="1:16" ht="11.25" customHeight="1" thickBot="1" x14ac:dyDescent="0.25">
      <c r="A7" s="70"/>
      <c r="B7" s="71"/>
      <c r="C7" s="72"/>
      <c r="D7" s="73"/>
      <c r="E7" s="74"/>
      <c r="F7" s="75"/>
      <c r="G7" s="206" t="s">
        <v>49</v>
      </c>
      <c r="H7" s="207"/>
      <c r="I7" s="208"/>
    </row>
    <row r="8" spans="1:16" s="7" customFormat="1" ht="15.75" customHeight="1" thickBot="1" x14ac:dyDescent="0.25">
      <c r="A8" s="197" t="s">
        <v>9</v>
      </c>
      <c r="B8" s="209" t="s">
        <v>364</v>
      </c>
      <c r="C8" s="211" t="s">
        <v>63</v>
      </c>
      <c r="D8" s="216" t="s">
        <v>64</v>
      </c>
      <c r="E8" s="199" t="s">
        <v>10</v>
      </c>
      <c r="F8" s="201" t="s">
        <v>62</v>
      </c>
      <c r="G8" s="203" t="s">
        <v>12</v>
      </c>
      <c r="H8" s="218" t="s">
        <v>52</v>
      </c>
      <c r="I8" s="219"/>
      <c r="J8" s="148"/>
      <c r="K8" s="148"/>
      <c r="L8" s="137"/>
      <c r="M8" s="137"/>
      <c r="N8" s="137"/>
      <c r="O8" s="137"/>
      <c r="P8" s="137"/>
    </row>
    <row r="9" spans="1:16" s="8" customFormat="1" ht="35.25" customHeight="1" thickBot="1" x14ac:dyDescent="0.25">
      <c r="A9" s="198"/>
      <c r="B9" s="210"/>
      <c r="C9" s="210"/>
      <c r="D9" s="217"/>
      <c r="E9" s="200"/>
      <c r="F9" s="202"/>
      <c r="G9" s="204"/>
      <c r="H9" s="56" t="s">
        <v>59</v>
      </c>
      <c r="I9" s="57" t="s">
        <v>60</v>
      </c>
      <c r="J9" s="149"/>
      <c r="K9" s="149"/>
      <c r="L9" s="138"/>
      <c r="M9" s="138"/>
      <c r="N9" s="138"/>
      <c r="O9" s="138"/>
      <c r="P9" s="138"/>
    </row>
    <row r="10" spans="1:16" s="29" customFormat="1" ht="15.75" thickBot="1" x14ac:dyDescent="0.25">
      <c r="A10" s="43">
        <v>1</v>
      </c>
      <c r="B10" s="44">
        <v>2</v>
      </c>
      <c r="C10" s="44">
        <v>3</v>
      </c>
      <c r="D10" s="45">
        <v>4</v>
      </c>
      <c r="E10" s="46">
        <v>5</v>
      </c>
      <c r="F10" s="47"/>
      <c r="G10" s="46">
        <v>6</v>
      </c>
      <c r="H10" s="46">
        <v>7</v>
      </c>
      <c r="I10" s="46">
        <v>8</v>
      </c>
      <c r="J10" s="150"/>
      <c r="K10" s="150"/>
      <c r="L10" s="139"/>
      <c r="M10" s="139"/>
      <c r="N10" s="139"/>
      <c r="O10" s="139"/>
      <c r="P10" s="139"/>
    </row>
    <row r="11" spans="1:16" s="51" customFormat="1" ht="36.75" thickBot="1" x14ac:dyDescent="0.25">
      <c r="A11" s="114">
        <v>2000</v>
      </c>
      <c r="B11" s="58" t="s">
        <v>65</v>
      </c>
      <c r="C11" s="59" t="s">
        <v>66</v>
      </c>
      <c r="D11" s="60" t="s">
        <v>66</v>
      </c>
      <c r="E11" s="61" t="s">
        <v>368</v>
      </c>
      <c r="F11" s="62"/>
      <c r="G11" s="159">
        <f>SUM(H11:I11)</f>
        <v>7388651.5</v>
      </c>
      <c r="H11" s="159">
        <f>SUM(H12,H48,H66,H92,H145,H165,H185,H216,H246,H278,H310)</f>
        <v>6488651.5</v>
      </c>
      <c r="I11" s="160">
        <f>SUM(I12,I48,I66,I92,I145,I165,I185,I216,I246,I278,I310)</f>
        <v>900000</v>
      </c>
      <c r="J11" s="151"/>
      <c r="K11" s="151"/>
      <c r="L11" s="140"/>
      <c r="M11" s="140"/>
      <c r="N11" s="140"/>
      <c r="O11" s="140"/>
      <c r="P11" s="140"/>
    </row>
    <row r="12" spans="1:16" s="50" customFormat="1" ht="54" customHeight="1" thickBot="1" x14ac:dyDescent="0.25">
      <c r="A12" s="87">
        <v>2100</v>
      </c>
      <c r="B12" s="81" t="s">
        <v>13</v>
      </c>
      <c r="C12" s="82" t="s">
        <v>6</v>
      </c>
      <c r="D12" s="83" t="s">
        <v>6</v>
      </c>
      <c r="E12" s="88" t="s">
        <v>369</v>
      </c>
      <c r="F12" s="161" t="s">
        <v>67</v>
      </c>
      <c r="G12" s="159">
        <f>SUM(H12:I12)</f>
        <v>2441123.2000000002</v>
      </c>
      <c r="H12" s="171">
        <f>SUM(H14,H19,H23,H28,H31,H34,H37,H40)</f>
        <v>2232123.2000000002</v>
      </c>
      <c r="I12" s="170">
        <f>SUM(I14,I19,I23,I28,I31,I34,I37,I40)</f>
        <v>209000</v>
      </c>
      <c r="J12" s="152"/>
      <c r="K12" s="152"/>
      <c r="L12" s="141"/>
      <c r="M12" s="141"/>
      <c r="N12" s="141"/>
      <c r="O12" s="141"/>
      <c r="P12" s="141"/>
    </row>
    <row r="13" spans="1:16" ht="11.25" customHeight="1" thickBot="1" x14ac:dyDescent="0.25">
      <c r="A13" s="76"/>
      <c r="B13" s="77"/>
      <c r="C13" s="78"/>
      <c r="D13" s="79"/>
      <c r="E13" s="86" t="s">
        <v>394</v>
      </c>
      <c r="F13" s="9"/>
      <c r="G13" s="158"/>
      <c r="H13" s="121"/>
      <c r="I13" s="122"/>
    </row>
    <row r="14" spans="1:16" s="11" customFormat="1" ht="48.75" thickBot="1" x14ac:dyDescent="0.25">
      <c r="A14" s="80">
        <v>2110</v>
      </c>
      <c r="B14" s="81" t="s">
        <v>13</v>
      </c>
      <c r="C14" s="82" t="s">
        <v>7</v>
      </c>
      <c r="D14" s="83" t="s">
        <v>6</v>
      </c>
      <c r="E14" s="84" t="s">
        <v>365</v>
      </c>
      <c r="F14" s="10" t="s">
        <v>68</v>
      </c>
      <c r="G14" s="129">
        <f>SUM(H14:I14)</f>
        <v>1349112</v>
      </c>
      <c r="H14" s="132">
        <f>SUM(H16,H17,H18)</f>
        <v>1333112</v>
      </c>
      <c r="I14" s="131">
        <f>I16</f>
        <v>16000</v>
      </c>
      <c r="J14" s="153"/>
      <c r="K14" s="153"/>
      <c r="L14" s="142"/>
      <c r="M14" s="142"/>
      <c r="N14" s="142"/>
      <c r="O14" s="142"/>
      <c r="P14" s="142"/>
    </row>
    <row r="15" spans="1:16" s="11" customFormat="1" ht="12.75" customHeight="1" x14ac:dyDescent="0.2">
      <c r="A15" s="36"/>
      <c r="B15" s="21"/>
      <c r="C15" s="64"/>
      <c r="D15" s="65"/>
      <c r="E15" s="63" t="s">
        <v>395</v>
      </c>
      <c r="F15" s="10"/>
      <c r="G15" s="115"/>
      <c r="H15" s="111"/>
      <c r="I15" s="112"/>
      <c r="J15" s="153"/>
      <c r="K15" s="153"/>
      <c r="L15" s="142"/>
      <c r="M15" s="142"/>
      <c r="N15" s="142"/>
      <c r="O15" s="142"/>
      <c r="P15" s="142"/>
    </row>
    <row r="16" spans="1:16" s="156" customFormat="1" ht="14.25" customHeight="1" thickBot="1" x14ac:dyDescent="0.25">
      <c r="A16" s="37">
        <v>2111</v>
      </c>
      <c r="B16" s="22" t="s">
        <v>13</v>
      </c>
      <c r="C16" s="66" t="s">
        <v>7</v>
      </c>
      <c r="D16" s="67" t="s">
        <v>7</v>
      </c>
      <c r="E16" s="30" t="s">
        <v>366</v>
      </c>
      <c r="F16" s="12" t="s">
        <v>69</v>
      </c>
      <c r="G16" s="182">
        <f>SUM(H16,I16)</f>
        <v>1349112</v>
      </c>
      <c r="H16" s="166">
        <v>1333112</v>
      </c>
      <c r="I16" s="172">
        <v>16000</v>
      </c>
      <c r="J16" s="154"/>
      <c r="K16" s="154"/>
      <c r="L16" s="154"/>
      <c r="M16" s="147"/>
      <c r="N16" s="147"/>
      <c r="O16" s="147"/>
      <c r="P16" s="147"/>
    </row>
    <row r="17" spans="1:16" ht="16.5" hidden="1" customHeight="1" x14ac:dyDescent="0.2">
      <c r="A17" s="37">
        <v>2112</v>
      </c>
      <c r="B17" s="22" t="s">
        <v>13</v>
      </c>
      <c r="C17" s="66" t="s">
        <v>7</v>
      </c>
      <c r="D17" s="67" t="s">
        <v>8</v>
      </c>
      <c r="E17" s="30" t="s">
        <v>70</v>
      </c>
      <c r="F17" s="12" t="s">
        <v>71</v>
      </c>
      <c r="G17" s="115">
        <f>SUM(H17,I17)</f>
        <v>0</v>
      </c>
      <c r="H17" s="116"/>
      <c r="I17" s="118"/>
    </row>
    <row r="18" spans="1:16" ht="15.75" hidden="1" thickBot="1" x14ac:dyDescent="0.25">
      <c r="A18" s="38">
        <v>2113</v>
      </c>
      <c r="B18" s="85" t="s">
        <v>13</v>
      </c>
      <c r="C18" s="68" t="s">
        <v>7</v>
      </c>
      <c r="D18" s="69" t="s">
        <v>393</v>
      </c>
      <c r="E18" s="34" t="s">
        <v>72</v>
      </c>
      <c r="F18" s="12" t="s">
        <v>73</v>
      </c>
      <c r="G18" s="115">
        <f>SUM(H18,I18)</f>
        <v>0</v>
      </c>
      <c r="H18" s="116"/>
      <c r="I18" s="118"/>
    </row>
    <row r="19" spans="1:16" ht="0.75" customHeight="1" thickBot="1" x14ac:dyDescent="0.25">
      <c r="A19" s="80">
        <v>2120</v>
      </c>
      <c r="B19" s="81" t="s">
        <v>13</v>
      </c>
      <c r="C19" s="82" t="s">
        <v>8</v>
      </c>
      <c r="D19" s="83" t="s">
        <v>6</v>
      </c>
      <c r="E19" s="84" t="s">
        <v>74</v>
      </c>
      <c r="F19" s="13" t="s">
        <v>75</v>
      </c>
      <c r="G19" s="115">
        <f>SUM(H19:I19)</f>
        <v>0</v>
      </c>
      <c r="H19" s="119">
        <f>SUM(H21,H22)</f>
        <v>0</v>
      </c>
      <c r="I19" s="118">
        <f>SUM(I21,I22)</f>
        <v>0</v>
      </c>
    </row>
    <row r="20" spans="1:16" s="11" customFormat="1" ht="10.5" hidden="1" customHeight="1" thickBot="1" x14ac:dyDescent="0.25">
      <c r="A20" s="36"/>
      <c r="B20" s="21"/>
      <c r="C20" s="64"/>
      <c r="D20" s="65"/>
      <c r="E20" s="63" t="s">
        <v>395</v>
      </c>
      <c r="F20" s="10"/>
      <c r="G20" s="115"/>
      <c r="H20" s="111"/>
      <c r="I20" s="112"/>
      <c r="J20" s="153"/>
      <c r="K20" s="153"/>
      <c r="L20" s="142"/>
      <c r="M20" s="142"/>
      <c r="N20" s="142"/>
      <c r="O20" s="142"/>
      <c r="P20" s="142"/>
    </row>
    <row r="21" spans="1:16" ht="16.5" hidden="1" customHeight="1" thickBot="1" x14ac:dyDescent="0.25">
      <c r="A21" s="37">
        <v>2121</v>
      </c>
      <c r="B21" s="22" t="s">
        <v>13</v>
      </c>
      <c r="C21" s="66" t="s">
        <v>8</v>
      </c>
      <c r="D21" s="67" t="s">
        <v>7</v>
      </c>
      <c r="E21" s="32" t="s">
        <v>367</v>
      </c>
      <c r="F21" s="12" t="s">
        <v>76</v>
      </c>
      <c r="G21" s="115">
        <f>SUM(H21,I21)</f>
        <v>0</v>
      </c>
      <c r="H21" s="116"/>
      <c r="I21" s="118"/>
    </row>
    <row r="22" spans="1:16" ht="29.25" hidden="1" thickBot="1" x14ac:dyDescent="0.25">
      <c r="A22" s="38">
        <v>2122</v>
      </c>
      <c r="B22" s="85" t="s">
        <v>13</v>
      </c>
      <c r="C22" s="68" t="s">
        <v>8</v>
      </c>
      <c r="D22" s="69" t="s">
        <v>8</v>
      </c>
      <c r="E22" s="34" t="s">
        <v>77</v>
      </c>
      <c r="F22" s="12" t="s">
        <v>78</v>
      </c>
      <c r="G22" s="115">
        <f>SUM(H22,I22)</f>
        <v>0</v>
      </c>
      <c r="H22" s="116"/>
      <c r="I22" s="118"/>
    </row>
    <row r="23" spans="1:16" ht="15.75" thickBot="1" x14ac:dyDescent="0.25">
      <c r="A23" s="80">
        <v>2130</v>
      </c>
      <c r="B23" s="81" t="s">
        <v>13</v>
      </c>
      <c r="C23" s="82" t="s">
        <v>393</v>
      </c>
      <c r="D23" s="83" t="s">
        <v>6</v>
      </c>
      <c r="E23" s="84" t="s">
        <v>79</v>
      </c>
      <c r="F23" s="14" t="s">
        <v>80</v>
      </c>
      <c r="G23" s="129">
        <f>SUM(H23:I23)</f>
        <v>24619</v>
      </c>
      <c r="H23" s="132">
        <f>SUM(H25,H26,H27)</f>
        <v>24619</v>
      </c>
      <c r="I23" s="131">
        <f>SUM(I25,I26,I27)</f>
        <v>0</v>
      </c>
    </row>
    <row r="24" spans="1:16" s="11" customFormat="1" ht="12.75" customHeight="1" x14ac:dyDescent="0.2">
      <c r="A24" s="36"/>
      <c r="B24" s="21"/>
      <c r="C24" s="64"/>
      <c r="D24" s="65"/>
      <c r="E24" s="63" t="s">
        <v>395</v>
      </c>
      <c r="F24" s="10"/>
      <c r="G24" s="115"/>
      <c r="H24" s="111"/>
      <c r="I24" s="112"/>
      <c r="J24" s="153"/>
      <c r="K24" s="153"/>
      <c r="L24" s="142"/>
      <c r="M24" s="142"/>
      <c r="N24" s="142"/>
      <c r="O24" s="142"/>
      <c r="P24" s="142"/>
    </row>
    <row r="25" spans="1:16" s="156" customFormat="1" ht="24" x14ac:dyDescent="0.2">
      <c r="A25" s="37">
        <v>2131</v>
      </c>
      <c r="B25" s="22" t="s">
        <v>13</v>
      </c>
      <c r="C25" s="66" t="s">
        <v>393</v>
      </c>
      <c r="D25" s="67" t="s">
        <v>7</v>
      </c>
      <c r="E25" s="30" t="s">
        <v>81</v>
      </c>
      <c r="F25" s="12" t="s">
        <v>82</v>
      </c>
      <c r="G25" s="117">
        <f>SUM(H25,I25)</f>
        <v>10771</v>
      </c>
      <c r="H25" s="164">
        <v>10771</v>
      </c>
      <c r="I25" s="118"/>
      <c r="J25" s="147"/>
      <c r="K25" s="147"/>
      <c r="L25" s="147"/>
      <c r="M25" s="147"/>
      <c r="N25" s="147"/>
      <c r="O25" s="147"/>
      <c r="P25" s="147"/>
    </row>
    <row r="26" spans="1:16" ht="14.25" hidden="1" customHeight="1" x14ac:dyDescent="0.2">
      <c r="A26" s="37">
        <v>2132</v>
      </c>
      <c r="B26" s="22" t="s">
        <v>13</v>
      </c>
      <c r="C26" s="66">
        <v>3</v>
      </c>
      <c r="D26" s="67">
        <v>2</v>
      </c>
      <c r="E26" s="30" t="s">
        <v>83</v>
      </c>
      <c r="F26" s="12" t="s">
        <v>84</v>
      </c>
      <c r="G26" s="115">
        <f>SUM(H26,I26)</f>
        <v>0</v>
      </c>
      <c r="H26" s="116"/>
      <c r="I26" s="118"/>
    </row>
    <row r="27" spans="1:16" s="128" customFormat="1" ht="15" customHeight="1" thickBot="1" x14ac:dyDescent="0.25">
      <c r="A27" s="38">
        <v>2133</v>
      </c>
      <c r="B27" s="85" t="s">
        <v>13</v>
      </c>
      <c r="C27" s="68">
        <v>3</v>
      </c>
      <c r="D27" s="69">
        <v>3</v>
      </c>
      <c r="E27" s="34" t="s">
        <v>85</v>
      </c>
      <c r="F27" s="12" t="s">
        <v>86</v>
      </c>
      <c r="G27" s="115">
        <f>SUM(H27,I27)</f>
        <v>13848</v>
      </c>
      <c r="H27" s="116">
        <v>13848</v>
      </c>
      <c r="I27" s="118">
        <v>0</v>
      </c>
      <c r="J27" s="147"/>
      <c r="K27" s="147"/>
      <c r="L27" s="135"/>
      <c r="M27" s="135"/>
      <c r="N27" s="135"/>
      <c r="O27" s="135"/>
      <c r="P27" s="135"/>
    </row>
    <row r="28" spans="1:16" ht="12.75" hidden="1" customHeight="1" thickBot="1" x14ac:dyDescent="0.25">
      <c r="A28" s="80">
        <v>2140</v>
      </c>
      <c r="B28" s="81" t="s">
        <v>13</v>
      </c>
      <c r="C28" s="82">
        <v>4</v>
      </c>
      <c r="D28" s="83">
        <v>0</v>
      </c>
      <c r="E28" s="84" t="s">
        <v>87</v>
      </c>
      <c r="F28" s="10" t="s">
        <v>88</v>
      </c>
      <c r="G28" s="115">
        <f>SUM(H28:I28)</f>
        <v>0</v>
      </c>
      <c r="H28" s="119">
        <f>SUM(H30)</f>
        <v>0</v>
      </c>
      <c r="I28" s="118">
        <f>SUM(I30)</f>
        <v>0</v>
      </c>
    </row>
    <row r="29" spans="1:16" s="11" customFormat="1" ht="10.5" hidden="1" customHeight="1" thickBot="1" x14ac:dyDescent="0.25">
      <c r="A29" s="36"/>
      <c r="B29" s="21"/>
      <c r="C29" s="64"/>
      <c r="D29" s="65"/>
      <c r="E29" s="63" t="s">
        <v>395</v>
      </c>
      <c r="F29" s="10"/>
      <c r="G29" s="115"/>
      <c r="H29" s="111"/>
      <c r="I29" s="112"/>
      <c r="J29" s="153"/>
      <c r="K29" s="153"/>
      <c r="L29" s="142"/>
      <c r="M29" s="142"/>
      <c r="N29" s="142"/>
      <c r="O29" s="142"/>
      <c r="P29" s="142"/>
    </row>
    <row r="30" spans="1:16" ht="15.75" hidden="1" thickBot="1" x14ac:dyDescent="0.25">
      <c r="A30" s="38">
        <v>2141</v>
      </c>
      <c r="B30" s="85" t="s">
        <v>13</v>
      </c>
      <c r="C30" s="68">
        <v>4</v>
      </c>
      <c r="D30" s="69">
        <v>1</v>
      </c>
      <c r="E30" s="34" t="s">
        <v>89</v>
      </c>
      <c r="F30" s="15" t="s">
        <v>90</v>
      </c>
      <c r="G30" s="115">
        <f>SUM(H30,I30)</f>
        <v>0</v>
      </c>
      <c r="H30" s="116"/>
      <c r="I30" s="118"/>
    </row>
    <row r="31" spans="1:16" ht="36.75" hidden="1" thickBot="1" x14ac:dyDescent="0.25">
      <c r="A31" s="80">
        <v>2150</v>
      </c>
      <c r="B31" s="81" t="s">
        <v>13</v>
      </c>
      <c r="C31" s="82">
        <v>5</v>
      </c>
      <c r="D31" s="83">
        <v>0</v>
      </c>
      <c r="E31" s="84" t="s">
        <v>91</v>
      </c>
      <c r="F31" s="10" t="s">
        <v>92</v>
      </c>
      <c r="G31" s="115">
        <f>SUM(H31:I31)</f>
        <v>0</v>
      </c>
      <c r="H31" s="119">
        <f>SUM(H33)</f>
        <v>0</v>
      </c>
      <c r="I31" s="118">
        <f>SUM(I33)</f>
        <v>0</v>
      </c>
    </row>
    <row r="32" spans="1:16" s="11" customFormat="1" ht="10.5" hidden="1" customHeight="1" thickBot="1" x14ac:dyDescent="0.25">
      <c r="A32" s="36"/>
      <c r="B32" s="21"/>
      <c r="C32" s="64"/>
      <c r="D32" s="65"/>
      <c r="E32" s="63" t="s">
        <v>395</v>
      </c>
      <c r="F32" s="10"/>
      <c r="G32" s="115"/>
      <c r="H32" s="111"/>
      <c r="I32" s="112"/>
      <c r="J32" s="153"/>
      <c r="K32" s="153"/>
      <c r="L32" s="142"/>
      <c r="M32" s="142"/>
      <c r="N32" s="142"/>
      <c r="O32" s="142"/>
      <c r="P32" s="142"/>
    </row>
    <row r="33" spans="1:16" ht="24.75" hidden="1" thickBot="1" x14ac:dyDescent="0.25">
      <c r="A33" s="38">
        <v>2151</v>
      </c>
      <c r="B33" s="85" t="s">
        <v>13</v>
      </c>
      <c r="C33" s="68">
        <v>5</v>
      </c>
      <c r="D33" s="69">
        <v>1</v>
      </c>
      <c r="E33" s="34" t="s">
        <v>93</v>
      </c>
      <c r="F33" s="15" t="s">
        <v>94</v>
      </c>
      <c r="G33" s="120">
        <f>SUM(H33,I33)</f>
        <v>0</v>
      </c>
      <c r="H33" s="116"/>
      <c r="I33" s="113"/>
    </row>
    <row r="34" spans="1:16" ht="24.75" customHeight="1" thickBot="1" x14ac:dyDescent="0.25">
      <c r="A34" s="80">
        <v>2160</v>
      </c>
      <c r="B34" s="81" t="s">
        <v>13</v>
      </c>
      <c r="C34" s="82">
        <v>6</v>
      </c>
      <c r="D34" s="83">
        <v>0</v>
      </c>
      <c r="E34" s="84" t="s">
        <v>95</v>
      </c>
      <c r="F34" s="10" t="s">
        <v>96</v>
      </c>
      <c r="G34" s="129">
        <f>SUM(H34:I34)</f>
        <v>1067392.2</v>
      </c>
      <c r="H34" s="132">
        <f>SUM(H36)</f>
        <v>874392.2</v>
      </c>
      <c r="I34" s="131">
        <f>SUM(I36)</f>
        <v>193000</v>
      </c>
    </row>
    <row r="35" spans="1:16" s="11" customFormat="1" ht="13.5" customHeight="1" x14ac:dyDescent="0.2">
      <c r="A35" s="36"/>
      <c r="B35" s="21"/>
      <c r="C35" s="64"/>
      <c r="D35" s="65"/>
      <c r="E35" s="63" t="s">
        <v>395</v>
      </c>
      <c r="F35" s="10"/>
      <c r="G35" s="115"/>
      <c r="H35" s="111"/>
      <c r="I35" s="112"/>
      <c r="J35" s="153"/>
      <c r="K35" s="153"/>
      <c r="L35" s="142"/>
      <c r="M35" s="142"/>
      <c r="N35" s="142"/>
      <c r="O35" s="142"/>
      <c r="P35" s="142"/>
    </row>
    <row r="36" spans="1:16" s="156" customFormat="1" ht="24.75" thickBot="1" x14ac:dyDescent="0.25">
      <c r="A36" s="38">
        <v>2161</v>
      </c>
      <c r="B36" s="85" t="s">
        <v>13</v>
      </c>
      <c r="C36" s="68">
        <v>6</v>
      </c>
      <c r="D36" s="69">
        <v>1</v>
      </c>
      <c r="E36" s="34" t="s">
        <v>97</v>
      </c>
      <c r="F36" s="12" t="s">
        <v>99</v>
      </c>
      <c r="G36" s="187">
        <f>SUM(H36,I36)</f>
        <v>1067392.2</v>
      </c>
      <c r="H36" s="188">
        <v>874392.2</v>
      </c>
      <c r="I36" s="189">
        <v>193000</v>
      </c>
      <c r="J36" s="154"/>
      <c r="K36" s="154"/>
      <c r="L36" s="154"/>
      <c r="M36" s="154"/>
      <c r="N36" s="154"/>
      <c r="O36" s="147"/>
      <c r="P36" s="147"/>
    </row>
    <row r="37" spans="1:16" ht="15.75" hidden="1" thickBot="1" x14ac:dyDescent="0.25">
      <c r="A37" s="80">
        <v>2170</v>
      </c>
      <c r="B37" s="81" t="s">
        <v>13</v>
      </c>
      <c r="C37" s="82">
        <v>7</v>
      </c>
      <c r="D37" s="83">
        <v>0</v>
      </c>
      <c r="E37" s="84" t="s">
        <v>46</v>
      </c>
      <c r="F37" s="12"/>
      <c r="G37" s="115">
        <f>SUM(H37:I37)</f>
        <v>0</v>
      </c>
      <c r="H37" s="119">
        <f>SUM(H39)</f>
        <v>0</v>
      </c>
      <c r="I37" s="118">
        <f>SUM(I39)</f>
        <v>0</v>
      </c>
    </row>
    <row r="38" spans="1:16" s="11" customFormat="1" ht="10.5" hidden="1" customHeight="1" x14ac:dyDescent="0.2">
      <c r="A38" s="36"/>
      <c r="B38" s="21"/>
      <c r="C38" s="64"/>
      <c r="D38" s="65"/>
      <c r="E38" s="63" t="s">
        <v>395</v>
      </c>
      <c r="F38" s="10"/>
      <c r="G38" s="115"/>
      <c r="H38" s="111"/>
      <c r="I38" s="112"/>
      <c r="J38" s="153"/>
      <c r="K38" s="153"/>
      <c r="L38" s="142"/>
      <c r="M38" s="142"/>
      <c r="N38" s="142"/>
      <c r="O38" s="142"/>
      <c r="P38" s="142"/>
    </row>
    <row r="39" spans="1:16" ht="15.75" hidden="1" thickBot="1" x14ac:dyDescent="0.25">
      <c r="A39" s="38">
        <v>2171</v>
      </c>
      <c r="B39" s="85" t="s">
        <v>13</v>
      </c>
      <c r="C39" s="68">
        <v>7</v>
      </c>
      <c r="D39" s="69">
        <v>1</v>
      </c>
      <c r="E39" s="34" t="s">
        <v>46</v>
      </c>
      <c r="F39" s="12"/>
      <c r="G39" s="115">
        <f>SUM(H39,I39)</f>
        <v>0</v>
      </c>
      <c r="H39" s="116"/>
      <c r="I39" s="118"/>
    </row>
    <row r="40" spans="1:16" ht="29.25" hidden="1" customHeight="1" thickBot="1" x14ac:dyDescent="0.25">
      <c r="A40" s="80">
        <v>2180</v>
      </c>
      <c r="B40" s="81" t="s">
        <v>13</v>
      </c>
      <c r="C40" s="82">
        <v>8</v>
      </c>
      <c r="D40" s="83">
        <v>0</v>
      </c>
      <c r="E40" s="84" t="s">
        <v>100</v>
      </c>
      <c r="F40" s="10" t="s">
        <v>101</v>
      </c>
      <c r="G40" s="115">
        <f>SUM(H40:I40)</f>
        <v>0</v>
      </c>
      <c r="H40" s="119">
        <f>SUM(H42,H46,H47)</f>
        <v>0</v>
      </c>
      <c r="I40" s="118">
        <f>SUM(I42,I46,I47)</f>
        <v>0</v>
      </c>
    </row>
    <row r="41" spans="1:16" s="11" customFormat="1" ht="10.5" hidden="1" customHeight="1" x14ac:dyDescent="0.2">
      <c r="A41" s="36"/>
      <c r="B41" s="21"/>
      <c r="C41" s="64"/>
      <c r="D41" s="65"/>
      <c r="E41" s="63" t="s">
        <v>395</v>
      </c>
      <c r="F41" s="10"/>
      <c r="G41" s="115"/>
      <c r="H41" s="111"/>
      <c r="I41" s="112"/>
      <c r="J41" s="153"/>
      <c r="K41" s="153"/>
      <c r="L41" s="142"/>
      <c r="M41" s="142"/>
      <c r="N41" s="142"/>
      <c r="O41" s="142"/>
      <c r="P41" s="142"/>
    </row>
    <row r="42" spans="1:16" ht="29.25" hidden="1" thickBot="1" x14ac:dyDescent="0.25">
      <c r="A42" s="37">
        <v>2181</v>
      </c>
      <c r="B42" s="22" t="s">
        <v>13</v>
      </c>
      <c r="C42" s="66">
        <v>8</v>
      </c>
      <c r="D42" s="67">
        <v>1</v>
      </c>
      <c r="E42" s="30" t="s">
        <v>100</v>
      </c>
      <c r="F42" s="15" t="s">
        <v>102</v>
      </c>
      <c r="G42" s="115">
        <f>SUM(H42:I42)</f>
        <v>0</v>
      </c>
      <c r="H42" s="116"/>
      <c r="I42" s="118"/>
    </row>
    <row r="43" spans="1:16" ht="15.75" hidden="1" thickBot="1" x14ac:dyDescent="0.25">
      <c r="A43" s="37"/>
      <c r="B43" s="22"/>
      <c r="C43" s="66"/>
      <c r="D43" s="67"/>
      <c r="E43" s="63" t="s">
        <v>395</v>
      </c>
      <c r="F43" s="15"/>
      <c r="G43" s="115"/>
      <c r="H43" s="116"/>
      <c r="I43" s="118"/>
    </row>
    <row r="44" spans="1:16" ht="15.75" hidden="1" thickBot="1" x14ac:dyDescent="0.25">
      <c r="A44" s="37">
        <v>2182</v>
      </c>
      <c r="B44" s="22" t="s">
        <v>13</v>
      </c>
      <c r="C44" s="66">
        <v>8</v>
      </c>
      <c r="D44" s="67">
        <v>1</v>
      </c>
      <c r="E44" s="63" t="s">
        <v>0</v>
      </c>
      <c r="F44" s="15"/>
      <c r="G44" s="115">
        <f>SUM(H44,I44)</f>
        <v>0</v>
      </c>
      <c r="H44" s="116"/>
      <c r="I44" s="118"/>
    </row>
    <row r="45" spans="1:16" ht="15.75" hidden="1" thickBot="1" x14ac:dyDescent="0.25">
      <c r="A45" s="37">
        <v>2183</v>
      </c>
      <c r="B45" s="22" t="s">
        <v>13</v>
      </c>
      <c r="C45" s="66">
        <v>8</v>
      </c>
      <c r="D45" s="67">
        <v>1</v>
      </c>
      <c r="E45" s="63" t="s">
        <v>1</v>
      </c>
      <c r="F45" s="15"/>
      <c r="G45" s="115">
        <f>SUM(H45,I45)</f>
        <v>0</v>
      </c>
      <c r="H45" s="116"/>
      <c r="I45" s="118"/>
    </row>
    <row r="46" spans="1:16" ht="24.75" hidden="1" thickBot="1" x14ac:dyDescent="0.25">
      <c r="A46" s="37">
        <v>2184</v>
      </c>
      <c r="B46" s="22" t="s">
        <v>13</v>
      </c>
      <c r="C46" s="66">
        <v>8</v>
      </c>
      <c r="D46" s="67">
        <v>1</v>
      </c>
      <c r="E46" s="63" t="s">
        <v>2</v>
      </c>
      <c r="F46" s="15"/>
      <c r="G46" s="115">
        <f>SUM(H46,H47)</f>
        <v>0</v>
      </c>
      <c r="H46" s="116"/>
      <c r="I46" s="118"/>
    </row>
    <row r="47" spans="1:16" ht="15.75" hidden="1" thickBot="1" x14ac:dyDescent="0.25">
      <c r="A47" s="38">
        <v>2185</v>
      </c>
      <c r="B47" s="85" t="s">
        <v>13</v>
      </c>
      <c r="C47" s="68">
        <v>8</v>
      </c>
      <c r="D47" s="69">
        <v>1</v>
      </c>
      <c r="E47" s="86"/>
      <c r="F47" s="15"/>
      <c r="G47" s="115">
        <f>SUM(H47,H48)</f>
        <v>0</v>
      </c>
      <c r="H47" s="116"/>
      <c r="I47" s="118"/>
    </row>
    <row r="48" spans="1:16" s="50" customFormat="1" ht="40.5" hidden="1" customHeight="1" thickBot="1" x14ac:dyDescent="0.25">
      <c r="A48" s="87">
        <v>2200</v>
      </c>
      <c r="B48" s="81" t="s">
        <v>14</v>
      </c>
      <c r="C48" s="82">
        <v>0</v>
      </c>
      <c r="D48" s="83">
        <v>0</v>
      </c>
      <c r="E48" s="88" t="s">
        <v>370</v>
      </c>
      <c r="F48" s="49" t="s">
        <v>103</v>
      </c>
      <c r="G48" s="115">
        <f>SUM(H48:I48)</f>
        <v>0</v>
      </c>
      <c r="H48" s="119">
        <f>SUM(H50,H53,H56,H59,H63)</f>
        <v>0</v>
      </c>
      <c r="I48" s="118">
        <f>SUM(I50,I53,I56,I59,I63)</f>
        <v>0</v>
      </c>
      <c r="J48" s="152"/>
      <c r="K48" s="152"/>
      <c r="L48" s="141"/>
      <c r="M48" s="141"/>
      <c r="N48" s="141"/>
      <c r="O48" s="141"/>
      <c r="P48" s="141"/>
    </row>
    <row r="49" spans="1:16" ht="11.25" hidden="1" customHeight="1" thickBot="1" x14ac:dyDescent="0.25">
      <c r="A49" s="76"/>
      <c r="B49" s="77"/>
      <c r="C49" s="78"/>
      <c r="D49" s="79"/>
      <c r="E49" s="86" t="s">
        <v>394</v>
      </c>
      <c r="F49" s="9"/>
      <c r="G49" s="115"/>
      <c r="H49" s="121"/>
      <c r="I49" s="122"/>
    </row>
    <row r="50" spans="1:16" ht="15.75" hidden="1" thickBot="1" x14ac:dyDescent="0.25">
      <c r="A50" s="80">
        <v>2210</v>
      </c>
      <c r="B50" s="81" t="s">
        <v>14</v>
      </c>
      <c r="C50" s="89">
        <v>1</v>
      </c>
      <c r="D50" s="90">
        <v>0</v>
      </c>
      <c r="E50" s="84" t="s">
        <v>104</v>
      </c>
      <c r="F50" s="16" t="s">
        <v>105</v>
      </c>
      <c r="G50" s="115">
        <f>SUM(H50:I50)</f>
        <v>0</v>
      </c>
      <c r="H50" s="119">
        <f>SUM(H52)</f>
        <v>0</v>
      </c>
      <c r="I50" s="118">
        <f>SUM(I52)</f>
        <v>0</v>
      </c>
    </row>
    <row r="51" spans="1:16" s="11" customFormat="1" ht="10.5" hidden="1" customHeight="1" x14ac:dyDescent="0.2">
      <c r="A51" s="36"/>
      <c r="B51" s="21"/>
      <c r="C51" s="64"/>
      <c r="D51" s="65"/>
      <c r="E51" s="63" t="s">
        <v>395</v>
      </c>
      <c r="F51" s="10"/>
      <c r="G51" s="115"/>
      <c r="H51" s="111"/>
      <c r="I51" s="112"/>
      <c r="J51" s="153"/>
      <c r="K51" s="153"/>
      <c r="L51" s="142"/>
      <c r="M51" s="142"/>
      <c r="N51" s="142"/>
      <c r="O51" s="142"/>
      <c r="P51" s="142"/>
    </row>
    <row r="52" spans="1:16" ht="15.75" hidden="1" thickBot="1" x14ac:dyDescent="0.25">
      <c r="A52" s="38">
        <v>2211</v>
      </c>
      <c r="B52" s="85" t="s">
        <v>14</v>
      </c>
      <c r="C52" s="68">
        <v>1</v>
      </c>
      <c r="D52" s="69">
        <v>1</v>
      </c>
      <c r="E52" s="34" t="s">
        <v>106</v>
      </c>
      <c r="F52" s="15" t="s">
        <v>107</v>
      </c>
      <c r="G52" s="115">
        <f>SUM(H52,I52)</f>
        <v>0</v>
      </c>
      <c r="H52" s="116"/>
      <c r="I52" s="118"/>
    </row>
    <row r="53" spans="1:16" ht="15.75" hidden="1" thickBot="1" x14ac:dyDescent="0.25">
      <c r="A53" s="80">
        <v>2220</v>
      </c>
      <c r="B53" s="81" t="s">
        <v>14</v>
      </c>
      <c r="C53" s="82">
        <v>2</v>
      </c>
      <c r="D53" s="83">
        <v>0</v>
      </c>
      <c r="E53" s="84" t="s">
        <v>108</v>
      </c>
      <c r="F53" s="16" t="s">
        <v>109</v>
      </c>
      <c r="G53" s="115">
        <f>SUM(H53:I53)</f>
        <v>0</v>
      </c>
      <c r="H53" s="119">
        <f>SUM(H55)</f>
        <v>0</v>
      </c>
      <c r="I53" s="118">
        <f>SUM(I55)</f>
        <v>0</v>
      </c>
    </row>
    <row r="54" spans="1:16" s="11" customFormat="1" ht="10.5" hidden="1" customHeight="1" x14ac:dyDescent="0.2">
      <c r="A54" s="36"/>
      <c r="B54" s="21"/>
      <c r="C54" s="64"/>
      <c r="D54" s="65"/>
      <c r="E54" s="63" t="s">
        <v>395</v>
      </c>
      <c r="F54" s="10"/>
      <c r="G54" s="115"/>
      <c r="H54" s="111"/>
      <c r="I54" s="112"/>
      <c r="J54" s="153"/>
      <c r="K54" s="153"/>
      <c r="L54" s="142"/>
      <c r="M54" s="142"/>
      <c r="N54" s="142"/>
      <c r="O54" s="142"/>
      <c r="P54" s="142"/>
    </row>
    <row r="55" spans="1:16" ht="15.75" hidden="1" thickBot="1" x14ac:dyDescent="0.25">
      <c r="A55" s="37">
        <v>2221</v>
      </c>
      <c r="B55" s="22" t="s">
        <v>14</v>
      </c>
      <c r="C55" s="66">
        <v>2</v>
      </c>
      <c r="D55" s="67">
        <v>1</v>
      </c>
      <c r="E55" s="30" t="s">
        <v>110</v>
      </c>
      <c r="F55" s="15" t="s">
        <v>111</v>
      </c>
      <c r="G55" s="115">
        <f>SUM(H55,I55)</f>
        <v>0</v>
      </c>
      <c r="H55" s="116"/>
      <c r="I55" s="118"/>
    </row>
    <row r="56" spans="1:16" ht="15.75" hidden="1" thickBot="1" x14ac:dyDescent="0.25">
      <c r="A56" s="37">
        <v>2230</v>
      </c>
      <c r="B56" s="21" t="s">
        <v>14</v>
      </c>
      <c r="C56" s="66">
        <v>3</v>
      </c>
      <c r="D56" s="67">
        <v>0</v>
      </c>
      <c r="E56" s="31" t="s">
        <v>112</v>
      </c>
      <c r="F56" s="16" t="s">
        <v>113</v>
      </c>
      <c r="G56" s="115">
        <f>SUM(H56:I56)</f>
        <v>0</v>
      </c>
      <c r="H56" s="119">
        <f>SUM(H58)</f>
        <v>0</v>
      </c>
      <c r="I56" s="118">
        <f>SUM(I58)</f>
        <v>0</v>
      </c>
    </row>
    <row r="57" spans="1:16" s="11" customFormat="1" ht="10.5" hidden="1" customHeight="1" x14ac:dyDescent="0.2">
      <c r="A57" s="37"/>
      <c r="B57" s="21"/>
      <c r="C57" s="53"/>
      <c r="D57" s="54"/>
      <c r="E57" s="30" t="s">
        <v>395</v>
      </c>
      <c r="F57" s="10"/>
      <c r="G57" s="115"/>
      <c r="H57" s="111"/>
      <c r="I57" s="112"/>
      <c r="J57" s="153"/>
      <c r="K57" s="153"/>
      <c r="L57" s="142"/>
      <c r="M57" s="142"/>
      <c r="N57" s="142"/>
      <c r="O57" s="142"/>
      <c r="P57" s="142"/>
    </row>
    <row r="58" spans="1:16" ht="15.75" hidden="1" thickBot="1" x14ac:dyDescent="0.25">
      <c r="A58" s="38">
        <v>2231</v>
      </c>
      <c r="B58" s="85" t="s">
        <v>14</v>
      </c>
      <c r="C58" s="68">
        <v>3</v>
      </c>
      <c r="D58" s="69">
        <v>1</v>
      </c>
      <c r="E58" s="34" t="s">
        <v>114</v>
      </c>
      <c r="F58" s="15" t="s">
        <v>115</v>
      </c>
      <c r="G58" s="115">
        <f>SUM(H58,I58)</f>
        <v>0</v>
      </c>
      <c r="H58" s="116"/>
      <c r="I58" s="118"/>
    </row>
    <row r="59" spans="1:16" ht="24.75" hidden="1" thickBot="1" x14ac:dyDescent="0.25">
      <c r="A59" s="80">
        <v>2240</v>
      </c>
      <c r="B59" s="81" t="s">
        <v>14</v>
      </c>
      <c r="C59" s="82">
        <v>4</v>
      </c>
      <c r="D59" s="83">
        <v>0</v>
      </c>
      <c r="E59" s="84" t="s">
        <v>116</v>
      </c>
      <c r="F59" s="10" t="s">
        <v>117</v>
      </c>
      <c r="G59" s="115">
        <f>SUM(H59:I59)</f>
        <v>0</v>
      </c>
      <c r="H59" s="119">
        <f>SUM(H61)</f>
        <v>0</v>
      </c>
      <c r="I59" s="118">
        <f>SUM(I61)</f>
        <v>0</v>
      </c>
    </row>
    <row r="60" spans="1:16" s="11" customFormat="1" ht="10.5" hidden="1" customHeight="1" x14ac:dyDescent="0.2">
      <c r="A60" s="36"/>
      <c r="B60" s="21"/>
      <c r="C60" s="64"/>
      <c r="D60" s="65"/>
      <c r="E60" s="63" t="s">
        <v>395</v>
      </c>
      <c r="F60" s="10"/>
      <c r="G60" s="115"/>
      <c r="H60" s="111"/>
      <c r="I60" s="112"/>
      <c r="J60" s="153"/>
      <c r="K60" s="153"/>
      <c r="L60" s="142"/>
      <c r="M60" s="142"/>
      <c r="N60" s="142"/>
      <c r="O60" s="142"/>
      <c r="P60" s="142"/>
    </row>
    <row r="61" spans="1:16" ht="24.75" hidden="1" thickBot="1" x14ac:dyDescent="0.25">
      <c r="A61" s="37">
        <v>2241</v>
      </c>
      <c r="B61" s="22" t="s">
        <v>14</v>
      </c>
      <c r="C61" s="66">
        <v>4</v>
      </c>
      <c r="D61" s="67">
        <v>1</v>
      </c>
      <c r="E61" s="30" t="s">
        <v>116</v>
      </c>
      <c r="F61" s="15" t="s">
        <v>117</v>
      </c>
      <c r="G61" s="115">
        <f>SUM(H61,I61)</f>
        <v>0</v>
      </c>
      <c r="H61" s="116"/>
      <c r="I61" s="118"/>
    </row>
    <row r="62" spans="1:16" s="11" customFormat="1" ht="12" hidden="1" customHeight="1" thickBot="1" x14ac:dyDescent="0.25">
      <c r="A62" s="38"/>
      <c r="B62" s="77"/>
      <c r="C62" s="91"/>
      <c r="D62" s="92"/>
      <c r="E62" s="34" t="s">
        <v>395</v>
      </c>
      <c r="F62" s="10"/>
      <c r="G62" s="115"/>
      <c r="H62" s="111"/>
      <c r="I62" s="112"/>
      <c r="J62" s="153"/>
      <c r="K62" s="153"/>
      <c r="L62" s="142"/>
      <c r="M62" s="142"/>
      <c r="N62" s="142"/>
      <c r="O62" s="142"/>
      <c r="P62" s="142"/>
    </row>
    <row r="63" spans="1:16" ht="15.75" hidden="1" thickBot="1" x14ac:dyDescent="0.25">
      <c r="A63" s="80">
        <v>2250</v>
      </c>
      <c r="B63" s="81" t="s">
        <v>14</v>
      </c>
      <c r="C63" s="82">
        <v>5</v>
      </c>
      <c r="D63" s="83">
        <v>0</v>
      </c>
      <c r="E63" s="84" t="s">
        <v>118</v>
      </c>
      <c r="F63" s="10" t="s">
        <v>119</v>
      </c>
      <c r="G63" s="115">
        <f>SUM(H63:I63)</f>
        <v>0</v>
      </c>
      <c r="H63" s="119">
        <f>SUM(H65)</f>
        <v>0</v>
      </c>
      <c r="I63" s="118">
        <f>SUM(I65)</f>
        <v>0</v>
      </c>
    </row>
    <row r="64" spans="1:16" s="11" customFormat="1" ht="14.25" hidden="1" customHeight="1" x14ac:dyDescent="0.2">
      <c r="A64" s="36"/>
      <c r="B64" s="21"/>
      <c r="C64" s="64"/>
      <c r="D64" s="65"/>
      <c r="E64" s="63" t="s">
        <v>395</v>
      </c>
      <c r="F64" s="10"/>
      <c r="G64" s="115"/>
      <c r="H64" s="111"/>
      <c r="I64" s="112"/>
      <c r="J64" s="153"/>
      <c r="K64" s="153"/>
      <c r="L64" s="142"/>
      <c r="M64" s="142"/>
      <c r="N64" s="142"/>
      <c r="O64" s="142"/>
      <c r="P64" s="142"/>
    </row>
    <row r="65" spans="1:16" ht="15.75" hidden="1" thickBot="1" x14ac:dyDescent="0.25">
      <c r="A65" s="38">
        <v>2251</v>
      </c>
      <c r="B65" s="85" t="s">
        <v>14</v>
      </c>
      <c r="C65" s="68">
        <v>5</v>
      </c>
      <c r="D65" s="69">
        <v>1</v>
      </c>
      <c r="E65" s="34" t="s">
        <v>118</v>
      </c>
      <c r="F65" s="15" t="s">
        <v>120</v>
      </c>
      <c r="G65" s="115">
        <f>SUM(H65,I65)</f>
        <v>0</v>
      </c>
      <c r="H65" s="116"/>
      <c r="I65" s="118"/>
    </row>
    <row r="66" spans="1:16" s="50" customFormat="1" ht="58.5" hidden="1" customHeight="1" thickBot="1" x14ac:dyDescent="0.25">
      <c r="A66" s="87">
        <v>2300</v>
      </c>
      <c r="B66" s="81" t="s">
        <v>15</v>
      </c>
      <c r="C66" s="82">
        <v>0</v>
      </c>
      <c r="D66" s="83">
        <v>0</v>
      </c>
      <c r="E66" s="93" t="s">
        <v>371</v>
      </c>
      <c r="F66" s="49" t="s">
        <v>121</v>
      </c>
      <c r="G66" s="115">
        <f>SUM(H66:I66)</f>
        <v>0</v>
      </c>
      <c r="H66" s="119">
        <f>SUM(H68,H73,H76,H80,H83,H86,H89)</f>
        <v>0</v>
      </c>
      <c r="I66" s="118">
        <f>SUM(I68,I73,I76,I80,I83,I86,I89)</f>
        <v>0</v>
      </c>
      <c r="J66" s="152"/>
      <c r="K66" s="152"/>
      <c r="L66" s="141"/>
      <c r="M66" s="141"/>
      <c r="N66" s="141"/>
      <c r="O66" s="141"/>
      <c r="P66" s="141"/>
    </row>
    <row r="67" spans="1:16" ht="11.25" hidden="1" customHeight="1" thickBot="1" x14ac:dyDescent="0.25">
      <c r="A67" s="76"/>
      <c r="B67" s="77"/>
      <c r="C67" s="78"/>
      <c r="D67" s="79"/>
      <c r="E67" s="86" t="s">
        <v>394</v>
      </c>
      <c r="F67" s="9"/>
      <c r="G67" s="115"/>
      <c r="H67" s="121"/>
      <c r="I67" s="122"/>
    </row>
    <row r="68" spans="1:16" ht="15.75" hidden="1" thickBot="1" x14ac:dyDescent="0.25">
      <c r="A68" s="80">
        <v>2310</v>
      </c>
      <c r="B68" s="81" t="s">
        <v>15</v>
      </c>
      <c r="C68" s="82">
        <v>1</v>
      </c>
      <c r="D68" s="83">
        <v>0</v>
      </c>
      <c r="E68" s="84" t="s">
        <v>381</v>
      </c>
      <c r="F68" s="10" t="s">
        <v>123</v>
      </c>
      <c r="G68" s="115">
        <f>SUM(H68:I68)</f>
        <v>0</v>
      </c>
      <c r="H68" s="119">
        <f>SUM(H70,H71,H72)</f>
        <v>0</v>
      </c>
      <c r="I68" s="118">
        <f>SUM(I70,I71,I72)</f>
        <v>0</v>
      </c>
    </row>
    <row r="69" spans="1:16" s="11" customFormat="1" ht="10.5" hidden="1" customHeight="1" x14ac:dyDescent="0.2">
      <c r="A69" s="36"/>
      <c r="B69" s="21"/>
      <c r="C69" s="64"/>
      <c r="D69" s="65"/>
      <c r="E69" s="63" t="s">
        <v>395</v>
      </c>
      <c r="F69" s="10"/>
      <c r="G69" s="115"/>
      <c r="H69" s="111"/>
      <c r="I69" s="112"/>
      <c r="J69" s="153"/>
      <c r="K69" s="153"/>
      <c r="L69" s="142"/>
      <c r="M69" s="142"/>
      <c r="N69" s="142"/>
      <c r="O69" s="142"/>
      <c r="P69" s="142"/>
    </row>
    <row r="70" spans="1:16" ht="15.75" hidden="1" thickBot="1" x14ac:dyDescent="0.25">
      <c r="A70" s="37">
        <v>2311</v>
      </c>
      <c r="B70" s="24" t="s">
        <v>15</v>
      </c>
      <c r="C70" s="66">
        <v>1</v>
      </c>
      <c r="D70" s="67">
        <v>1</v>
      </c>
      <c r="E70" s="30" t="s">
        <v>122</v>
      </c>
      <c r="F70" s="15" t="s">
        <v>124</v>
      </c>
      <c r="G70" s="115">
        <f>SUM(H70,I70)</f>
        <v>0</v>
      </c>
      <c r="H70" s="116"/>
      <c r="I70" s="118"/>
    </row>
    <row r="71" spans="1:16" ht="15.75" hidden="1" thickBot="1" x14ac:dyDescent="0.25">
      <c r="A71" s="37">
        <v>2312</v>
      </c>
      <c r="B71" s="24" t="s">
        <v>15</v>
      </c>
      <c r="C71" s="66">
        <v>1</v>
      </c>
      <c r="D71" s="67">
        <v>2</v>
      </c>
      <c r="E71" s="30" t="s">
        <v>382</v>
      </c>
      <c r="F71" s="15"/>
      <c r="G71" s="115">
        <f>SUM(H71,I71)</f>
        <v>0</v>
      </c>
      <c r="H71" s="116"/>
      <c r="I71" s="118"/>
    </row>
    <row r="72" spans="1:16" ht="15.75" hidden="1" thickBot="1" x14ac:dyDescent="0.25">
      <c r="A72" s="38">
        <v>2313</v>
      </c>
      <c r="B72" s="94" t="s">
        <v>15</v>
      </c>
      <c r="C72" s="68">
        <v>1</v>
      </c>
      <c r="D72" s="69">
        <v>3</v>
      </c>
      <c r="E72" s="34" t="s">
        <v>383</v>
      </c>
      <c r="F72" s="15"/>
      <c r="G72" s="115">
        <f>SUM(H72,I72)</f>
        <v>0</v>
      </c>
      <c r="H72" s="116"/>
      <c r="I72" s="118"/>
    </row>
    <row r="73" spans="1:16" ht="15.75" hidden="1" thickBot="1" x14ac:dyDescent="0.25">
      <c r="A73" s="80">
        <v>2320</v>
      </c>
      <c r="B73" s="81" t="s">
        <v>15</v>
      </c>
      <c r="C73" s="82">
        <v>2</v>
      </c>
      <c r="D73" s="83">
        <v>0</v>
      </c>
      <c r="E73" s="84" t="s">
        <v>384</v>
      </c>
      <c r="F73" s="10" t="s">
        <v>125</v>
      </c>
      <c r="G73" s="115">
        <f>SUM(H73:I73)</f>
        <v>0</v>
      </c>
      <c r="H73" s="119">
        <f>SUM(H75)</f>
        <v>0</v>
      </c>
      <c r="I73" s="118">
        <f>SUM(I75)</f>
        <v>0</v>
      </c>
    </row>
    <row r="74" spans="1:16" s="11" customFormat="1" ht="10.5" hidden="1" customHeight="1" x14ac:dyDescent="0.2">
      <c r="A74" s="36"/>
      <c r="B74" s="21"/>
      <c r="C74" s="64"/>
      <c r="D74" s="65"/>
      <c r="E74" s="63" t="s">
        <v>395</v>
      </c>
      <c r="F74" s="10"/>
      <c r="G74" s="115"/>
      <c r="H74" s="111"/>
      <c r="I74" s="112"/>
      <c r="J74" s="153"/>
      <c r="K74" s="153"/>
      <c r="L74" s="142"/>
      <c r="M74" s="142"/>
      <c r="N74" s="142"/>
      <c r="O74" s="142"/>
      <c r="P74" s="142"/>
    </row>
    <row r="75" spans="1:16" ht="15.75" hidden="1" thickBot="1" x14ac:dyDescent="0.25">
      <c r="A75" s="38">
        <v>2321</v>
      </c>
      <c r="B75" s="94" t="s">
        <v>15</v>
      </c>
      <c r="C75" s="68">
        <v>2</v>
      </c>
      <c r="D75" s="69">
        <v>1</v>
      </c>
      <c r="E75" s="34" t="s">
        <v>385</v>
      </c>
      <c r="F75" s="15" t="s">
        <v>126</v>
      </c>
      <c r="G75" s="115">
        <f>SUM(H75,I75)</f>
        <v>0</v>
      </c>
      <c r="H75" s="116"/>
      <c r="I75" s="118"/>
    </row>
    <row r="76" spans="1:16" ht="24.75" hidden="1" thickBot="1" x14ac:dyDescent="0.25">
      <c r="A76" s="80">
        <v>2330</v>
      </c>
      <c r="B76" s="81" t="s">
        <v>15</v>
      </c>
      <c r="C76" s="82">
        <v>3</v>
      </c>
      <c r="D76" s="83">
        <v>0</v>
      </c>
      <c r="E76" s="84" t="s">
        <v>386</v>
      </c>
      <c r="F76" s="10" t="s">
        <v>127</v>
      </c>
      <c r="G76" s="115">
        <f>SUM(H76:I76)</f>
        <v>0</v>
      </c>
      <c r="H76" s="119">
        <f>SUM(H78,H79)</f>
        <v>0</v>
      </c>
      <c r="I76" s="118">
        <f>SUM(I78,I79)</f>
        <v>0</v>
      </c>
    </row>
    <row r="77" spans="1:16" s="11" customFormat="1" ht="10.5" hidden="1" customHeight="1" x14ac:dyDescent="0.2">
      <c r="A77" s="36"/>
      <c r="B77" s="21"/>
      <c r="C77" s="64"/>
      <c r="D77" s="65"/>
      <c r="E77" s="63" t="s">
        <v>395</v>
      </c>
      <c r="F77" s="10"/>
      <c r="G77" s="115"/>
      <c r="H77" s="111"/>
      <c r="I77" s="112"/>
      <c r="J77" s="153"/>
      <c r="K77" s="153"/>
      <c r="L77" s="142"/>
      <c r="M77" s="142"/>
      <c r="N77" s="142"/>
      <c r="O77" s="142"/>
      <c r="P77" s="142"/>
    </row>
    <row r="78" spans="1:16" ht="15.75" hidden="1" thickBot="1" x14ac:dyDescent="0.25">
      <c r="A78" s="37">
        <v>2331</v>
      </c>
      <c r="B78" s="24" t="s">
        <v>15</v>
      </c>
      <c r="C78" s="66">
        <v>3</v>
      </c>
      <c r="D78" s="67">
        <v>1</v>
      </c>
      <c r="E78" s="30" t="s">
        <v>128</v>
      </c>
      <c r="F78" s="15" t="s">
        <v>129</v>
      </c>
      <c r="G78" s="115">
        <f>SUM(H78,I78)</f>
        <v>0</v>
      </c>
      <c r="H78" s="116"/>
      <c r="I78" s="118"/>
    </row>
    <row r="79" spans="1:16" ht="15.75" hidden="1" thickBot="1" x14ac:dyDescent="0.25">
      <c r="A79" s="38">
        <v>2332</v>
      </c>
      <c r="B79" s="94" t="s">
        <v>15</v>
      </c>
      <c r="C79" s="68">
        <v>3</v>
      </c>
      <c r="D79" s="69">
        <v>2</v>
      </c>
      <c r="E79" s="34" t="s">
        <v>387</v>
      </c>
      <c r="F79" s="15"/>
      <c r="G79" s="115">
        <f>SUM(H79,I79)</f>
        <v>0</v>
      </c>
      <c r="H79" s="116"/>
      <c r="I79" s="118"/>
    </row>
    <row r="80" spans="1:16" ht="15.75" hidden="1" thickBot="1" x14ac:dyDescent="0.25">
      <c r="A80" s="80">
        <v>2340</v>
      </c>
      <c r="B80" s="81" t="s">
        <v>15</v>
      </c>
      <c r="C80" s="82">
        <v>4</v>
      </c>
      <c r="D80" s="83">
        <v>0</v>
      </c>
      <c r="E80" s="84" t="s">
        <v>388</v>
      </c>
      <c r="F80" s="15"/>
      <c r="G80" s="115">
        <f>SUM(H80:I80)</f>
        <v>0</v>
      </c>
      <c r="H80" s="119">
        <f>H82</f>
        <v>0</v>
      </c>
      <c r="I80" s="118">
        <f>I82</f>
        <v>0</v>
      </c>
    </row>
    <row r="81" spans="1:16" s="11" customFormat="1" ht="10.5" hidden="1" customHeight="1" x14ac:dyDescent="0.2">
      <c r="A81" s="36"/>
      <c r="B81" s="21"/>
      <c r="C81" s="64"/>
      <c r="D81" s="65"/>
      <c r="E81" s="63" t="s">
        <v>395</v>
      </c>
      <c r="F81" s="10"/>
      <c r="G81" s="115"/>
      <c r="H81" s="111"/>
      <c r="I81" s="112"/>
      <c r="J81" s="153"/>
      <c r="K81" s="153"/>
      <c r="L81" s="142"/>
      <c r="M81" s="142"/>
      <c r="N81" s="142"/>
      <c r="O81" s="142"/>
      <c r="P81" s="142"/>
    </row>
    <row r="82" spans="1:16" ht="15.75" hidden="1" thickBot="1" x14ac:dyDescent="0.25">
      <c r="A82" s="37">
        <v>2341</v>
      </c>
      <c r="B82" s="24" t="s">
        <v>15</v>
      </c>
      <c r="C82" s="66">
        <v>4</v>
      </c>
      <c r="D82" s="67">
        <v>1</v>
      </c>
      <c r="E82" s="34" t="s">
        <v>388</v>
      </c>
      <c r="F82" s="15"/>
      <c r="G82" s="115">
        <f>SUM(H82,I82)</f>
        <v>0</v>
      </c>
      <c r="H82" s="116"/>
      <c r="I82" s="118"/>
    </row>
    <row r="83" spans="1:16" ht="15.75" hidden="1" thickBot="1" x14ac:dyDescent="0.25">
      <c r="A83" s="37">
        <v>2350</v>
      </c>
      <c r="B83" s="23" t="s">
        <v>15</v>
      </c>
      <c r="C83" s="53">
        <v>5</v>
      </c>
      <c r="D83" s="54">
        <v>0</v>
      </c>
      <c r="E83" s="84" t="s">
        <v>130</v>
      </c>
      <c r="F83" s="10" t="s">
        <v>131</v>
      </c>
      <c r="G83" s="115">
        <f>SUM(H83:I83)</f>
        <v>0</v>
      </c>
      <c r="H83" s="119">
        <f>SUM(H85)</f>
        <v>0</v>
      </c>
      <c r="I83" s="118">
        <f>SUM(I85)</f>
        <v>0</v>
      </c>
    </row>
    <row r="84" spans="1:16" s="11" customFormat="1" ht="10.5" hidden="1" customHeight="1" x14ac:dyDescent="0.2">
      <c r="A84" s="37"/>
      <c r="B84" s="21"/>
      <c r="C84" s="53"/>
      <c r="D84" s="54"/>
      <c r="E84" s="63" t="s">
        <v>395</v>
      </c>
      <c r="F84" s="10"/>
      <c r="G84" s="115"/>
      <c r="H84" s="111"/>
      <c r="I84" s="112"/>
      <c r="J84" s="153"/>
      <c r="K84" s="153"/>
      <c r="L84" s="142"/>
      <c r="M84" s="142"/>
      <c r="N84" s="142"/>
      <c r="O84" s="142"/>
      <c r="P84" s="142"/>
    </row>
    <row r="85" spans="1:16" ht="15.75" hidden="1" thickBot="1" x14ac:dyDescent="0.25">
      <c r="A85" s="38">
        <v>2351</v>
      </c>
      <c r="B85" s="94" t="s">
        <v>15</v>
      </c>
      <c r="C85" s="68">
        <v>5</v>
      </c>
      <c r="D85" s="69">
        <v>1</v>
      </c>
      <c r="E85" s="34" t="s">
        <v>132</v>
      </c>
      <c r="F85" s="15" t="s">
        <v>131</v>
      </c>
      <c r="G85" s="115">
        <f>SUM(H85:I85)</f>
        <v>0</v>
      </c>
      <c r="H85" s="116"/>
      <c r="I85" s="118"/>
    </row>
    <row r="86" spans="1:16" ht="36.75" hidden="1" thickBot="1" x14ac:dyDescent="0.25">
      <c r="A86" s="80">
        <v>2360</v>
      </c>
      <c r="B86" s="81" t="s">
        <v>15</v>
      </c>
      <c r="C86" s="82">
        <v>6</v>
      </c>
      <c r="D86" s="83">
        <v>0</v>
      </c>
      <c r="E86" s="84" t="s">
        <v>3</v>
      </c>
      <c r="F86" s="10" t="s">
        <v>133</v>
      </c>
      <c r="G86" s="115">
        <f>SUM(H86:I86)</f>
        <v>0</v>
      </c>
      <c r="H86" s="119">
        <f>SUM(H88)</f>
        <v>0</v>
      </c>
      <c r="I86" s="118">
        <f>SUM(I88)</f>
        <v>0</v>
      </c>
    </row>
    <row r="87" spans="1:16" s="11" customFormat="1" ht="10.5" hidden="1" customHeight="1" x14ac:dyDescent="0.2">
      <c r="A87" s="36"/>
      <c r="B87" s="21"/>
      <c r="C87" s="64"/>
      <c r="D87" s="65"/>
      <c r="E87" s="63" t="s">
        <v>395</v>
      </c>
      <c r="F87" s="10"/>
      <c r="G87" s="115"/>
      <c r="H87" s="111"/>
      <c r="I87" s="112"/>
      <c r="J87" s="153"/>
      <c r="K87" s="153"/>
      <c r="L87" s="142"/>
      <c r="M87" s="142"/>
      <c r="N87" s="142"/>
      <c r="O87" s="142"/>
      <c r="P87" s="142"/>
    </row>
    <row r="88" spans="1:16" ht="24.75" hidden="1" thickBot="1" x14ac:dyDescent="0.25">
      <c r="A88" s="38">
        <v>2361</v>
      </c>
      <c r="B88" s="94" t="s">
        <v>15</v>
      </c>
      <c r="C88" s="68">
        <v>6</v>
      </c>
      <c r="D88" s="69">
        <v>1</v>
      </c>
      <c r="E88" s="34" t="s">
        <v>3</v>
      </c>
      <c r="F88" s="15" t="s">
        <v>134</v>
      </c>
      <c r="G88" s="115">
        <f>SUM(H88:I88)</f>
        <v>0</v>
      </c>
      <c r="H88" s="116"/>
      <c r="I88" s="118"/>
    </row>
    <row r="89" spans="1:16" ht="29.25" hidden="1" thickBot="1" x14ac:dyDescent="0.25">
      <c r="A89" s="80">
        <v>2370</v>
      </c>
      <c r="B89" s="81" t="s">
        <v>15</v>
      </c>
      <c r="C89" s="82">
        <v>7</v>
      </c>
      <c r="D89" s="83">
        <v>0</v>
      </c>
      <c r="E89" s="84" t="s">
        <v>4</v>
      </c>
      <c r="F89" s="10" t="s">
        <v>135</v>
      </c>
      <c r="G89" s="115">
        <f>SUM(H89:I89)</f>
        <v>0</v>
      </c>
      <c r="H89" s="119">
        <f>SUM(H91)</f>
        <v>0</v>
      </c>
      <c r="I89" s="118">
        <f>SUM(I91)</f>
        <v>0</v>
      </c>
    </row>
    <row r="90" spans="1:16" s="11" customFormat="1" ht="10.5" hidden="1" customHeight="1" x14ac:dyDescent="0.2">
      <c r="A90" s="36"/>
      <c r="B90" s="21"/>
      <c r="C90" s="64"/>
      <c r="D90" s="65"/>
      <c r="E90" s="63" t="s">
        <v>395</v>
      </c>
      <c r="F90" s="10"/>
      <c r="G90" s="115"/>
      <c r="H90" s="111"/>
      <c r="I90" s="112"/>
      <c r="J90" s="153"/>
      <c r="K90" s="153"/>
      <c r="L90" s="142"/>
      <c r="M90" s="142"/>
      <c r="N90" s="142"/>
      <c r="O90" s="142"/>
      <c r="P90" s="142"/>
    </row>
    <row r="91" spans="1:16" ht="24.75" hidden="1" thickBot="1" x14ac:dyDescent="0.25">
      <c r="A91" s="38">
        <v>2371</v>
      </c>
      <c r="B91" s="94" t="s">
        <v>15</v>
      </c>
      <c r="C91" s="68">
        <v>7</v>
      </c>
      <c r="D91" s="69">
        <v>1</v>
      </c>
      <c r="E91" s="34" t="s">
        <v>5</v>
      </c>
      <c r="F91" s="15" t="s">
        <v>136</v>
      </c>
      <c r="G91" s="115">
        <f>SUM(H91,I91)</f>
        <v>0</v>
      </c>
      <c r="H91" s="116"/>
      <c r="I91" s="118"/>
    </row>
    <row r="92" spans="1:16" s="50" customFormat="1" ht="36.75" customHeight="1" thickBot="1" x14ac:dyDescent="0.25">
      <c r="A92" s="87">
        <v>2400</v>
      </c>
      <c r="B92" s="81" t="s">
        <v>16</v>
      </c>
      <c r="C92" s="82">
        <v>0</v>
      </c>
      <c r="D92" s="83">
        <v>0</v>
      </c>
      <c r="E92" s="93" t="s">
        <v>372</v>
      </c>
      <c r="F92" s="49" t="s">
        <v>137</v>
      </c>
      <c r="G92" s="129">
        <f>SUM(H92:I92)</f>
        <v>-93047</v>
      </c>
      <c r="H92" s="130">
        <f>SUM(H94,H98,H104,H112,H117,H124,H127,H133,H142)</f>
        <v>121953</v>
      </c>
      <c r="I92" s="162">
        <f>SUM(I94,I98,I104,I112,I117,I124,I127,I133,I142)</f>
        <v>-215000</v>
      </c>
      <c r="J92" s="152"/>
      <c r="K92" s="152"/>
      <c r="L92" s="141"/>
      <c r="M92" s="141"/>
      <c r="N92" s="141"/>
      <c r="O92" s="141"/>
      <c r="P92" s="141"/>
    </row>
    <row r="93" spans="1:16" ht="13.5" customHeight="1" thickBot="1" x14ac:dyDescent="0.25">
      <c r="A93" s="76"/>
      <c r="B93" s="77"/>
      <c r="C93" s="78"/>
      <c r="D93" s="79"/>
      <c r="E93" s="86" t="s">
        <v>394</v>
      </c>
      <c r="F93" s="9"/>
      <c r="G93" s="115"/>
      <c r="H93" s="121"/>
      <c r="I93" s="122"/>
    </row>
    <row r="94" spans="1:16" ht="26.25" hidden="1" customHeight="1" thickBot="1" x14ac:dyDescent="0.25">
      <c r="A94" s="80">
        <v>2410</v>
      </c>
      <c r="B94" s="81" t="s">
        <v>16</v>
      </c>
      <c r="C94" s="82">
        <v>1</v>
      </c>
      <c r="D94" s="83">
        <v>0</v>
      </c>
      <c r="E94" s="84" t="s">
        <v>138</v>
      </c>
      <c r="F94" s="10" t="s">
        <v>139</v>
      </c>
      <c r="G94" s="115">
        <f>SUM(H94:I94)</f>
        <v>0</v>
      </c>
      <c r="H94" s="119">
        <f>SUM(H96,H97)</f>
        <v>0</v>
      </c>
      <c r="I94" s="118">
        <f>SUM(I96,I97)</f>
        <v>0</v>
      </c>
    </row>
    <row r="95" spans="1:16" s="11" customFormat="1" ht="12.75" hidden="1" customHeight="1" thickBot="1" x14ac:dyDescent="0.25">
      <c r="A95" s="36"/>
      <c r="B95" s="21"/>
      <c r="C95" s="64"/>
      <c r="D95" s="65"/>
      <c r="E95" s="63" t="s">
        <v>395</v>
      </c>
      <c r="F95" s="10"/>
      <c r="G95" s="115"/>
      <c r="H95" s="111"/>
      <c r="I95" s="112"/>
      <c r="J95" s="153"/>
      <c r="K95" s="153"/>
      <c r="L95" s="142"/>
      <c r="M95" s="142"/>
      <c r="N95" s="142"/>
      <c r="O95" s="142"/>
      <c r="P95" s="142"/>
    </row>
    <row r="96" spans="1:16" ht="24.75" hidden="1" thickBot="1" x14ac:dyDescent="0.25">
      <c r="A96" s="37">
        <v>2411</v>
      </c>
      <c r="B96" s="24" t="s">
        <v>16</v>
      </c>
      <c r="C96" s="66">
        <v>1</v>
      </c>
      <c r="D96" s="67">
        <v>1</v>
      </c>
      <c r="E96" s="30" t="s">
        <v>140</v>
      </c>
      <c r="F96" s="12" t="s">
        <v>141</v>
      </c>
      <c r="G96" s="115">
        <f>SUM(H96,I96)</f>
        <v>0</v>
      </c>
      <c r="H96" s="116"/>
      <c r="I96" s="118"/>
    </row>
    <row r="97" spans="1:16" ht="24.75" hidden="1" thickBot="1" x14ac:dyDescent="0.25">
      <c r="A97" s="38">
        <v>2412</v>
      </c>
      <c r="B97" s="94" t="s">
        <v>16</v>
      </c>
      <c r="C97" s="68">
        <v>1</v>
      </c>
      <c r="D97" s="69">
        <v>2</v>
      </c>
      <c r="E97" s="34" t="s">
        <v>142</v>
      </c>
      <c r="F97" s="15" t="s">
        <v>143</v>
      </c>
      <c r="G97" s="115">
        <f>SUM(H97,I97)</f>
        <v>0</v>
      </c>
      <c r="H97" s="116"/>
      <c r="I97" s="118"/>
    </row>
    <row r="98" spans="1:16" ht="24.75" thickBot="1" x14ac:dyDescent="0.25">
      <c r="A98" s="80">
        <v>2420</v>
      </c>
      <c r="B98" s="81" t="s">
        <v>16</v>
      </c>
      <c r="C98" s="82">
        <v>2</v>
      </c>
      <c r="D98" s="83">
        <v>0</v>
      </c>
      <c r="E98" s="84" t="s">
        <v>144</v>
      </c>
      <c r="F98" s="10" t="s">
        <v>145</v>
      </c>
      <c r="G98" s="129">
        <f>SUM(H98:I98)</f>
        <v>79953</v>
      </c>
      <c r="H98" s="132">
        <f>SUM(H100,H101,H102,H103)</f>
        <v>59953</v>
      </c>
      <c r="I98" s="131">
        <f>I100+I102+I103</f>
        <v>20000</v>
      </c>
    </row>
    <row r="99" spans="1:16" s="11" customFormat="1" ht="12" customHeight="1" x14ac:dyDescent="0.2">
      <c r="A99" s="36"/>
      <c r="B99" s="21"/>
      <c r="C99" s="64"/>
      <c r="D99" s="65"/>
      <c r="E99" s="63" t="s">
        <v>395</v>
      </c>
      <c r="F99" s="10"/>
      <c r="G99" s="115"/>
      <c r="H99" s="111"/>
      <c r="I99" s="112"/>
      <c r="J99" s="153"/>
      <c r="K99" s="153"/>
      <c r="L99" s="142"/>
      <c r="M99" s="142"/>
      <c r="N99" s="142"/>
      <c r="O99" s="142"/>
      <c r="P99" s="142"/>
    </row>
    <row r="100" spans="1:16" s="156" customFormat="1" x14ac:dyDescent="0.2">
      <c r="A100" s="37">
        <v>2421</v>
      </c>
      <c r="B100" s="24" t="s">
        <v>16</v>
      </c>
      <c r="C100" s="66">
        <v>2</v>
      </c>
      <c r="D100" s="67">
        <v>1</v>
      </c>
      <c r="E100" s="30" t="s">
        <v>146</v>
      </c>
      <c r="F100" s="15" t="s">
        <v>147</v>
      </c>
      <c r="G100" s="129">
        <f>SUM(H100,I100)</f>
        <v>59953</v>
      </c>
      <c r="H100" s="130">
        <v>59953</v>
      </c>
      <c r="I100" s="118">
        <v>0</v>
      </c>
      <c r="J100" s="147"/>
      <c r="K100" s="147"/>
      <c r="L100" s="147"/>
      <c r="M100" s="147"/>
      <c r="N100" s="147"/>
      <c r="O100" s="147"/>
      <c r="P100" s="147"/>
    </row>
    <row r="101" spans="1:16" ht="0.75" customHeight="1" x14ac:dyDescent="0.2">
      <c r="A101" s="37">
        <v>2422</v>
      </c>
      <c r="B101" s="24" t="s">
        <v>16</v>
      </c>
      <c r="C101" s="66">
        <v>2</v>
      </c>
      <c r="D101" s="67">
        <v>2</v>
      </c>
      <c r="E101" s="30" t="s">
        <v>148</v>
      </c>
      <c r="F101" s="15" t="s">
        <v>149</v>
      </c>
      <c r="G101" s="115">
        <f>SUM(H101,I101)</f>
        <v>0</v>
      </c>
      <c r="H101" s="116"/>
      <c r="I101" s="118"/>
    </row>
    <row r="102" spans="1:16" hidden="1" x14ac:dyDescent="0.2">
      <c r="A102" s="37">
        <v>2423</v>
      </c>
      <c r="B102" s="24" t="s">
        <v>16</v>
      </c>
      <c r="C102" s="66">
        <v>2</v>
      </c>
      <c r="D102" s="67">
        <v>3</v>
      </c>
      <c r="E102" s="30" t="s">
        <v>150</v>
      </c>
      <c r="F102" s="15" t="s">
        <v>151</v>
      </c>
      <c r="G102" s="115">
        <f>SUM(H102,I102)</f>
        <v>0</v>
      </c>
      <c r="H102" s="116"/>
      <c r="I102" s="118"/>
    </row>
    <row r="103" spans="1:16" s="156" customFormat="1" ht="15.75" thickBot="1" x14ac:dyDescent="0.25">
      <c r="A103" s="38">
        <v>2424</v>
      </c>
      <c r="B103" s="94" t="s">
        <v>16</v>
      </c>
      <c r="C103" s="68">
        <v>2</v>
      </c>
      <c r="D103" s="69">
        <v>4</v>
      </c>
      <c r="E103" s="34" t="s">
        <v>17</v>
      </c>
      <c r="F103" s="15"/>
      <c r="G103" s="129">
        <f>SUM(H103,I103)</f>
        <v>20000</v>
      </c>
      <c r="H103" s="130">
        <v>0</v>
      </c>
      <c r="I103" s="131">
        <v>20000</v>
      </c>
      <c r="J103" s="147"/>
      <c r="K103" s="147"/>
      <c r="L103" s="147"/>
      <c r="M103" s="147"/>
      <c r="N103" s="147"/>
      <c r="O103" s="147"/>
      <c r="P103" s="147"/>
    </row>
    <row r="104" spans="1:16" ht="15.75" hidden="1" thickBot="1" x14ac:dyDescent="0.25">
      <c r="A104" s="80">
        <v>2430</v>
      </c>
      <c r="B104" s="81" t="s">
        <v>16</v>
      </c>
      <c r="C104" s="82">
        <v>3</v>
      </c>
      <c r="D104" s="83">
        <v>0</v>
      </c>
      <c r="E104" s="84" t="s">
        <v>152</v>
      </c>
      <c r="F104" s="10" t="s">
        <v>153</v>
      </c>
      <c r="G104" s="129">
        <f>SUM(H104:I104)</f>
        <v>0</v>
      </c>
      <c r="H104" s="119">
        <f>SUM(H106,H107,H108,H109,H110,H111)</f>
        <v>0</v>
      </c>
      <c r="I104" s="131">
        <f>SUM(I106,I107,I108,I109,I110,I111)</f>
        <v>0</v>
      </c>
    </row>
    <row r="105" spans="1:16" s="11" customFormat="1" ht="12.75" hidden="1" customHeight="1" x14ac:dyDescent="0.2">
      <c r="A105" s="36"/>
      <c r="B105" s="21"/>
      <c r="C105" s="64"/>
      <c r="D105" s="65"/>
      <c r="E105" s="63" t="s">
        <v>395</v>
      </c>
      <c r="F105" s="10"/>
      <c r="G105" s="115"/>
      <c r="H105" s="111"/>
      <c r="I105" s="112"/>
      <c r="J105" s="153"/>
      <c r="K105" s="153"/>
      <c r="L105" s="142"/>
      <c r="M105" s="142"/>
      <c r="N105" s="142"/>
      <c r="O105" s="142"/>
      <c r="P105" s="142"/>
    </row>
    <row r="106" spans="1:16" ht="15.75" hidden="1" thickBot="1" x14ac:dyDescent="0.25">
      <c r="A106" s="37">
        <v>2431</v>
      </c>
      <c r="B106" s="24" t="s">
        <v>16</v>
      </c>
      <c r="C106" s="66">
        <v>3</v>
      </c>
      <c r="D106" s="67">
        <v>1</v>
      </c>
      <c r="E106" s="30" t="s">
        <v>154</v>
      </c>
      <c r="F106" s="15" t="s">
        <v>155</v>
      </c>
      <c r="G106" s="115">
        <f t="shared" ref="G106:G111" si="0">SUM(H106,I106)</f>
        <v>0</v>
      </c>
      <c r="H106" s="116"/>
      <c r="I106" s="118"/>
    </row>
    <row r="107" spans="1:16" s="128" customFormat="1" ht="15.75" hidden="1" thickBot="1" x14ac:dyDescent="0.25">
      <c r="A107" s="37">
        <v>2432</v>
      </c>
      <c r="B107" s="24" t="s">
        <v>16</v>
      </c>
      <c r="C107" s="66">
        <v>3</v>
      </c>
      <c r="D107" s="67">
        <v>2</v>
      </c>
      <c r="E107" s="30" t="s">
        <v>156</v>
      </c>
      <c r="F107" s="15" t="s">
        <v>157</v>
      </c>
      <c r="G107" s="167">
        <f t="shared" si="0"/>
        <v>0</v>
      </c>
      <c r="H107" s="166">
        <v>0</v>
      </c>
      <c r="I107" s="172">
        <v>0</v>
      </c>
      <c r="J107" s="147"/>
      <c r="K107" s="147"/>
      <c r="L107" s="135"/>
      <c r="M107" s="135"/>
      <c r="N107" s="135"/>
      <c r="O107" s="135"/>
      <c r="P107" s="135"/>
    </row>
    <row r="108" spans="1:16" ht="15.75" hidden="1" thickBot="1" x14ac:dyDescent="0.25">
      <c r="A108" s="37">
        <v>2433</v>
      </c>
      <c r="B108" s="24" t="s">
        <v>16</v>
      </c>
      <c r="C108" s="66">
        <v>3</v>
      </c>
      <c r="D108" s="67">
        <v>3</v>
      </c>
      <c r="E108" s="30" t="s">
        <v>158</v>
      </c>
      <c r="F108" s="15" t="s">
        <v>159</v>
      </c>
      <c r="G108" s="115">
        <f t="shared" si="0"/>
        <v>0</v>
      </c>
      <c r="H108" s="116"/>
      <c r="I108" s="118"/>
    </row>
    <row r="109" spans="1:16" ht="15.75" hidden="1" thickBot="1" x14ac:dyDescent="0.25">
      <c r="A109" s="37">
        <v>2434</v>
      </c>
      <c r="B109" s="24" t="s">
        <v>16</v>
      </c>
      <c r="C109" s="66">
        <v>3</v>
      </c>
      <c r="D109" s="67">
        <v>4</v>
      </c>
      <c r="E109" s="30" t="s">
        <v>160</v>
      </c>
      <c r="F109" s="15" t="s">
        <v>161</v>
      </c>
      <c r="G109" s="115">
        <f t="shared" si="0"/>
        <v>0</v>
      </c>
      <c r="H109" s="116"/>
      <c r="I109" s="118"/>
    </row>
    <row r="110" spans="1:16" ht="15.75" hidden="1" thickBot="1" x14ac:dyDescent="0.25">
      <c r="A110" s="37">
        <v>2435</v>
      </c>
      <c r="B110" s="24" t="s">
        <v>16</v>
      </c>
      <c r="C110" s="66">
        <v>3</v>
      </c>
      <c r="D110" s="67">
        <v>5</v>
      </c>
      <c r="E110" s="30" t="s">
        <v>162</v>
      </c>
      <c r="F110" s="15" t="s">
        <v>163</v>
      </c>
      <c r="G110" s="115">
        <f t="shared" si="0"/>
        <v>0</v>
      </c>
      <c r="H110" s="116"/>
      <c r="I110" s="118"/>
    </row>
    <row r="111" spans="1:16" ht="15.75" hidden="1" thickBot="1" x14ac:dyDescent="0.25">
      <c r="A111" s="38">
        <v>2436</v>
      </c>
      <c r="B111" s="94" t="s">
        <v>16</v>
      </c>
      <c r="C111" s="68">
        <v>3</v>
      </c>
      <c r="D111" s="69">
        <v>6</v>
      </c>
      <c r="E111" s="34" t="s">
        <v>164</v>
      </c>
      <c r="F111" s="15" t="s">
        <v>165</v>
      </c>
      <c r="G111" s="115">
        <f t="shared" si="0"/>
        <v>0</v>
      </c>
      <c r="H111" s="116"/>
      <c r="I111" s="118"/>
    </row>
    <row r="112" spans="1:16" ht="24.75" hidden="1" thickBot="1" x14ac:dyDescent="0.25">
      <c r="A112" s="80">
        <v>2440</v>
      </c>
      <c r="B112" s="81" t="s">
        <v>16</v>
      </c>
      <c r="C112" s="82">
        <v>4</v>
      </c>
      <c r="D112" s="83">
        <v>0</v>
      </c>
      <c r="E112" s="84" t="s">
        <v>166</v>
      </c>
      <c r="F112" s="10" t="s">
        <v>167</v>
      </c>
      <c r="G112" s="115">
        <f>SUM(H112:I112)</f>
        <v>0</v>
      </c>
      <c r="H112" s="119">
        <f>SUM(H114,H115,H116)</f>
        <v>0</v>
      </c>
      <c r="I112" s="118">
        <f>SUM(I114,I115,I116)</f>
        <v>0</v>
      </c>
    </row>
    <row r="113" spans="1:16" s="11" customFormat="1" ht="12.75" hidden="1" customHeight="1" x14ac:dyDescent="0.2">
      <c r="A113" s="36"/>
      <c r="B113" s="21"/>
      <c r="C113" s="64"/>
      <c r="D113" s="65"/>
      <c r="E113" s="63" t="s">
        <v>395</v>
      </c>
      <c r="F113" s="10"/>
      <c r="G113" s="115"/>
      <c r="H113" s="111"/>
      <c r="I113" s="112"/>
      <c r="J113" s="153"/>
      <c r="K113" s="153"/>
      <c r="L113" s="142"/>
      <c r="M113" s="142"/>
      <c r="N113" s="142"/>
      <c r="O113" s="142"/>
      <c r="P113" s="142"/>
    </row>
    <row r="114" spans="1:16" ht="23.25" hidden="1" customHeight="1" x14ac:dyDescent="0.2">
      <c r="A114" s="37">
        <v>2441</v>
      </c>
      <c r="B114" s="24" t="s">
        <v>16</v>
      </c>
      <c r="C114" s="66">
        <v>4</v>
      </c>
      <c r="D114" s="67">
        <v>1</v>
      </c>
      <c r="E114" s="30" t="s">
        <v>168</v>
      </c>
      <c r="F114" s="15" t="s">
        <v>169</v>
      </c>
      <c r="G114" s="115">
        <f>SUM(H114,I114)</f>
        <v>0</v>
      </c>
      <c r="H114" s="116"/>
      <c r="I114" s="118"/>
    </row>
    <row r="115" spans="1:16" ht="15.75" hidden="1" thickBot="1" x14ac:dyDescent="0.25">
      <c r="A115" s="37">
        <v>2442</v>
      </c>
      <c r="B115" s="24" t="s">
        <v>16</v>
      </c>
      <c r="C115" s="66">
        <v>4</v>
      </c>
      <c r="D115" s="67">
        <v>2</v>
      </c>
      <c r="E115" s="30" t="s">
        <v>170</v>
      </c>
      <c r="F115" s="15" t="s">
        <v>171</v>
      </c>
      <c r="G115" s="115">
        <f>SUM(H115,I115)</f>
        <v>0</v>
      </c>
      <c r="H115" s="116"/>
      <c r="I115" s="118"/>
    </row>
    <row r="116" spans="1:16" ht="15.75" hidden="1" thickBot="1" x14ac:dyDescent="0.25">
      <c r="A116" s="38">
        <v>2443</v>
      </c>
      <c r="B116" s="94" t="s">
        <v>16</v>
      </c>
      <c r="C116" s="68">
        <v>4</v>
      </c>
      <c r="D116" s="69">
        <v>3</v>
      </c>
      <c r="E116" s="34" t="s">
        <v>172</v>
      </c>
      <c r="F116" s="15" t="s">
        <v>173</v>
      </c>
      <c r="G116" s="115">
        <f>SUM(H116,I116)</f>
        <v>0</v>
      </c>
      <c r="H116" s="116"/>
      <c r="I116" s="118"/>
    </row>
    <row r="117" spans="1:16" ht="15.75" thickBot="1" x14ac:dyDescent="0.25">
      <c r="A117" s="80">
        <v>2450</v>
      </c>
      <c r="B117" s="81" t="s">
        <v>16</v>
      </c>
      <c r="C117" s="82">
        <v>5</v>
      </c>
      <c r="D117" s="83">
        <v>0</v>
      </c>
      <c r="E117" s="84" t="s">
        <v>174</v>
      </c>
      <c r="F117" s="16" t="s">
        <v>175</v>
      </c>
      <c r="G117" s="129">
        <f>SUM(H117:I117)</f>
        <v>557000</v>
      </c>
      <c r="H117" s="132">
        <f>SUM(H119,H120,H121,H122,H123)</f>
        <v>62000</v>
      </c>
      <c r="I117" s="131">
        <f>SUM(I119,I120,I121,I122,I123)</f>
        <v>495000</v>
      </c>
    </row>
    <row r="118" spans="1:16" s="11" customFormat="1" ht="13.5" customHeight="1" x14ac:dyDescent="0.2">
      <c r="A118" s="36"/>
      <c r="B118" s="21"/>
      <c r="C118" s="64"/>
      <c r="D118" s="65"/>
      <c r="E118" s="63" t="s">
        <v>395</v>
      </c>
      <c r="F118" s="10"/>
      <c r="G118" s="115"/>
      <c r="H118" s="111"/>
      <c r="I118" s="112"/>
      <c r="J118" s="153"/>
      <c r="K118" s="153"/>
      <c r="L118" s="142"/>
      <c r="M118" s="142"/>
      <c r="N118" s="142"/>
      <c r="O118" s="142"/>
      <c r="P118" s="142"/>
    </row>
    <row r="119" spans="1:16" s="156" customFormat="1" ht="15.75" thickBot="1" x14ac:dyDescent="0.25">
      <c r="A119" s="37">
        <v>2451</v>
      </c>
      <c r="B119" s="24" t="s">
        <v>16</v>
      </c>
      <c r="C119" s="66">
        <v>5</v>
      </c>
      <c r="D119" s="67">
        <v>1</v>
      </c>
      <c r="E119" s="30" t="s">
        <v>176</v>
      </c>
      <c r="F119" s="15" t="s">
        <v>177</v>
      </c>
      <c r="G119" s="167">
        <f>SUM(H119,I119)</f>
        <v>557000</v>
      </c>
      <c r="H119" s="166">
        <v>62000</v>
      </c>
      <c r="I119" s="172">
        <v>495000</v>
      </c>
      <c r="J119" s="155"/>
      <c r="K119" s="155"/>
      <c r="L119" s="155"/>
      <c r="M119" s="147"/>
      <c r="N119" s="147"/>
      <c r="O119" s="147"/>
      <c r="P119" s="147"/>
    </row>
    <row r="120" spans="1:16" ht="15.75" hidden="1" thickBot="1" x14ac:dyDescent="0.25">
      <c r="A120" s="37">
        <v>2452</v>
      </c>
      <c r="B120" s="24" t="s">
        <v>16</v>
      </c>
      <c r="C120" s="66">
        <v>5</v>
      </c>
      <c r="D120" s="67">
        <v>2</v>
      </c>
      <c r="E120" s="30" t="s">
        <v>178</v>
      </c>
      <c r="F120" s="15" t="s">
        <v>179</v>
      </c>
      <c r="G120" s="115">
        <f>SUM(H120,I120)</f>
        <v>0</v>
      </c>
      <c r="H120" s="116"/>
      <c r="I120" s="118"/>
    </row>
    <row r="121" spans="1:16" ht="15.75" hidden="1" thickBot="1" x14ac:dyDescent="0.25">
      <c r="A121" s="37">
        <v>2453</v>
      </c>
      <c r="B121" s="24" t="s">
        <v>16</v>
      </c>
      <c r="C121" s="66">
        <v>5</v>
      </c>
      <c r="D121" s="67">
        <v>3</v>
      </c>
      <c r="E121" s="30" t="s">
        <v>180</v>
      </c>
      <c r="F121" s="15" t="s">
        <v>181</v>
      </c>
      <c r="G121" s="115">
        <f>SUM(H121,I121)</f>
        <v>0</v>
      </c>
      <c r="H121" s="116"/>
      <c r="I121" s="118"/>
    </row>
    <row r="122" spans="1:16" ht="15.75" hidden="1" thickBot="1" x14ac:dyDescent="0.25">
      <c r="A122" s="37">
        <v>2454</v>
      </c>
      <c r="B122" s="24" t="s">
        <v>16</v>
      </c>
      <c r="C122" s="66">
        <v>5</v>
      </c>
      <c r="D122" s="67">
        <v>4</v>
      </c>
      <c r="E122" s="30" t="s">
        <v>182</v>
      </c>
      <c r="F122" s="15" t="s">
        <v>183</v>
      </c>
      <c r="G122" s="115">
        <f>SUM(H122,I122)</f>
        <v>0</v>
      </c>
      <c r="H122" s="116"/>
      <c r="I122" s="118"/>
    </row>
    <row r="123" spans="1:16" ht="15.75" hidden="1" thickBot="1" x14ac:dyDescent="0.25">
      <c r="A123" s="38">
        <v>2455</v>
      </c>
      <c r="B123" s="94" t="s">
        <v>16</v>
      </c>
      <c r="C123" s="68">
        <v>5</v>
      </c>
      <c r="D123" s="69">
        <v>5</v>
      </c>
      <c r="E123" s="34" t="s">
        <v>184</v>
      </c>
      <c r="F123" s="15" t="s">
        <v>185</v>
      </c>
      <c r="G123" s="115">
        <f>SUM(H123,I123)</f>
        <v>0</v>
      </c>
      <c r="H123" s="116"/>
      <c r="I123" s="118"/>
    </row>
    <row r="124" spans="1:16" ht="15.75" hidden="1" thickBot="1" x14ac:dyDescent="0.25">
      <c r="A124" s="80">
        <v>2460</v>
      </c>
      <c r="B124" s="81" t="s">
        <v>16</v>
      </c>
      <c r="C124" s="82">
        <v>6</v>
      </c>
      <c r="D124" s="83">
        <v>0</v>
      </c>
      <c r="E124" s="84" t="s">
        <v>186</v>
      </c>
      <c r="F124" s="10" t="s">
        <v>187</v>
      </c>
      <c r="G124" s="115">
        <f>SUM(H124:I124)</f>
        <v>0</v>
      </c>
      <c r="H124" s="119">
        <f>SUM(H126)</f>
        <v>0</v>
      </c>
      <c r="I124" s="118">
        <f>SUM(I126)</f>
        <v>0</v>
      </c>
    </row>
    <row r="125" spans="1:16" s="11" customFormat="1" ht="10.5" hidden="1" customHeight="1" x14ac:dyDescent="0.2">
      <c r="A125" s="36"/>
      <c r="B125" s="21"/>
      <c r="C125" s="64"/>
      <c r="D125" s="65"/>
      <c r="E125" s="63" t="s">
        <v>395</v>
      </c>
      <c r="F125" s="10"/>
      <c r="G125" s="115"/>
      <c r="H125" s="111"/>
      <c r="I125" s="112"/>
      <c r="J125" s="153"/>
      <c r="K125" s="153"/>
      <c r="L125" s="142"/>
      <c r="M125" s="142"/>
      <c r="N125" s="142"/>
      <c r="O125" s="142"/>
      <c r="P125" s="142"/>
    </row>
    <row r="126" spans="1:16" ht="15.75" hidden="1" thickBot="1" x14ac:dyDescent="0.25">
      <c r="A126" s="38">
        <v>2461</v>
      </c>
      <c r="B126" s="94" t="s">
        <v>16</v>
      </c>
      <c r="C126" s="68">
        <v>6</v>
      </c>
      <c r="D126" s="69">
        <v>1</v>
      </c>
      <c r="E126" s="34" t="s">
        <v>188</v>
      </c>
      <c r="F126" s="15" t="s">
        <v>187</v>
      </c>
      <c r="G126" s="115">
        <f>SUM(H126,I126)</f>
        <v>0</v>
      </c>
      <c r="H126" s="116"/>
      <c r="I126" s="118"/>
    </row>
    <row r="127" spans="1:16" ht="15.75" hidden="1" thickBot="1" x14ac:dyDescent="0.25">
      <c r="A127" s="80">
        <v>2470</v>
      </c>
      <c r="B127" s="81" t="s">
        <v>16</v>
      </c>
      <c r="C127" s="82">
        <v>7</v>
      </c>
      <c r="D127" s="83">
        <v>0</v>
      </c>
      <c r="E127" s="84" t="s">
        <v>189</v>
      </c>
      <c r="F127" s="16" t="s">
        <v>190</v>
      </c>
      <c r="G127" s="115">
        <f>SUM(H127:I127)</f>
        <v>0</v>
      </c>
      <c r="H127" s="119">
        <f>SUM(H129,H130,H131,H132)</f>
        <v>0</v>
      </c>
      <c r="I127" s="118">
        <f>SUM(I129,I130,I131,I132)</f>
        <v>0</v>
      </c>
    </row>
    <row r="128" spans="1:16" s="11" customFormat="1" ht="10.5" hidden="1" customHeight="1" x14ac:dyDescent="0.2">
      <c r="A128" s="36"/>
      <c r="B128" s="21"/>
      <c r="C128" s="64"/>
      <c r="D128" s="65"/>
      <c r="E128" s="63" t="s">
        <v>395</v>
      </c>
      <c r="F128" s="10"/>
      <c r="G128" s="115"/>
      <c r="H128" s="111"/>
      <c r="I128" s="112"/>
      <c r="J128" s="153"/>
      <c r="K128" s="153"/>
      <c r="L128" s="142"/>
      <c r="M128" s="142"/>
      <c r="N128" s="142"/>
      <c r="O128" s="142"/>
      <c r="P128" s="142"/>
    </row>
    <row r="129" spans="1:16" ht="24.75" hidden="1" thickBot="1" x14ac:dyDescent="0.25">
      <c r="A129" s="37">
        <v>2471</v>
      </c>
      <c r="B129" s="24" t="s">
        <v>16</v>
      </c>
      <c r="C129" s="66">
        <v>7</v>
      </c>
      <c r="D129" s="67">
        <v>1</v>
      </c>
      <c r="E129" s="30" t="s">
        <v>191</v>
      </c>
      <c r="F129" s="15" t="s">
        <v>192</v>
      </c>
      <c r="G129" s="115">
        <f>SUM(H129,I129)</f>
        <v>0</v>
      </c>
      <c r="H129" s="116"/>
      <c r="I129" s="118"/>
    </row>
    <row r="130" spans="1:16" ht="15.75" hidden="1" thickBot="1" x14ac:dyDescent="0.25">
      <c r="A130" s="37">
        <v>2472</v>
      </c>
      <c r="B130" s="24" t="s">
        <v>16</v>
      </c>
      <c r="C130" s="66">
        <v>7</v>
      </c>
      <c r="D130" s="67">
        <v>2</v>
      </c>
      <c r="E130" s="30" t="s">
        <v>193</v>
      </c>
      <c r="F130" s="17" t="s">
        <v>194</v>
      </c>
      <c r="G130" s="115">
        <f>SUM(H130,I130)</f>
        <v>0</v>
      </c>
      <c r="H130" s="116"/>
      <c r="I130" s="118"/>
    </row>
    <row r="131" spans="1:16" ht="15.75" hidden="1" thickBot="1" x14ac:dyDescent="0.25">
      <c r="A131" s="37">
        <v>2473</v>
      </c>
      <c r="B131" s="24" t="s">
        <v>16</v>
      </c>
      <c r="C131" s="66">
        <v>7</v>
      </c>
      <c r="D131" s="67">
        <v>3</v>
      </c>
      <c r="E131" s="30" t="s">
        <v>195</v>
      </c>
      <c r="F131" s="15" t="s">
        <v>196</v>
      </c>
      <c r="G131" s="115">
        <f>SUM(H131,I131)</f>
        <v>0</v>
      </c>
      <c r="H131" s="116"/>
      <c r="I131" s="118"/>
    </row>
    <row r="132" spans="1:16" ht="15.75" hidden="1" thickBot="1" x14ac:dyDescent="0.25">
      <c r="A132" s="38">
        <v>2474</v>
      </c>
      <c r="B132" s="94" t="s">
        <v>16</v>
      </c>
      <c r="C132" s="68">
        <v>7</v>
      </c>
      <c r="D132" s="69">
        <v>4</v>
      </c>
      <c r="E132" s="34" t="s">
        <v>197</v>
      </c>
      <c r="F132" s="12" t="s">
        <v>198</v>
      </c>
      <c r="G132" s="115">
        <f>SUM(H132,I132)</f>
        <v>0</v>
      </c>
      <c r="H132" s="116"/>
      <c r="I132" s="118"/>
    </row>
    <row r="133" spans="1:16" ht="0.75" hidden="1" customHeight="1" thickBot="1" x14ac:dyDescent="0.25">
      <c r="A133" s="80">
        <v>2480</v>
      </c>
      <c r="B133" s="81" t="s">
        <v>16</v>
      </c>
      <c r="C133" s="82">
        <v>8</v>
      </c>
      <c r="D133" s="83">
        <v>0</v>
      </c>
      <c r="E133" s="84" t="s">
        <v>199</v>
      </c>
      <c r="F133" s="10" t="s">
        <v>200</v>
      </c>
      <c r="G133" s="115">
        <f>SUM(H133:I133)</f>
        <v>0</v>
      </c>
      <c r="H133" s="119">
        <f>SUM(H135:H141)</f>
        <v>0</v>
      </c>
      <c r="I133" s="118">
        <f>SUM(I135:I141)</f>
        <v>0</v>
      </c>
    </row>
    <row r="134" spans="1:16" s="11" customFormat="1" ht="3.75" hidden="1" customHeight="1" x14ac:dyDescent="0.2">
      <c r="A134" s="36"/>
      <c r="B134" s="21"/>
      <c r="C134" s="64"/>
      <c r="D134" s="65"/>
      <c r="E134" s="63" t="s">
        <v>395</v>
      </c>
      <c r="F134" s="10"/>
      <c r="G134" s="115"/>
      <c r="H134" s="111"/>
      <c r="I134" s="112"/>
      <c r="J134" s="153"/>
      <c r="K134" s="153"/>
      <c r="L134" s="142"/>
      <c r="M134" s="142"/>
      <c r="N134" s="142"/>
      <c r="O134" s="142"/>
      <c r="P134" s="142"/>
    </row>
    <row r="135" spans="1:16" ht="36.75" hidden="1" thickBot="1" x14ac:dyDescent="0.25">
      <c r="A135" s="37">
        <v>2481</v>
      </c>
      <c r="B135" s="24" t="s">
        <v>16</v>
      </c>
      <c r="C135" s="66">
        <v>8</v>
      </c>
      <c r="D135" s="67">
        <v>1</v>
      </c>
      <c r="E135" s="30" t="s">
        <v>201</v>
      </c>
      <c r="F135" s="15" t="s">
        <v>202</v>
      </c>
      <c r="G135" s="115">
        <f t="shared" ref="G135:G142" si="1">SUM(H135:I135)</f>
        <v>0</v>
      </c>
      <c r="H135" s="116"/>
      <c r="I135" s="118"/>
    </row>
    <row r="136" spans="1:16" ht="36.75" hidden="1" thickBot="1" x14ac:dyDescent="0.25">
      <c r="A136" s="37">
        <v>2482</v>
      </c>
      <c r="B136" s="24" t="s">
        <v>16</v>
      </c>
      <c r="C136" s="66">
        <v>8</v>
      </c>
      <c r="D136" s="67">
        <v>2</v>
      </c>
      <c r="E136" s="30" t="s">
        <v>203</v>
      </c>
      <c r="F136" s="15" t="s">
        <v>204</v>
      </c>
      <c r="G136" s="115">
        <f t="shared" si="1"/>
        <v>0</v>
      </c>
      <c r="H136" s="116"/>
      <c r="I136" s="118"/>
    </row>
    <row r="137" spans="1:16" ht="24.75" hidden="1" thickBot="1" x14ac:dyDescent="0.25">
      <c r="A137" s="37">
        <v>2483</v>
      </c>
      <c r="B137" s="24" t="s">
        <v>16</v>
      </c>
      <c r="C137" s="66">
        <v>8</v>
      </c>
      <c r="D137" s="67">
        <v>3</v>
      </c>
      <c r="E137" s="30" t="s">
        <v>205</v>
      </c>
      <c r="F137" s="15" t="s">
        <v>206</v>
      </c>
      <c r="G137" s="120">
        <f t="shared" si="1"/>
        <v>0</v>
      </c>
      <c r="H137" s="116"/>
      <c r="I137" s="113"/>
    </row>
    <row r="138" spans="1:16" ht="37.5" hidden="1" customHeight="1" x14ac:dyDescent="0.2">
      <c r="A138" s="37">
        <v>2484</v>
      </c>
      <c r="B138" s="24" t="s">
        <v>16</v>
      </c>
      <c r="C138" s="66">
        <v>8</v>
      </c>
      <c r="D138" s="67">
        <v>4</v>
      </c>
      <c r="E138" s="30" t="s">
        <v>207</v>
      </c>
      <c r="F138" s="15" t="s">
        <v>208</v>
      </c>
      <c r="G138" s="115">
        <f t="shared" si="1"/>
        <v>0</v>
      </c>
      <c r="H138" s="116"/>
      <c r="I138" s="118"/>
    </row>
    <row r="139" spans="1:16" ht="12.75" hidden="1" customHeight="1" thickBot="1" x14ac:dyDescent="0.25">
      <c r="A139" s="37">
        <v>2485</v>
      </c>
      <c r="B139" s="24" t="s">
        <v>16</v>
      </c>
      <c r="C139" s="66">
        <v>8</v>
      </c>
      <c r="D139" s="67">
        <v>5</v>
      </c>
      <c r="E139" s="30" t="s">
        <v>209</v>
      </c>
      <c r="F139" s="15" t="s">
        <v>210</v>
      </c>
      <c r="G139" s="120">
        <f t="shared" si="1"/>
        <v>0</v>
      </c>
      <c r="H139" s="116"/>
      <c r="I139" s="113"/>
    </row>
    <row r="140" spans="1:16" ht="10.5" hidden="1" customHeight="1" thickBot="1" x14ac:dyDescent="0.25">
      <c r="A140" s="37">
        <v>2486</v>
      </c>
      <c r="B140" s="24" t="s">
        <v>16</v>
      </c>
      <c r="C140" s="66">
        <v>8</v>
      </c>
      <c r="D140" s="67">
        <v>6</v>
      </c>
      <c r="E140" s="30" t="s">
        <v>211</v>
      </c>
      <c r="F140" s="15" t="s">
        <v>212</v>
      </c>
      <c r="G140" s="115">
        <f t="shared" si="1"/>
        <v>0</v>
      </c>
      <c r="H140" s="116"/>
      <c r="I140" s="118"/>
    </row>
    <row r="141" spans="1:16" ht="9" hidden="1" customHeight="1" thickBot="1" x14ac:dyDescent="0.25">
      <c r="A141" s="38">
        <v>2487</v>
      </c>
      <c r="B141" s="94" t="s">
        <v>16</v>
      </c>
      <c r="C141" s="68">
        <v>8</v>
      </c>
      <c r="D141" s="69">
        <v>7</v>
      </c>
      <c r="E141" s="34" t="s">
        <v>213</v>
      </c>
      <c r="F141" s="15" t="s">
        <v>214</v>
      </c>
      <c r="G141" s="115">
        <f t="shared" si="1"/>
        <v>0</v>
      </c>
      <c r="H141" s="116"/>
      <c r="I141" s="118"/>
    </row>
    <row r="142" spans="1:16" ht="29.25" thickBot="1" x14ac:dyDescent="0.25">
      <c r="A142" s="80">
        <v>2490</v>
      </c>
      <c r="B142" s="81" t="s">
        <v>16</v>
      </c>
      <c r="C142" s="82">
        <v>9</v>
      </c>
      <c r="D142" s="83">
        <v>0</v>
      </c>
      <c r="E142" s="84" t="s">
        <v>215</v>
      </c>
      <c r="F142" s="10" t="s">
        <v>216</v>
      </c>
      <c r="G142" s="115">
        <f t="shared" si="1"/>
        <v>-730000</v>
      </c>
      <c r="H142" s="119">
        <f>SUM(H144)</f>
        <v>0</v>
      </c>
      <c r="I142" s="131">
        <f>SUM(I144)</f>
        <v>-730000</v>
      </c>
    </row>
    <row r="143" spans="1:16" s="11" customFormat="1" ht="13.5" customHeight="1" x14ac:dyDescent="0.2">
      <c r="A143" s="36"/>
      <c r="B143" s="21"/>
      <c r="C143" s="64"/>
      <c r="D143" s="65"/>
      <c r="E143" s="63" t="s">
        <v>395</v>
      </c>
      <c r="F143" s="10"/>
      <c r="G143" s="115"/>
      <c r="H143" s="111"/>
      <c r="I143" s="112"/>
      <c r="J143" s="153"/>
      <c r="K143" s="153"/>
      <c r="L143" s="142"/>
      <c r="M143" s="142"/>
      <c r="N143" s="142"/>
      <c r="O143" s="142"/>
      <c r="P143" s="142"/>
    </row>
    <row r="144" spans="1:16" s="156" customFormat="1" ht="24.75" thickBot="1" x14ac:dyDescent="0.25">
      <c r="A144" s="38">
        <v>2491</v>
      </c>
      <c r="B144" s="94" t="s">
        <v>16</v>
      </c>
      <c r="C144" s="68">
        <v>9</v>
      </c>
      <c r="D144" s="69">
        <v>1</v>
      </c>
      <c r="E144" s="34" t="s">
        <v>215</v>
      </c>
      <c r="F144" s="15" t="s">
        <v>217</v>
      </c>
      <c r="G144" s="115">
        <f>SUM(H144,I144)</f>
        <v>-730000</v>
      </c>
      <c r="H144" s="116"/>
      <c r="I144" s="131">
        <v>-730000</v>
      </c>
      <c r="J144" s="147"/>
      <c r="K144" s="147"/>
      <c r="L144" s="147"/>
      <c r="M144" s="147"/>
      <c r="N144" s="147"/>
      <c r="O144" s="147"/>
      <c r="P144" s="147"/>
    </row>
    <row r="145" spans="1:16" s="50" customFormat="1" ht="31.5" customHeight="1" thickBot="1" x14ac:dyDescent="0.25">
      <c r="A145" s="87">
        <v>2500</v>
      </c>
      <c r="B145" s="81" t="s">
        <v>18</v>
      </c>
      <c r="C145" s="82">
        <v>0</v>
      </c>
      <c r="D145" s="83">
        <v>0</v>
      </c>
      <c r="E145" s="93" t="s">
        <v>373</v>
      </c>
      <c r="F145" s="49" t="s">
        <v>218</v>
      </c>
      <c r="G145" s="129">
        <f>SUM(H145:I145)</f>
        <v>679370.3</v>
      </c>
      <c r="H145" s="132">
        <f>SUM(H147,H150,H153,H156,H159,H162)</f>
        <v>679370.3</v>
      </c>
      <c r="I145" s="131">
        <f>SUM(I147,I150,I153,I156,I159,I162)</f>
        <v>0</v>
      </c>
      <c r="J145" s="152"/>
      <c r="K145" s="152"/>
      <c r="L145" s="141"/>
      <c r="M145" s="141"/>
      <c r="N145" s="141"/>
      <c r="O145" s="141"/>
      <c r="P145" s="141"/>
    </row>
    <row r="146" spans="1:16" ht="12.75" customHeight="1" thickBot="1" x14ac:dyDescent="0.25">
      <c r="A146" s="76"/>
      <c r="B146" s="77"/>
      <c r="C146" s="78"/>
      <c r="D146" s="79"/>
      <c r="E146" s="86" t="s">
        <v>394</v>
      </c>
      <c r="F146" s="9"/>
      <c r="G146" s="115"/>
      <c r="H146" s="121"/>
      <c r="I146" s="122"/>
    </row>
    <row r="147" spans="1:16" ht="15.75" thickBot="1" x14ac:dyDescent="0.25">
      <c r="A147" s="80">
        <v>2510</v>
      </c>
      <c r="B147" s="81" t="s">
        <v>18</v>
      </c>
      <c r="C147" s="82">
        <v>1</v>
      </c>
      <c r="D147" s="83">
        <v>0</v>
      </c>
      <c r="E147" s="84" t="s">
        <v>219</v>
      </c>
      <c r="F147" s="10" t="s">
        <v>220</v>
      </c>
      <c r="G147" s="129">
        <f>SUM(H147:I147)</f>
        <v>607146.9</v>
      </c>
      <c r="H147" s="132">
        <v>607146.9</v>
      </c>
      <c r="I147" s="118">
        <f>SUM(I149)</f>
        <v>0</v>
      </c>
    </row>
    <row r="148" spans="1:16" s="11" customFormat="1" ht="12.75" customHeight="1" x14ac:dyDescent="0.2">
      <c r="A148" s="36"/>
      <c r="B148" s="21"/>
      <c r="C148" s="64"/>
      <c r="D148" s="65"/>
      <c r="E148" s="63" t="s">
        <v>395</v>
      </c>
      <c r="F148" s="10"/>
      <c r="G148" s="115"/>
      <c r="H148" s="111"/>
      <c r="I148" s="112"/>
      <c r="J148" s="153"/>
      <c r="K148" s="153"/>
      <c r="L148" s="142"/>
      <c r="M148" s="142"/>
      <c r="N148" s="142"/>
      <c r="O148" s="142"/>
      <c r="P148" s="142"/>
    </row>
    <row r="149" spans="1:16" s="128" customFormat="1" ht="15.75" thickBot="1" x14ac:dyDescent="0.25">
      <c r="A149" s="38">
        <v>2511</v>
      </c>
      <c r="B149" s="94" t="s">
        <v>18</v>
      </c>
      <c r="C149" s="68">
        <v>1</v>
      </c>
      <c r="D149" s="69">
        <v>1</v>
      </c>
      <c r="E149" s="34" t="s">
        <v>219</v>
      </c>
      <c r="F149" s="15" t="s">
        <v>221</v>
      </c>
      <c r="G149" s="167">
        <f>SUM(H149,I149)</f>
        <v>469035.9</v>
      </c>
      <c r="H149" s="166">
        <v>469035.9</v>
      </c>
      <c r="I149" s="186">
        <v>0</v>
      </c>
      <c r="J149" s="147"/>
      <c r="K149" s="147"/>
      <c r="L149" s="135"/>
      <c r="M149" s="135"/>
      <c r="N149" s="135"/>
      <c r="O149" s="135"/>
      <c r="P149" s="135"/>
    </row>
    <row r="150" spans="1:16" ht="0.75" customHeight="1" thickBot="1" x14ac:dyDescent="0.25">
      <c r="A150" s="80">
        <v>2520</v>
      </c>
      <c r="B150" s="81" t="s">
        <v>18</v>
      </c>
      <c r="C150" s="82">
        <v>2</v>
      </c>
      <c r="D150" s="83">
        <v>0</v>
      </c>
      <c r="E150" s="84" t="s">
        <v>222</v>
      </c>
      <c r="F150" s="10" t="s">
        <v>223</v>
      </c>
      <c r="G150" s="115">
        <f>SUM(H150:I150)</f>
        <v>0</v>
      </c>
      <c r="H150" s="119">
        <f>SUM(H152)</f>
        <v>0</v>
      </c>
      <c r="I150" s="118">
        <f>SUM(I152)</f>
        <v>0</v>
      </c>
    </row>
    <row r="151" spans="1:16" s="11" customFormat="1" ht="10.5" hidden="1" customHeight="1" thickBot="1" x14ac:dyDescent="0.25">
      <c r="A151" s="36"/>
      <c r="B151" s="21"/>
      <c r="C151" s="64"/>
      <c r="D151" s="65"/>
      <c r="E151" s="63" t="s">
        <v>395</v>
      </c>
      <c r="F151" s="10"/>
      <c r="G151" s="115"/>
      <c r="H151" s="111"/>
      <c r="I151" s="112"/>
      <c r="J151" s="153"/>
      <c r="K151" s="153"/>
      <c r="L151" s="142"/>
      <c r="M151" s="142"/>
      <c r="N151" s="142"/>
      <c r="O151" s="142"/>
      <c r="P151" s="142"/>
    </row>
    <row r="152" spans="1:16" ht="15.75" hidden="1" thickBot="1" x14ac:dyDescent="0.25">
      <c r="A152" s="38">
        <v>2521</v>
      </c>
      <c r="B152" s="94" t="s">
        <v>18</v>
      </c>
      <c r="C152" s="68">
        <v>2</v>
      </c>
      <c r="D152" s="69">
        <v>1</v>
      </c>
      <c r="E152" s="34" t="s">
        <v>224</v>
      </c>
      <c r="F152" s="15" t="s">
        <v>225</v>
      </c>
      <c r="G152" s="115">
        <f>SUM(H152,I52)</f>
        <v>0</v>
      </c>
      <c r="H152" s="116"/>
      <c r="I152" s="118"/>
    </row>
    <row r="153" spans="1:16" ht="15.75" hidden="1" thickBot="1" x14ac:dyDescent="0.25">
      <c r="A153" s="80">
        <v>2530</v>
      </c>
      <c r="B153" s="81" t="s">
        <v>18</v>
      </c>
      <c r="C153" s="82">
        <v>3</v>
      </c>
      <c r="D153" s="83">
        <v>0</v>
      </c>
      <c r="E153" s="84" t="s">
        <v>226</v>
      </c>
      <c r="F153" s="10" t="s">
        <v>227</v>
      </c>
      <c r="G153" s="115">
        <f>SUM(H153:I153)</f>
        <v>0</v>
      </c>
      <c r="H153" s="119">
        <f>SUM(H155)</f>
        <v>0</v>
      </c>
      <c r="I153" s="118">
        <f>SUM(I155)</f>
        <v>0</v>
      </c>
    </row>
    <row r="154" spans="1:16" s="11" customFormat="1" ht="10.5" hidden="1" customHeight="1" x14ac:dyDescent="0.2">
      <c r="A154" s="36"/>
      <c r="B154" s="21"/>
      <c r="C154" s="64"/>
      <c r="D154" s="65"/>
      <c r="E154" s="63" t="s">
        <v>395</v>
      </c>
      <c r="F154" s="10"/>
      <c r="G154" s="115"/>
      <c r="H154" s="111"/>
      <c r="I154" s="112"/>
      <c r="J154" s="153"/>
      <c r="K154" s="153"/>
      <c r="L154" s="142"/>
      <c r="M154" s="142"/>
      <c r="N154" s="142"/>
      <c r="O154" s="142"/>
      <c r="P154" s="142"/>
    </row>
    <row r="155" spans="1:16" ht="15.75" hidden="1" thickBot="1" x14ac:dyDescent="0.25">
      <c r="A155" s="38">
        <v>2531</v>
      </c>
      <c r="B155" s="94" t="s">
        <v>18</v>
      </c>
      <c r="C155" s="68">
        <v>3</v>
      </c>
      <c r="D155" s="69">
        <v>1</v>
      </c>
      <c r="E155" s="34" t="s">
        <v>226</v>
      </c>
      <c r="F155" s="15" t="s">
        <v>228</v>
      </c>
      <c r="G155" s="115">
        <f>SUM(H155,I155)</f>
        <v>0</v>
      </c>
      <c r="H155" s="116"/>
      <c r="I155" s="118"/>
    </row>
    <row r="156" spans="1:16" ht="24.75" hidden="1" thickBot="1" x14ac:dyDescent="0.25">
      <c r="A156" s="80">
        <v>2540</v>
      </c>
      <c r="B156" s="81" t="s">
        <v>18</v>
      </c>
      <c r="C156" s="82">
        <v>4</v>
      </c>
      <c r="D156" s="83">
        <v>0</v>
      </c>
      <c r="E156" s="84" t="s">
        <v>229</v>
      </c>
      <c r="F156" s="10" t="s">
        <v>230</v>
      </c>
      <c r="G156" s="115">
        <f>SUM(H156:I156)</f>
        <v>0</v>
      </c>
      <c r="H156" s="119">
        <f>SUM(H158)</f>
        <v>0</v>
      </c>
      <c r="I156" s="118">
        <f>SUM(I158)</f>
        <v>0</v>
      </c>
    </row>
    <row r="157" spans="1:16" s="11" customFormat="1" ht="10.5" hidden="1" customHeight="1" x14ac:dyDescent="0.2">
      <c r="A157" s="36"/>
      <c r="B157" s="21"/>
      <c r="C157" s="64"/>
      <c r="D157" s="65"/>
      <c r="E157" s="63" t="s">
        <v>395</v>
      </c>
      <c r="F157" s="10"/>
      <c r="G157" s="115"/>
      <c r="H157" s="111"/>
      <c r="I157" s="112"/>
      <c r="J157" s="153"/>
      <c r="K157" s="153"/>
      <c r="L157" s="142"/>
      <c r="M157" s="142"/>
      <c r="N157" s="142"/>
      <c r="O157" s="142"/>
      <c r="P157" s="142"/>
    </row>
    <row r="158" spans="1:16" ht="17.25" hidden="1" customHeight="1" thickBot="1" x14ac:dyDescent="0.25">
      <c r="A158" s="38">
        <v>2541</v>
      </c>
      <c r="B158" s="94" t="s">
        <v>18</v>
      </c>
      <c r="C158" s="68">
        <v>4</v>
      </c>
      <c r="D158" s="69">
        <v>1</v>
      </c>
      <c r="E158" s="34" t="s">
        <v>229</v>
      </c>
      <c r="F158" s="15" t="s">
        <v>231</v>
      </c>
      <c r="G158" s="115">
        <f>SUM(H158,I158)</f>
        <v>0</v>
      </c>
      <c r="H158" s="116"/>
      <c r="I158" s="118"/>
    </row>
    <row r="159" spans="1:16" ht="27" hidden="1" customHeight="1" thickBot="1" x14ac:dyDescent="0.25">
      <c r="A159" s="80">
        <v>2550</v>
      </c>
      <c r="B159" s="81" t="s">
        <v>18</v>
      </c>
      <c r="C159" s="82">
        <v>5</v>
      </c>
      <c r="D159" s="83">
        <v>0</v>
      </c>
      <c r="E159" s="84" t="s">
        <v>232</v>
      </c>
      <c r="F159" s="10" t="s">
        <v>233</v>
      </c>
      <c r="G159" s="115">
        <f>SUM(H159:I159)</f>
        <v>0</v>
      </c>
      <c r="H159" s="119">
        <f>SUM(H161)</f>
        <v>0</v>
      </c>
      <c r="I159" s="118">
        <f>SUM(I161)</f>
        <v>0</v>
      </c>
    </row>
    <row r="160" spans="1:16" s="11" customFormat="1" ht="10.5" hidden="1" customHeight="1" thickBot="1" x14ac:dyDescent="0.25">
      <c r="A160" s="36"/>
      <c r="B160" s="21"/>
      <c r="C160" s="64"/>
      <c r="D160" s="65"/>
      <c r="E160" s="63" t="s">
        <v>395</v>
      </c>
      <c r="F160" s="10"/>
      <c r="G160" s="115"/>
      <c r="H160" s="111"/>
      <c r="I160" s="112"/>
      <c r="J160" s="153"/>
      <c r="K160" s="153"/>
      <c r="L160" s="142"/>
      <c r="M160" s="142"/>
      <c r="N160" s="142"/>
      <c r="O160" s="142"/>
      <c r="P160" s="142"/>
    </row>
    <row r="161" spans="1:16" ht="24.75" hidden="1" thickBot="1" x14ac:dyDescent="0.25">
      <c r="A161" s="38">
        <v>2551</v>
      </c>
      <c r="B161" s="94" t="s">
        <v>18</v>
      </c>
      <c r="C161" s="68">
        <v>5</v>
      </c>
      <c r="D161" s="69">
        <v>1</v>
      </c>
      <c r="E161" s="34" t="s">
        <v>232</v>
      </c>
      <c r="F161" s="15" t="s">
        <v>234</v>
      </c>
      <c r="G161" s="120">
        <f>SUM(H161,I161)</f>
        <v>0</v>
      </c>
      <c r="H161" s="116"/>
      <c r="I161" s="113"/>
    </row>
    <row r="162" spans="1:16" ht="27" customHeight="1" thickBot="1" x14ac:dyDescent="0.25">
      <c r="A162" s="80">
        <v>2560</v>
      </c>
      <c r="B162" s="81" t="s">
        <v>18</v>
      </c>
      <c r="C162" s="82">
        <v>6</v>
      </c>
      <c r="D162" s="83">
        <v>0</v>
      </c>
      <c r="E162" s="84" t="s">
        <v>235</v>
      </c>
      <c r="F162" s="10" t="s">
        <v>236</v>
      </c>
      <c r="G162" s="115">
        <f>SUM(H162:I162)</f>
        <v>72223.399999999994</v>
      </c>
      <c r="H162" s="119">
        <f>SUM(H164)</f>
        <v>72223.399999999994</v>
      </c>
      <c r="I162" s="118">
        <f>SUM(I164)</f>
        <v>0</v>
      </c>
    </row>
    <row r="163" spans="1:16" s="11" customFormat="1" ht="10.5" customHeight="1" x14ac:dyDescent="0.2">
      <c r="A163" s="36"/>
      <c r="B163" s="21"/>
      <c r="C163" s="64"/>
      <c r="D163" s="65"/>
      <c r="E163" s="63" t="s">
        <v>395</v>
      </c>
      <c r="F163" s="10"/>
      <c r="G163" s="115"/>
      <c r="H163" s="111"/>
      <c r="I163" s="112"/>
      <c r="J163" s="153"/>
      <c r="K163" s="153"/>
      <c r="L163" s="142"/>
      <c r="M163" s="142"/>
      <c r="N163" s="142"/>
      <c r="O163" s="142"/>
      <c r="P163" s="142"/>
    </row>
    <row r="164" spans="1:16" s="128" customFormat="1" ht="24" customHeight="1" thickBot="1" x14ac:dyDescent="0.25">
      <c r="A164" s="38">
        <v>2561</v>
      </c>
      <c r="B164" s="94" t="s">
        <v>18</v>
      </c>
      <c r="C164" s="68">
        <v>6</v>
      </c>
      <c r="D164" s="69">
        <v>1</v>
      </c>
      <c r="E164" s="34" t="s">
        <v>235</v>
      </c>
      <c r="F164" s="15" t="s">
        <v>237</v>
      </c>
      <c r="G164" s="120">
        <f>SUM(H164,I164)</f>
        <v>72223.399999999994</v>
      </c>
      <c r="H164" s="165">
        <v>72223.399999999994</v>
      </c>
      <c r="I164" s="118">
        <v>0</v>
      </c>
      <c r="J164" s="147"/>
      <c r="K164" s="147"/>
      <c r="L164" s="135"/>
      <c r="M164" s="135"/>
      <c r="N164" s="135"/>
      <c r="O164" s="135"/>
      <c r="P164" s="135"/>
    </row>
    <row r="165" spans="1:16" s="50" customFormat="1" ht="44.25" customHeight="1" thickBot="1" x14ac:dyDescent="0.25">
      <c r="A165" s="87">
        <v>2600</v>
      </c>
      <c r="B165" s="81" t="s">
        <v>19</v>
      </c>
      <c r="C165" s="82">
        <v>0</v>
      </c>
      <c r="D165" s="83">
        <v>0</v>
      </c>
      <c r="E165" s="93" t="s">
        <v>45</v>
      </c>
      <c r="F165" s="49" t="s">
        <v>238</v>
      </c>
      <c r="G165" s="129">
        <f>SUM(H165:I165)</f>
        <v>655000</v>
      </c>
      <c r="H165" s="132">
        <f>SUM(H167,H170,H173,H176,H179,H182)</f>
        <v>190000</v>
      </c>
      <c r="I165" s="131">
        <f>SUM(I167,I170,I173,I176,I179,I182)</f>
        <v>465000</v>
      </c>
      <c r="J165" s="152"/>
      <c r="K165" s="152"/>
      <c r="L165" s="141"/>
      <c r="M165" s="141"/>
      <c r="N165" s="141"/>
      <c r="O165" s="141"/>
      <c r="P165" s="141"/>
    </row>
    <row r="166" spans="1:16" ht="11.25" customHeight="1" thickBot="1" x14ac:dyDescent="0.25">
      <c r="A166" s="76"/>
      <c r="B166" s="77"/>
      <c r="C166" s="78"/>
      <c r="D166" s="79"/>
      <c r="E166" s="86" t="s">
        <v>394</v>
      </c>
      <c r="F166" s="9"/>
      <c r="G166" s="115"/>
      <c r="H166" s="121"/>
      <c r="I166" s="122"/>
    </row>
    <row r="167" spans="1:16" ht="15.75" hidden="1" thickBot="1" x14ac:dyDescent="0.25">
      <c r="A167" s="80">
        <v>2610</v>
      </c>
      <c r="B167" s="81" t="s">
        <v>19</v>
      </c>
      <c r="C167" s="82">
        <v>1</v>
      </c>
      <c r="D167" s="83">
        <v>0</v>
      </c>
      <c r="E167" s="84" t="s">
        <v>239</v>
      </c>
      <c r="F167" s="10" t="s">
        <v>240</v>
      </c>
      <c r="G167" s="129">
        <f>SUM(H167:I167)</f>
        <v>0</v>
      </c>
      <c r="H167" s="132">
        <f>SUM(H169)</f>
        <v>0</v>
      </c>
      <c r="I167" s="131">
        <f>SUM(I169)</f>
        <v>0</v>
      </c>
    </row>
    <row r="168" spans="1:16" s="11" customFormat="1" ht="13.5" hidden="1" customHeight="1" x14ac:dyDescent="0.2">
      <c r="A168" s="36"/>
      <c r="B168" s="21"/>
      <c r="C168" s="64"/>
      <c r="D168" s="65"/>
      <c r="E168" s="63" t="s">
        <v>395</v>
      </c>
      <c r="F168" s="10"/>
      <c r="G168" s="115"/>
      <c r="H168" s="111"/>
      <c r="I168" s="112"/>
      <c r="J168" s="153"/>
      <c r="K168" s="153"/>
      <c r="L168" s="142"/>
      <c r="M168" s="142"/>
      <c r="N168" s="142"/>
      <c r="O168" s="142"/>
      <c r="P168" s="142"/>
    </row>
    <row r="169" spans="1:16" ht="15.75" hidden="1" thickBot="1" x14ac:dyDescent="0.25">
      <c r="A169" s="38">
        <v>2611</v>
      </c>
      <c r="B169" s="94" t="s">
        <v>19</v>
      </c>
      <c r="C169" s="68">
        <v>1</v>
      </c>
      <c r="D169" s="69">
        <v>1</v>
      </c>
      <c r="E169" s="34" t="s">
        <v>241</v>
      </c>
      <c r="F169" s="15" t="s">
        <v>242</v>
      </c>
      <c r="G169" s="167">
        <f>SUM(H169,I169)</f>
        <v>0</v>
      </c>
      <c r="H169" s="166">
        <v>0</v>
      </c>
      <c r="I169" s="172">
        <v>0</v>
      </c>
    </row>
    <row r="170" spans="1:16" ht="18.75" customHeight="1" thickBot="1" x14ac:dyDescent="0.25">
      <c r="A170" s="80">
        <v>2620</v>
      </c>
      <c r="B170" s="81" t="s">
        <v>19</v>
      </c>
      <c r="C170" s="82">
        <v>2</v>
      </c>
      <c r="D170" s="83">
        <v>0</v>
      </c>
      <c r="E170" s="84" t="s">
        <v>243</v>
      </c>
      <c r="F170" s="10" t="s">
        <v>244</v>
      </c>
      <c r="G170" s="129">
        <f>SUM(H170:I170)</f>
        <v>425000</v>
      </c>
      <c r="H170" s="119">
        <f>SUM(H172)</f>
        <v>0</v>
      </c>
      <c r="I170" s="131">
        <f>SUM(I172)</f>
        <v>425000</v>
      </c>
    </row>
    <row r="171" spans="1:16" s="11" customFormat="1" ht="14.25" customHeight="1" x14ac:dyDescent="0.2">
      <c r="A171" s="36"/>
      <c r="B171" s="21"/>
      <c r="C171" s="64"/>
      <c r="D171" s="65"/>
      <c r="E171" s="63" t="s">
        <v>395</v>
      </c>
      <c r="F171" s="10"/>
      <c r="G171" s="115"/>
      <c r="H171" s="111"/>
      <c r="I171" s="112"/>
      <c r="J171" s="153"/>
      <c r="K171" s="153"/>
      <c r="L171" s="142"/>
      <c r="M171" s="142"/>
      <c r="N171" s="142"/>
      <c r="O171" s="142"/>
      <c r="P171" s="142"/>
    </row>
    <row r="172" spans="1:16" ht="15.75" thickBot="1" x14ac:dyDescent="0.25">
      <c r="A172" s="38">
        <v>2621</v>
      </c>
      <c r="B172" s="94" t="s">
        <v>19</v>
      </c>
      <c r="C172" s="68">
        <v>2</v>
      </c>
      <c r="D172" s="69">
        <v>1</v>
      </c>
      <c r="E172" s="34" t="s">
        <v>243</v>
      </c>
      <c r="F172" s="15" t="s">
        <v>245</v>
      </c>
      <c r="G172" s="167">
        <f>SUM(H172,I172)</f>
        <v>425000</v>
      </c>
      <c r="H172" s="166">
        <v>0</v>
      </c>
      <c r="I172" s="172">
        <v>425000</v>
      </c>
      <c r="L172" s="147"/>
    </row>
    <row r="173" spans="1:16" ht="15.75" thickBot="1" x14ac:dyDescent="0.25">
      <c r="A173" s="80">
        <v>2630</v>
      </c>
      <c r="B173" s="81" t="s">
        <v>19</v>
      </c>
      <c r="C173" s="82">
        <v>3</v>
      </c>
      <c r="D173" s="83">
        <v>0</v>
      </c>
      <c r="E173" s="84" t="s">
        <v>246</v>
      </c>
      <c r="F173" s="10" t="s">
        <v>247</v>
      </c>
      <c r="G173" s="129">
        <f>SUM(H173:I173)</f>
        <v>20000</v>
      </c>
      <c r="H173" s="132">
        <f>H175</f>
        <v>0</v>
      </c>
      <c r="I173" s="131">
        <f>I175</f>
        <v>20000</v>
      </c>
    </row>
    <row r="174" spans="1:16" s="11" customFormat="1" ht="12" customHeight="1" x14ac:dyDescent="0.2">
      <c r="A174" s="36"/>
      <c r="B174" s="21"/>
      <c r="C174" s="64"/>
      <c r="D174" s="65"/>
      <c r="E174" s="63" t="s">
        <v>395</v>
      </c>
      <c r="F174" s="10"/>
      <c r="G174" s="115"/>
      <c r="H174" s="111"/>
      <c r="I174" s="112"/>
      <c r="J174" s="153"/>
      <c r="K174" s="153"/>
      <c r="L174" s="142"/>
      <c r="M174" s="142"/>
      <c r="N174" s="142"/>
      <c r="O174" s="142"/>
      <c r="P174" s="142"/>
    </row>
    <row r="175" spans="1:16" ht="15.75" thickBot="1" x14ac:dyDescent="0.25">
      <c r="A175" s="38">
        <v>2631</v>
      </c>
      <c r="B175" s="94" t="s">
        <v>19</v>
      </c>
      <c r="C175" s="68">
        <v>3</v>
      </c>
      <c r="D175" s="69">
        <v>1</v>
      </c>
      <c r="E175" s="34" t="s">
        <v>248</v>
      </c>
      <c r="F175" s="18" t="s">
        <v>249</v>
      </c>
      <c r="G175" s="167">
        <f>SUM(H175,I175)</f>
        <v>20000</v>
      </c>
      <c r="H175" s="166">
        <v>0</v>
      </c>
      <c r="I175" s="172">
        <v>20000</v>
      </c>
    </row>
    <row r="176" spans="1:16" ht="15.75" thickBot="1" x14ac:dyDescent="0.25">
      <c r="A176" s="80">
        <v>2640</v>
      </c>
      <c r="B176" s="81" t="s">
        <v>19</v>
      </c>
      <c r="C176" s="82">
        <v>4</v>
      </c>
      <c r="D176" s="83">
        <v>0</v>
      </c>
      <c r="E176" s="84" t="s">
        <v>250</v>
      </c>
      <c r="F176" s="10" t="s">
        <v>251</v>
      </c>
      <c r="G176" s="129">
        <f>SUM(H176:I176)</f>
        <v>210000</v>
      </c>
      <c r="H176" s="132">
        <f>SUM(H178)</f>
        <v>190000</v>
      </c>
      <c r="I176" s="131">
        <f>SUM(I178)</f>
        <v>20000</v>
      </c>
    </row>
    <row r="177" spans="1:16" s="11" customFormat="1" ht="12.75" customHeight="1" x14ac:dyDescent="0.2">
      <c r="A177" s="36"/>
      <c r="B177" s="21"/>
      <c r="C177" s="64"/>
      <c r="D177" s="65"/>
      <c r="E177" s="63" t="s">
        <v>395</v>
      </c>
      <c r="F177" s="10"/>
      <c r="G177" s="129"/>
      <c r="H177" s="190"/>
      <c r="I177" s="191"/>
      <c r="J177" s="153"/>
      <c r="K177" s="153"/>
      <c r="L177" s="142"/>
      <c r="M177" s="142"/>
      <c r="N177" s="142"/>
      <c r="O177" s="142"/>
      <c r="P177" s="142"/>
    </row>
    <row r="178" spans="1:16" s="156" customFormat="1" ht="15" customHeight="1" thickBot="1" x14ac:dyDescent="0.25">
      <c r="A178" s="38">
        <v>2641</v>
      </c>
      <c r="B178" s="94" t="s">
        <v>19</v>
      </c>
      <c r="C178" s="68">
        <v>4</v>
      </c>
      <c r="D178" s="69">
        <v>1</v>
      </c>
      <c r="E178" s="34" t="s">
        <v>252</v>
      </c>
      <c r="F178" s="15" t="s">
        <v>253</v>
      </c>
      <c r="G178" s="129">
        <f>SUM(H178:I178)</f>
        <v>210000</v>
      </c>
      <c r="H178" s="130">
        <v>190000</v>
      </c>
      <c r="I178" s="131">
        <v>20000</v>
      </c>
      <c r="J178" s="147"/>
      <c r="K178" s="147"/>
      <c r="L178" s="147"/>
      <c r="M178" s="147"/>
      <c r="N178" s="147"/>
      <c r="O178" s="147"/>
      <c r="P178" s="147"/>
    </row>
    <row r="179" spans="1:16" ht="36.75" hidden="1" thickBot="1" x14ac:dyDescent="0.25">
      <c r="A179" s="80">
        <v>2650</v>
      </c>
      <c r="B179" s="81" t="s">
        <v>19</v>
      </c>
      <c r="C179" s="82">
        <v>5</v>
      </c>
      <c r="D179" s="83">
        <v>0</v>
      </c>
      <c r="E179" s="84" t="s">
        <v>254</v>
      </c>
      <c r="F179" s="10" t="s">
        <v>255</v>
      </c>
      <c r="G179" s="115">
        <f>SUM(H179:I179)</f>
        <v>0</v>
      </c>
      <c r="H179" s="119">
        <f>SUM(H181)</f>
        <v>0</v>
      </c>
      <c r="I179" s="118">
        <f>SUM(I181)</f>
        <v>0</v>
      </c>
    </row>
    <row r="180" spans="1:16" s="11" customFormat="1" ht="10.5" hidden="1" customHeight="1" x14ac:dyDescent="0.2">
      <c r="A180" s="36"/>
      <c r="B180" s="21"/>
      <c r="C180" s="64"/>
      <c r="D180" s="65"/>
      <c r="E180" s="63" t="s">
        <v>395</v>
      </c>
      <c r="F180" s="10"/>
      <c r="G180" s="115"/>
      <c r="H180" s="111"/>
      <c r="I180" s="112"/>
      <c r="J180" s="153"/>
      <c r="K180" s="153"/>
      <c r="L180" s="142"/>
      <c r="M180" s="142"/>
      <c r="N180" s="142"/>
      <c r="O180" s="142"/>
      <c r="P180" s="142"/>
    </row>
    <row r="181" spans="1:16" ht="36.75" hidden="1" thickBot="1" x14ac:dyDescent="0.25">
      <c r="A181" s="38">
        <v>2651</v>
      </c>
      <c r="B181" s="94" t="s">
        <v>19</v>
      </c>
      <c r="C181" s="68">
        <v>5</v>
      </c>
      <c r="D181" s="69">
        <v>1</v>
      </c>
      <c r="E181" s="34" t="s">
        <v>254</v>
      </c>
      <c r="F181" s="15" t="s">
        <v>256</v>
      </c>
      <c r="G181" s="120">
        <f>SUM(H181,I181)</f>
        <v>0</v>
      </c>
      <c r="H181" s="116"/>
      <c r="I181" s="113"/>
    </row>
    <row r="182" spans="1:16" ht="29.25" hidden="1" thickBot="1" x14ac:dyDescent="0.25">
      <c r="A182" s="80">
        <v>2660</v>
      </c>
      <c r="B182" s="81" t="s">
        <v>19</v>
      </c>
      <c r="C182" s="82">
        <v>6</v>
      </c>
      <c r="D182" s="83">
        <v>0</v>
      </c>
      <c r="E182" s="84" t="s">
        <v>257</v>
      </c>
      <c r="F182" s="16" t="s">
        <v>258</v>
      </c>
      <c r="G182" s="115">
        <f>SUM(H182:I182)</f>
        <v>0</v>
      </c>
      <c r="H182" s="119">
        <f>SUM(H184)</f>
        <v>0</v>
      </c>
      <c r="I182" s="118">
        <f>SUM(I184)</f>
        <v>0</v>
      </c>
    </row>
    <row r="183" spans="1:16" s="11" customFormat="1" ht="10.5" hidden="1" customHeight="1" x14ac:dyDescent="0.2">
      <c r="A183" s="36"/>
      <c r="B183" s="21"/>
      <c r="C183" s="64"/>
      <c r="D183" s="65"/>
      <c r="E183" s="63" t="s">
        <v>395</v>
      </c>
      <c r="F183" s="10"/>
      <c r="G183" s="115"/>
      <c r="H183" s="111"/>
      <c r="I183" s="112"/>
      <c r="J183" s="153"/>
      <c r="K183" s="153"/>
      <c r="L183" s="142"/>
      <c r="M183" s="142"/>
      <c r="N183" s="142"/>
      <c r="O183" s="142"/>
      <c r="P183" s="142"/>
    </row>
    <row r="184" spans="1:16" ht="29.25" hidden="1" thickBot="1" x14ac:dyDescent="0.25">
      <c r="A184" s="38">
        <v>2661</v>
      </c>
      <c r="B184" s="94" t="s">
        <v>19</v>
      </c>
      <c r="C184" s="68">
        <v>6</v>
      </c>
      <c r="D184" s="69">
        <v>1</v>
      </c>
      <c r="E184" s="34" t="s">
        <v>257</v>
      </c>
      <c r="F184" s="15" t="s">
        <v>259</v>
      </c>
      <c r="G184" s="115">
        <f>SUM(H184,I184)</f>
        <v>0</v>
      </c>
      <c r="H184" s="116"/>
      <c r="I184" s="118"/>
    </row>
    <row r="185" spans="1:16" s="50" customFormat="1" ht="29.25" customHeight="1" thickBot="1" x14ac:dyDescent="0.25">
      <c r="A185" s="87">
        <v>2700</v>
      </c>
      <c r="B185" s="81" t="s">
        <v>20</v>
      </c>
      <c r="C185" s="82">
        <v>0</v>
      </c>
      <c r="D185" s="83">
        <v>0</v>
      </c>
      <c r="E185" s="93" t="s">
        <v>374</v>
      </c>
      <c r="F185" s="49" t="s">
        <v>260</v>
      </c>
      <c r="G185" s="115">
        <f>SUM(H185:I185)</f>
        <v>3000</v>
      </c>
      <c r="H185" s="119">
        <f>SUM(H187,H192,H198,H204,H208,H212)</f>
        <v>3000</v>
      </c>
      <c r="I185" s="118">
        <f>SUM(I187,I192,I198,I204,I208,I212)</f>
        <v>0</v>
      </c>
      <c r="J185" s="152"/>
      <c r="K185" s="152"/>
      <c r="L185" s="141"/>
      <c r="M185" s="141"/>
      <c r="N185" s="141"/>
      <c r="O185" s="141"/>
      <c r="P185" s="141"/>
    </row>
    <row r="186" spans="1:16" ht="14.25" customHeight="1" thickBot="1" x14ac:dyDescent="0.25">
      <c r="A186" s="76"/>
      <c r="B186" s="77"/>
      <c r="C186" s="78"/>
      <c r="D186" s="79"/>
      <c r="E186" s="86" t="s">
        <v>394</v>
      </c>
      <c r="F186" s="9"/>
      <c r="G186" s="115"/>
      <c r="H186" s="121"/>
      <c r="I186" s="122"/>
    </row>
    <row r="187" spans="1:16" ht="29.25" hidden="1" thickBot="1" x14ac:dyDescent="0.25">
      <c r="A187" s="80">
        <v>2710</v>
      </c>
      <c r="B187" s="81" t="s">
        <v>20</v>
      </c>
      <c r="C187" s="82">
        <v>1</v>
      </c>
      <c r="D187" s="83">
        <v>0</v>
      </c>
      <c r="E187" s="84" t="s">
        <v>261</v>
      </c>
      <c r="F187" s="10" t="s">
        <v>262</v>
      </c>
      <c r="G187" s="115">
        <f>SUM(H187:I187)</f>
        <v>0</v>
      </c>
      <c r="H187" s="115">
        <f>SUM(H189:H191)</f>
        <v>0</v>
      </c>
      <c r="I187" s="163">
        <f>SUM(I189:I191)</f>
        <v>0</v>
      </c>
    </row>
    <row r="188" spans="1:16" s="11" customFormat="1" ht="10.5" hidden="1" customHeight="1" x14ac:dyDescent="0.2">
      <c r="A188" s="36"/>
      <c r="B188" s="21"/>
      <c r="C188" s="64"/>
      <c r="D188" s="65"/>
      <c r="E188" s="63" t="s">
        <v>395</v>
      </c>
      <c r="F188" s="10"/>
      <c r="G188" s="115"/>
      <c r="H188" s="111"/>
      <c r="I188" s="112"/>
      <c r="J188" s="153"/>
      <c r="K188" s="153"/>
      <c r="L188" s="142"/>
      <c r="M188" s="142"/>
      <c r="N188" s="142"/>
      <c r="O188" s="142"/>
      <c r="P188" s="142"/>
    </row>
    <row r="189" spans="1:16" ht="15.75" hidden="1" thickBot="1" x14ac:dyDescent="0.25">
      <c r="A189" s="37">
        <v>2711</v>
      </c>
      <c r="B189" s="24" t="s">
        <v>20</v>
      </c>
      <c r="C189" s="66">
        <v>1</v>
      </c>
      <c r="D189" s="67">
        <v>1</v>
      </c>
      <c r="E189" s="30" t="s">
        <v>263</v>
      </c>
      <c r="F189" s="15" t="s">
        <v>264</v>
      </c>
      <c r="G189" s="115">
        <f>SUM(H189,I189)</f>
        <v>0</v>
      </c>
      <c r="H189" s="116"/>
      <c r="I189" s="118"/>
    </row>
    <row r="190" spans="1:16" ht="15.75" hidden="1" thickBot="1" x14ac:dyDescent="0.25">
      <c r="A190" s="37">
        <v>2712</v>
      </c>
      <c r="B190" s="24" t="s">
        <v>20</v>
      </c>
      <c r="C190" s="66">
        <v>1</v>
      </c>
      <c r="D190" s="67">
        <v>2</v>
      </c>
      <c r="E190" s="30" t="s">
        <v>265</v>
      </c>
      <c r="F190" s="15" t="s">
        <v>266</v>
      </c>
      <c r="G190" s="115">
        <f>SUM(H190,I190)</f>
        <v>0</v>
      </c>
      <c r="H190" s="116"/>
      <c r="I190" s="118"/>
    </row>
    <row r="191" spans="1:16" ht="15.75" hidden="1" thickBot="1" x14ac:dyDescent="0.25">
      <c r="A191" s="38">
        <v>2713</v>
      </c>
      <c r="B191" s="94" t="s">
        <v>20</v>
      </c>
      <c r="C191" s="68">
        <v>1</v>
      </c>
      <c r="D191" s="69">
        <v>3</v>
      </c>
      <c r="E191" s="34" t="s">
        <v>389</v>
      </c>
      <c r="F191" s="15" t="s">
        <v>267</v>
      </c>
      <c r="G191" s="115">
        <f>SUM(H191,I191)</f>
        <v>0</v>
      </c>
      <c r="H191" s="116"/>
      <c r="I191" s="118"/>
    </row>
    <row r="192" spans="1:16" ht="15.75" hidden="1" thickBot="1" x14ac:dyDescent="0.25">
      <c r="A192" s="80">
        <v>2720</v>
      </c>
      <c r="B192" s="81" t="s">
        <v>20</v>
      </c>
      <c r="C192" s="82">
        <v>2</v>
      </c>
      <c r="D192" s="83">
        <v>0</v>
      </c>
      <c r="E192" s="84" t="s">
        <v>21</v>
      </c>
      <c r="F192" s="10" t="s">
        <v>268</v>
      </c>
      <c r="G192" s="115">
        <f>SUM(H192:I192)</f>
        <v>0</v>
      </c>
      <c r="H192" s="115">
        <f>SUM(H194:H197)</f>
        <v>0</v>
      </c>
      <c r="I192" s="163">
        <f>SUM(I194:I197)</f>
        <v>0</v>
      </c>
    </row>
    <row r="193" spans="1:16" s="11" customFormat="1" ht="10.5" hidden="1" customHeight="1" x14ac:dyDescent="0.2">
      <c r="A193" s="36"/>
      <c r="B193" s="21"/>
      <c r="C193" s="64"/>
      <c r="D193" s="65"/>
      <c r="E193" s="63" t="s">
        <v>395</v>
      </c>
      <c r="F193" s="10"/>
      <c r="G193" s="115"/>
      <c r="H193" s="111"/>
      <c r="I193" s="112"/>
      <c r="J193" s="153"/>
      <c r="K193" s="153"/>
      <c r="L193" s="142"/>
      <c r="M193" s="142"/>
      <c r="N193" s="142"/>
      <c r="O193" s="142"/>
      <c r="P193" s="142"/>
    </row>
    <row r="194" spans="1:16" ht="15.75" hidden="1" thickBot="1" x14ac:dyDescent="0.25">
      <c r="A194" s="37">
        <v>2721</v>
      </c>
      <c r="B194" s="24" t="s">
        <v>20</v>
      </c>
      <c r="C194" s="66">
        <v>2</v>
      </c>
      <c r="D194" s="67">
        <v>1</v>
      </c>
      <c r="E194" s="30" t="s">
        <v>269</v>
      </c>
      <c r="F194" s="15" t="s">
        <v>270</v>
      </c>
      <c r="G194" s="115">
        <f>SUM(H194,I194)</f>
        <v>0</v>
      </c>
      <c r="H194" s="116"/>
      <c r="I194" s="118"/>
    </row>
    <row r="195" spans="1:16" ht="20.25" hidden="1" customHeight="1" x14ac:dyDescent="0.2">
      <c r="A195" s="37">
        <v>2722</v>
      </c>
      <c r="B195" s="24" t="s">
        <v>20</v>
      </c>
      <c r="C195" s="66">
        <v>2</v>
      </c>
      <c r="D195" s="67">
        <v>2</v>
      </c>
      <c r="E195" s="30" t="s">
        <v>271</v>
      </c>
      <c r="F195" s="15" t="s">
        <v>272</v>
      </c>
      <c r="G195" s="115">
        <f>SUM(H195,I195)</f>
        <v>0</v>
      </c>
      <c r="H195" s="116"/>
      <c r="I195" s="118"/>
    </row>
    <row r="196" spans="1:16" ht="15.75" hidden="1" thickBot="1" x14ac:dyDescent="0.25">
      <c r="A196" s="37">
        <v>2723</v>
      </c>
      <c r="B196" s="24" t="s">
        <v>20</v>
      </c>
      <c r="C196" s="66">
        <v>2</v>
      </c>
      <c r="D196" s="67">
        <v>3</v>
      </c>
      <c r="E196" s="30" t="s">
        <v>390</v>
      </c>
      <c r="F196" s="15" t="s">
        <v>273</v>
      </c>
      <c r="G196" s="115">
        <f>SUM(H196,I196)</f>
        <v>0</v>
      </c>
      <c r="H196" s="116"/>
      <c r="I196" s="118"/>
    </row>
    <row r="197" spans="1:16" ht="15.75" hidden="1" thickBot="1" x14ac:dyDescent="0.25">
      <c r="A197" s="38">
        <v>2724</v>
      </c>
      <c r="B197" s="94" t="s">
        <v>20</v>
      </c>
      <c r="C197" s="68">
        <v>2</v>
      </c>
      <c r="D197" s="69">
        <v>4</v>
      </c>
      <c r="E197" s="34" t="s">
        <v>274</v>
      </c>
      <c r="F197" s="15" t="s">
        <v>275</v>
      </c>
      <c r="G197" s="115">
        <f>SUM(H197,I197)</f>
        <v>0</v>
      </c>
      <c r="H197" s="116"/>
      <c r="I197" s="118"/>
    </row>
    <row r="198" spans="1:16" ht="15.75" hidden="1" thickBot="1" x14ac:dyDescent="0.25">
      <c r="A198" s="80">
        <v>2730</v>
      </c>
      <c r="B198" s="81" t="s">
        <v>20</v>
      </c>
      <c r="C198" s="82">
        <v>3</v>
      </c>
      <c r="D198" s="83">
        <v>0</v>
      </c>
      <c r="E198" s="84" t="s">
        <v>276</v>
      </c>
      <c r="F198" s="10" t="s">
        <v>277</v>
      </c>
      <c r="G198" s="115">
        <f>SUM(H198:I198)</f>
        <v>0</v>
      </c>
      <c r="H198" s="119">
        <f>SUM(H200,H201,H202,H203)</f>
        <v>0</v>
      </c>
      <c r="I198" s="118">
        <f>SUM(I200,I201,I202,I203)</f>
        <v>0</v>
      </c>
    </row>
    <row r="199" spans="1:16" s="11" customFormat="1" ht="10.5" hidden="1" customHeight="1" x14ac:dyDescent="0.2">
      <c r="A199" s="36"/>
      <c r="B199" s="21"/>
      <c r="C199" s="64"/>
      <c r="D199" s="65"/>
      <c r="E199" s="63" t="s">
        <v>395</v>
      </c>
      <c r="F199" s="10"/>
      <c r="G199" s="115"/>
      <c r="H199" s="111"/>
      <c r="I199" s="112"/>
      <c r="J199" s="153"/>
      <c r="K199" s="153"/>
      <c r="L199" s="142"/>
      <c r="M199" s="142"/>
      <c r="N199" s="142"/>
      <c r="O199" s="142"/>
      <c r="P199" s="142"/>
    </row>
    <row r="200" spans="1:16" ht="15" hidden="1" customHeight="1" x14ac:dyDescent="0.2">
      <c r="A200" s="37">
        <v>2731</v>
      </c>
      <c r="B200" s="24" t="s">
        <v>20</v>
      </c>
      <c r="C200" s="66">
        <v>3</v>
      </c>
      <c r="D200" s="67">
        <v>1</v>
      </c>
      <c r="E200" s="30" t="s">
        <v>278</v>
      </c>
      <c r="F200" s="12" t="s">
        <v>279</v>
      </c>
      <c r="G200" s="115">
        <f>SUM(H200,I200)</f>
        <v>0</v>
      </c>
      <c r="H200" s="116"/>
      <c r="I200" s="118"/>
    </row>
    <row r="201" spans="1:16" ht="18" hidden="1" customHeight="1" x14ac:dyDescent="0.2">
      <c r="A201" s="37">
        <v>2732</v>
      </c>
      <c r="B201" s="24" t="s">
        <v>20</v>
      </c>
      <c r="C201" s="66">
        <v>3</v>
      </c>
      <c r="D201" s="67">
        <v>2</v>
      </c>
      <c r="E201" s="30" t="s">
        <v>280</v>
      </c>
      <c r="F201" s="12" t="s">
        <v>281</v>
      </c>
      <c r="G201" s="115">
        <f>SUM(H201,I201)</f>
        <v>0</v>
      </c>
      <c r="H201" s="116"/>
      <c r="I201" s="118"/>
    </row>
    <row r="202" spans="1:16" ht="16.5" hidden="1" customHeight="1" x14ac:dyDescent="0.2">
      <c r="A202" s="37">
        <v>2733</v>
      </c>
      <c r="B202" s="24" t="s">
        <v>20</v>
      </c>
      <c r="C202" s="66">
        <v>3</v>
      </c>
      <c r="D202" s="67">
        <v>3</v>
      </c>
      <c r="E202" s="30" t="s">
        <v>282</v>
      </c>
      <c r="F202" s="12" t="s">
        <v>283</v>
      </c>
      <c r="G202" s="115">
        <f>SUM(H202,I202)</f>
        <v>0</v>
      </c>
      <c r="H202" s="116"/>
      <c r="I202" s="118"/>
    </row>
    <row r="203" spans="1:16" ht="24.75" hidden="1" thickBot="1" x14ac:dyDescent="0.25">
      <c r="A203" s="38">
        <v>2734</v>
      </c>
      <c r="B203" s="94" t="s">
        <v>20</v>
      </c>
      <c r="C203" s="68">
        <v>3</v>
      </c>
      <c r="D203" s="69">
        <v>4</v>
      </c>
      <c r="E203" s="34" t="s">
        <v>284</v>
      </c>
      <c r="F203" s="12" t="s">
        <v>285</v>
      </c>
      <c r="G203" s="115">
        <f>SUM(H203,I203)</f>
        <v>0</v>
      </c>
      <c r="H203" s="116"/>
      <c r="I203" s="118"/>
    </row>
    <row r="204" spans="1:16" ht="15.75" hidden="1" thickBot="1" x14ac:dyDescent="0.25">
      <c r="A204" s="80">
        <v>2740</v>
      </c>
      <c r="B204" s="81" t="s">
        <v>20</v>
      </c>
      <c r="C204" s="82">
        <v>4</v>
      </c>
      <c r="D204" s="83">
        <v>0</v>
      </c>
      <c r="E204" s="84" t="s">
        <v>286</v>
      </c>
      <c r="F204" s="10" t="s">
        <v>287</v>
      </c>
      <c r="G204" s="115">
        <f>SUM(H204:I204)</f>
        <v>0</v>
      </c>
      <c r="H204" s="119">
        <f>SUM(H206)</f>
        <v>0</v>
      </c>
      <c r="I204" s="118">
        <f>SUM(I206)</f>
        <v>0</v>
      </c>
    </row>
    <row r="205" spans="1:16" s="11" customFormat="1" ht="10.5" hidden="1" customHeight="1" x14ac:dyDescent="0.2">
      <c r="A205" s="36"/>
      <c r="B205" s="21"/>
      <c r="C205" s="64"/>
      <c r="D205" s="65"/>
      <c r="E205" s="63" t="s">
        <v>395</v>
      </c>
      <c r="F205" s="10"/>
      <c r="G205" s="115"/>
      <c r="H205" s="111"/>
      <c r="I205" s="112"/>
      <c r="J205" s="153"/>
      <c r="K205" s="153"/>
      <c r="L205" s="142"/>
      <c r="M205" s="142"/>
      <c r="N205" s="142"/>
      <c r="O205" s="142"/>
      <c r="P205" s="142"/>
    </row>
    <row r="206" spans="1:16" ht="15.75" hidden="1" thickBot="1" x14ac:dyDescent="0.25">
      <c r="A206" s="38">
        <v>2741</v>
      </c>
      <c r="B206" s="94" t="s">
        <v>20</v>
      </c>
      <c r="C206" s="68">
        <v>4</v>
      </c>
      <c r="D206" s="69">
        <v>1</v>
      </c>
      <c r="E206" s="34" t="s">
        <v>286</v>
      </c>
      <c r="F206" s="15" t="s">
        <v>288</v>
      </c>
      <c r="G206" s="115">
        <f>SUM(H206,I206)</f>
        <v>0</v>
      </c>
      <c r="H206" s="119"/>
      <c r="I206" s="118"/>
    </row>
    <row r="207" spans="1:16" ht="15.75" hidden="1" thickBot="1" x14ac:dyDescent="0.25">
      <c r="A207" s="76"/>
      <c r="B207" s="85"/>
      <c r="C207" s="95"/>
      <c r="D207" s="96"/>
      <c r="E207" s="86"/>
      <c r="F207" s="15"/>
      <c r="G207" s="115"/>
      <c r="H207" s="116"/>
      <c r="I207" s="118"/>
    </row>
    <row r="208" spans="1:16" ht="24.75" hidden="1" thickBot="1" x14ac:dyDescent="0.25">
      <c r="A208" s="80">
        <v>2750</v>
      </c>
      <c r="B208" s="81" t="s">
        <v>20</v>
      </c>
      <c r="C208" s="82">
        <v>5</v>
      </c>
      <c r="D208" s="83">
        <v>0</v>
      </c>
      <c r="E208" s="84" t="s">
        <v>289</v>
      </c>
      <c r="F208" s="10" t="s">
        <v>290</v>
      </c>
      <c r="G208" s="115">
        <f>SUM(H208:I208)</f>
        <v>0</v>
      </c>
      <c r="H208" s="119">
        <f>SUM(H211)</f>
        <v>0</v>
      </c>
      <c r="I208" s="118">
        <f>SUM(I211)</f>
        <v>0</v>
      </c>
    </row>
    <row r="209" spans="1:16" ht="15.75" hidden="1" thickBot="1" x14ac:dyDescent="0.25">
      <c r="A209" s="76"/>
      <c r="B209" s="77"/>
      <c r="C209" s="78"/>
      <c r="D209" s="79"/>
      <c r="E209" s="97"/>
      <c r="F209" s="10"/>
      <c r="G209" s="115"/>
      <c r="H209" s="116"/>
      <c r="I209" s="118"/>
    </row>
    <row r="210" spans="1:16" s="11" customFormat="1" ht="10.5" hidden="1" customHeight="1" x14ac:dyDescent="0.2">
      <c r="A210" s="36"/>
      <c r="B210" s="21"/>
      <c r="C210" s="64"/>
      <c r="D210" s="65"/>
      <c r="E210" s="63" t="s">
        <v>395</v>
      </c>
      <c r="F210" s="10"/>
      <c r="G210" s="115"/>
      <c r="H210" s="111"/>
      <c r="I210" s="112"/>
      <c r="J210" s="153"/>
      <c r="K210" s="153"/>
      <c r="L210" s="142"/>
      <c r="M210" s="142"/>
      <c r="N210" s="142"/>
      <c r="O210" s="142"/>
      <c r="P210" s="142"/>
    </row>
    <row r="211" spans="1:16" ht="24.75" hidden="1" thickBot="1" x14ac:dyDescent="0.25">
      <c r="A211" s="38">
        <v>2751</v>
      </c>
      <c r="B211" s="94" t="s">
        <v>20</v>
      </c>
      <c r="C211" s="68">
        <v>5</v>
      </c>
      <c r="D211" s="69">
        <v>1</v>
      </c>
      <c r="E211" s="34" t="s">
        <v>289</v>
      </c>
      <c r="F211" s="15" t="s">
        <v>290</v>
      </c>
      <c r="G211" s="115">
        <f>SUM(H211,I211)</f>
        <v>0</v>
      </c>
      <c r="H211" s="116"/>
      <c r="I211" s="118"/>
    </row>
    <row r="212" spans="1:16" ht="15.75" thickBot="1" x14ac:dyDescent="0.25">
      <c r="A212" s="80">
        <v>2760</v>
      </c>
      <c r="B212" s="81" t="s">
        <v>20</v>
      </c>
      <c r="C212" s="82">
        <v>6</v>
      </c>
      <c r="D212" s="83">
        <v>0</v>
      </c>
      <c r="E212" s="84" t="s">
        <v>291</v>
      </c>
      <c r="F212" s="10" t="s">
        <v>292</v>
      </c>
      <c r="G212" s="115">
        <f>SUM(H212:I212)</f>
        <v>3000</v>
      </c>
      <c r="H212" s="115">
        <f>SUM(H214:H215)</f>
        <v>3000</v>
      </c>
      <c r="I212" s="163">
        <f>SUM(I214:I215)</f>
        <v>0</v>
      </c>
    </row>
    <row r="213" spans="1:16" s="11" customFormat="1" ht="10.5" customHeight="1" x14ac:dyDescent="0.2">
      <c r="A213" s="36"/>
      <c r="B213" s="21"/>
      <c r="C213" s="64"/>
      <c r="D213" s="65"/>
      <c r="E213" s="63" t="s">
        <v>395</v>
      </c>
      <c r="F213" s="10"/>
      <c r="G213" s="115"/>
      <c r="H213" s="111"/>
      <c r="I213" s="112"/>
      <c r="J213" s="153"/>
      <c r="K213" s="153"/>
      <c r="L213" s="142"/>
      <c r="M213" s="142"/>
      <c r="N213" s="142"/>
      <c r="O213" s="142"/>
      <c r="P213" s="142"/>
    </row>
    <row r="214" spans="1:16" s="128" customFormat="1" ht="15" customHeight="1" x14ac:dyDescent="0.2">
      <c r="A214" s="37">
        <v>2761</v>
      </c>
      <c r="B214" s="24" t="s">
        <v>20</v>
      </c>
      <c r="C214" s="66">
        <v>6</v>
      </c>
      <c r="D214" s="67">
        <v>1</v>
      </c>
      <c r="E214" s="30" t="s">
        <v>22</v>
      </c>
      <c r="F214" s="10"/>
      <c r="G214" s="115">
        <f>SUM(H214,I214)</f>
        <v>3000</v>
      </c>
      <c r="H214" s="116">
        <v>3000</v>
      </c>
      <c r="I214" s="118">
        <v>0</v>
      </c>
      <c r="J214" s="147"/>
      <c r="K214" s="147"/>
      <c r="L214" s="135"/>
      <c r="M214" s="135"/>
      <c r="N214" s="135"/>
      <c r="O214" s="135"/>
      <c r="P214" s="135"/>
    </row>
    <row r="215" spans="1:16" ht="15.75" thickBot="1" x14ac:dyDescent="0.25">
      <c r="A215" s="38">
        <v>2762</v>
      </c>
      <c r="B215" s="94" t="s">
        <v>20</v>
      </c>
      <c r="C215" s="68">
        <v>6</v>
      </c>
      <c r="D215" s="69">
        <v>2</v>
      </c>
      <c r="E215" s="34" t="s">
        <v>291</v>
      </c>
      <c r="F215" s="15" t="s">
        <v>293</v>
      </c>
      <c r="G215" s="115">
        <f>SUM(H215,I215)</f>
        <v>0</v>
      </c>
      <c r="H215" s="116"/>
      <c r="I215" s="118"/>
    </row>
    <row r="216" spans="1:16" s="50" customFormat="1" ht="25.5" customHeight="1" thickBot="1" x14ac:dyDescent="0.25">
      <c r="A216" s="87">
        <v>2800</v>
      </c>
      <c r="B216" s="81" t="s">
        <v>23</v>
      </c>
      <c r="C216" s="82">
        <v>0</v>
      </c>
      <c r="D216" s="83">
        <v>0</v>
      </c>
      <c r="E216" s="93" t="s">
        <v>375</v>
      </c>
      <c r="F216" s="49" t="s">
        <v>294</v>
      </c>
      <c r="G216" s="129">
        <f>SUM(H216:I216)</f>
        <v>343646</v>
      </c>
      <c r="H216" s="130">
        <f>SUM(H218,H221,H230,H235,H240,H243)</f>
        <v>328646</v>
      </c>
      <c r="I216" s="162">
        <f>SUM(I218,I221,I230,I235,I240,I243)</f>
        <v>15000</v>
      </c>
      <c r="J216" s="152"/>
      <c r="K216" s="152"/>
      <c r="L216" s="141"/>
      <c r="M216" s="141"/>
      <c r="N216" s="141"/>
      <c r="O216" s="141"/>
      <c r="P216" s="141"/>
    </row>
    <row r="217" spans="1:16" ht="13.5" customHeight="1" thickBot="1" x14ac:dyDescent="0.25">
      <c r="A217" s="76"/>
      <c r="B217" s="77"/>
      <c r="C217" s="78"/>
      <c r="D217" s="79"/>
      <c r="E217" s="86" t="s">
        <v>394</v>
      </c>
      <c r="F217" s="9"/>
      <c r="G217" s="115"/>
      <c r="H217" s="121"/>
      <c r="I217" s="122"/>
    </row>
    <row r="218" spans="1:16" ht="15.75" thickBot="1" x14ac:dyDescent="0.25">
      <c r="A218" s="80">
        <v>2810</v>
      </c>
      <c r="B218" s="98" t="s">
        <v>23</v>
      </c>
      <c r="C218" s="89">
        <v>1</v>
      </c>
      <c r="D218" s="90">
        <v>0</v>
      </c>
      <c r="E218" s="84" t="s">
        <v>295</v>
      </c>
      <c r="F218" s="10" t="s">
        <v>296</v>
      </c>
      <c r="G218" s="117">
        <f>SUM(H218:I218)</f>
        <v>44500</v>
      </c>
      <c r="H218" s="143">
        <f>SUM(H220)</f>
        <v>29500</v>
      </c>
      <c r="I218" s="144">
        <f>SUM(I220)</f>
        <v>15000</v>
      </c>
    </row>
    <row r="219" spans="1:16" s="11" customFormat="1" ht="12.75" customHeight="1" x14ac:dyDescent="0.2">
      <c r="A219" s="36"/>
      <c r="B219" s="21"/>
      <c r="C219" s="64"/>
      <c r="D219" s="65"/>
      <c r="E219" s="63" t="s">
        <v>395</v>
      </c>
      <c r="F219" s="10"/>
      <c r="G219" s="117"/>
      <c r="H219" s="145"/>
      <c r="I219" s="146"/>
      <c r="J219" s="153"/>
      <c r="K219" s="153"/>
      <c r="L219" s="142"/>
      <c r="M219" s="142"/>
      <c r="N219" s="142"/>
      <c r="O219" s="142"/>
      <c r="P219" s="142"/>
    </row>
    <row r="220" spans="1:16" ht="15.75" thickBot="1" x14ac:dyDescent="0.25">
      <c r="A220" s="38">
        <v>2811</v>
      </c>
      <c r="B220" s="94" t="s">
        <v>23</v>
      </c>
      <c r="C220" s="68">
        <v>1</v>
      </c>
      <c r="D220" s="69">
        <v>1</v>
      </c>
      <c r="E220" s="34" t="s">
        <v>295</v>
      </c>
      <c r="F220" s="15" t="s">
        <v>297</v>
      </c>
      <c r="G220" s="117">
        <f>SUM(H220,I220)</f>
        <v>44500</v>
      </c>
      <c r="H220" s="164">
        <v>29500</v>
      </c>
      <c r="I220" s="144">
        <v>15000</v>
      </c>
      <c r="J220" s="155"/>
      <c r="K220" s="154"/>
      <c r="L220" s="154"/>
      <c r="M220" s="154"/>
    </row>
    <row r="221" spans="1:16" ht="15.75" thickBot="1" x14ac:dyDescent="0.25">
      <c r="A221" s="80">
        <v>2820</v>
      </c>
      <c r="B221" s="81" t="s">
        <v>23</v>
      </c>
      <c r="C221" s="82">
        <v>2</v>
      </c>
      <c r="D221" s="83">
        <v>0</v>
      </c>
      <c r="E221" s="84" t="s">
        <v>298</v>
      </c>
      <c r="F221" s="10" t="s">
        <v>299</v>
      </c>
      <c r="G221" s="129">
        <f>SUM(H221:I221)</f>
        <v>293146</v>
      </c>
      <c r="H221" s="132">
        <f>SUM(H223,H224,H225,H226,H227,H228,H229)</f>
        <v>293146</v>
      </c>
      <c r="I221" s="131">
        <f>SUM(I223,I224,I225,I226,I227,I228,I229)</f>
        <v>0</v>
      </c>
    </row>
    <row r="222" spans="1:16" s="11" customFormat="1" ht="13.5" customHeight="1" x14ac:dyDescent="0.2">
      <c r="A222" s="36"/>
      <c r="B222" s="21"/>
      <c r="C222" s="64"/>
      <c r="D222" s="65"/>
      <c r="E222" s="63" t="s">
        <v>395</v>
      </c>
      <c r="F222" s="10"/>
      <c r="G222" s="115"/>
      <c r="H222" s="111"/>
      <c r="I222" s="112"/>
      <c r="J222" s="153"/>
      <c r="K222" s="153"/>
      <c r="L222" s="142"/>
      <c r="M222" s="142"/>
      <c r="N222" s="142"/>
      <c r="O222" s="142"/>
      <c r="P222" s="142"/>
    </row>
    <row r="223" spans="1:16" s="156" customFormat="1" x14ac:dyDescent="0.2">
      <c r="A223" s="37">
        <v>2821</v>
      </c>
      <c r="B223" s="24" t="s">
        <v>23</v>
      </c>
      <c r="C223" s="66">
        <v>2</v>
      </c>
      <c r="D223" s="67">
        <v>1</v>
      </c>
      <c r="E223" s="30" t="s">
        <v>24</v>
      </c>
      <c r="F223" s="10"/>
      <c r="G223" s="182">
        <f>SUM(H223,I223)</f>
        <v>60496</v>
      </c>
      <c r="H223" s="165">
        <v>60496</v>
      </c>
      <c r="I223" s="144">
        <v>0</v>
      </c>
      <c r="J223" s="147"/>
      <c r="K223" s="147"/>
      <c r="L223" s="147"/>
      <c r="M223" s="147"/>
      <c r="N223" s="147"/>
      <c r="O223" s="147"/>
      <c r="P223" s="147"/>
    </row>
    <row r="224" spans="1:16" hidden="1" x14ac:dyDescent="0.2">
      <c r="A224" s="37">
        <v>2822</v>
      </c>
      <c r="B224" s="24" t="s">
        <v>23</v>
      </c>
      <c r="C224" s="66">
        <v>2</v>
      </c>
      <c r="D224" s="67">
        <v>2</v>
      </c>
      <c r="E224" s="30" t="s">
        <v>25</v>
      </c>
      <c r="F224" s="10"/>
      <c r="G224" s="115">
        <f t="shared" ref="G224:G229" si="2">SUM(H224,I224)</f>
        <v>0</v>
      </c>
      <c r="H224" s="116"/>
      <c r="I224" s="118"/>
    </row>
    <row r="225" spans="1:16" s="128" customFormat="1" x14ac:dyDescent="0.2">
      <c r="A225" s="37">
        <v>2823</v>
      </c>
      <c r="B225" s="24" t="s">
        <v>23</v>
      </c>
      <c r="C225" s="66">
        <v>2</v>
      </c>
      <c r="D225" s="67">
        <v>3</v>
      </c>
      <c r="E225" s="30" t="s">
        <v>47</v>
      </c>
      <c r="F225" s="15" t="s">
        <v>300</v>
      </c>
      <c r="G225" s="167">
        <f t="shared" si="2"/>
        <v>49300</v>
      </c>
      <c r="H225" s="166">
        <v>49300</v>
      </c>
      <c r="I225" s="172">
        <v>0</v>
      </c>
      <c r="J225" s="147"/>
      <c r="K225" s="147"/>
      <c r="L225" s="135"/>
      <c r="M225" s="135"/>
      <c r="N225" s="135"/>
      <c r="O225" s="135"/>
      <c r="P225" s="135"/>
    </row>
    <row r="226" spans="1:16" s="128" customFormat="1" ht="15.75" thickBot="1" x14ac:dyDescent="0.25">
      <c r="A226" s="37">
        <v>2824</v>
      </c>
      <c r="B226" s="24" t="s">
        <v>23</v>
      </c>
      <c r="C226" s="66">
        <v>2</v>
      </c>
      <c r="D226" s="67">
        <v>4</v>
      </c>
      <c r="E226" s="30" t="s">
        <v>26</v>
      </c>
      <c r="F226" s="15"/>
      <c r="G226" s="115">
        <f t="shared" si="2"/>
        <v>183350</v>
      </c>
      <c r="H226" s="116">
        <v>183350</v>
      </c>
      <c r="I226" s="118">
        <v>0</v>
      </c>
      <c r="J226" s="147"/>
      <c r="K226" s="147"/>
      <c r="L226" s="135"/>
      <c r="M226" s="135"/>
      <c r="N226" s="135"/>
      <c r="O226" s="135"/>
      <c r="P226" s="135"/>
    </row>
    <row r="227" spans="1:16" ht="15.75" hidden="1" thickBot="1" x14ac:dyDescent="0.25">
      <c r="A227" s="37">
        <v>2825</v>
      </c>
      <c r="B227" s="24" t="s">
        <v>23</v>
      </c>
      <c r="C227" s="66">
        <v>2</v>
      </c>
      <c r="D227" s="67">
        <v>5</v>
      </c>
      <c r="E227" s="30" t="s">
        <v>27</v>
      </c>
      <c r="F227" s="15"/>
      <c r="G227" s="115">
        <f t="shared" si="2"/>
        <v>0</v>
      </c>
      <c r="H227" s="116"/>
      <c r="I227" s="118"/>
    </row>
    <row r="228" spans="1:16" ht="15.75" hidden="1" thickBot="1" x14ac:dyDescent="0.25">
      <c r="A228" s="37">
        <v>2826</v>
      </c>
      <c r="B228" s="24" t="s">
        <v>23</v>
      </c>
      <c r="C228" s="66">
        <v>2</v>
      </c>
      <c r="D228" s="67">
        <v>6</v>
      </c>
      <c r="E228" s="30" t="s">
        <v>28</v>
      </c>
      <c r="F228" s="15"/>
      <c r="G228" s="115">
        <f t="shared" si="2"/>
        <v>0</v>
      </c>
      <c r="H228" s="116"/>
      <c r="I228" s="118"/>
    </row>
    <row r="229" spans="1:16" s="128" customFormat="1" ht="24.75" hidden="1" thickBot="1" x14ac:dyDescent="0.25">
      <c r="A229" s="38">
        <v>2827</v>
      </c>
      <c r="B229" s="94" t="s">
        <v>23</v>
      </c>
      <c r="C229" s="68">
        <v>2</v>
      </c>
      <c r="D229" s="69">
        <v>7</v>
      </c>
      <c r="E229" s="34" t="s">
        <v>29</v>
      </c>
      <c r="F229" s="15"/>
      <c r="G229" s="168">
        <f t="shared" si="2"/>
        <v>0</v>
      </c>
      <c r="H229" s="130"/>
      <c r="I229" s="169">
        <v>0</v>
      </c>
      <c r="J229" s="147"/>
      <c r="K229" s="147"/>
      <c r="L229" s="135"/>
      <c r="M229" s="135"/>
      <c r="N229" s="135"/>
      <c r="O229" s="135"/>
      <c r="P229" s="135"/>
    </row>
    <row r="230" spans="1:16" ht="29.25" hidden="1" customHeight="1" thickBot="1" x14ac:dyDescent="0.25">
      <c r="A230" s="80">
        <v>2830</v>
      </c>
      <c r="B230" s="81" t="s">
        <v>23</v>
      </c>
      <c r="C230" s="82">
        <v>3</v>
      </c>
      <c r="D230" s="83">
        <v>0</v>
      </c>
      <c r="E230" s="84" t="s">
        <v>301</v>
      </c>
      <c r="F230" s="16" t="s">
        <v>302</v>
      </c>
      <c r="G230" s="115">
        <f>SUM(H230:I230)</f>
        <v>0</v>
      </c>
      <c r="H230" s="119">
        <f>SUM(H232,H233,H234)</f>
        <v>0</v>
      </c>
      <c r="I230" s="118">
        <f>SUM(I232,I233,I234)</f>
        <v>0</v>
      </c>
    </row>
    <row r="231" spans="1:16" s="11" customFormat="1" ht="10.5" hidden="1" customHeight="1" x14ac:dyDescent="0.2">
      <c r="A231" s="36"/>
      <c r="B231" s="21"/>
      <c r="C231" s="64"/>
      <c r="D231" s="65"/>
      <c r="E231" s="63" t="s">
        <v>395</v>
      </c>
      <c r="F231" s="10"/>
      <c r="G231" s="115"/>
      <c r="H231" s="111"/>
      <c r="I231" s="112"/>
      <c r="J231" s="153"/>
      <c r="K231" s="153"/>
      <c r="L231" s="142"/>
      <c r="M231" s="142"/>
      <c r="N231" s="142"/>
      <c r="O231" s="142"/>
      <c r="P231" s="142"/>
    </row>
    <row r="232" spans="1:16" ht="15.75" hidden="1" thickBot="1" x14ac:dyDescent="0.25">
      <c r="A232" s="37">
        <v>2831</v>
      </c>
      <c r="B232" s="24" t="s">
        <v>23</v>
      </c>
      <c r="C232" s="66">
        <v>3</v>
      </c>
      <c r="D232" s="67">
        <v>1</v>
      </c>
      <c r="E232" s="30" t="s">
        <v>48</v>
      </c>
      <c r="F232" s="16"/>
      <c r="G232" s="115">
        <f>SUM(H232,I232)</f>
        <v>0</v>
      </c>
      <c r="H232" s="116"/>
      <c r="I232" s="118"/>
    </row>
    <row r="233" spans="1:16" ht="15.75" hidden="1" thickBot="1" x14ac:dyDescent="0.25">
      <c r="A233" s="37">
        <v>2832</v>
      </c>
      <c r="B233" s="24" t="s">
        <v>23</v>
      </c>
      <c r="C233" s="66">
        <v>3</v>
      </c>
      <c r="D233" s="67">
        <v>2</v>
      </c>
      <c r="E233" s="30" t="s">
        <v>53</v>
      </c>
      <c r="F233" s="16"/>
      <c r="G233" s="115">
        <f>SUM(H233,I233)</f>
        <v>0</v>
      </c>
      <c r="H233" s="116"/>
      <c r="I233" s="118"/>
    </row>
    <row r="234" spans="1:16" ht="15.75" hidden="1" thickBot="1" x14ac:dyDescent="0.25">
      <c r="A234" s="38">
        <v>2833</v>
      </c>
      <c r="B234" s="94" t="s">
        <v>23</v>
      </c>
      <c r="C234" s="68">
        <v>3</v>
      </c>
      <c r="D234" s="69">
        <v>3</v>
      </c>
      <c r="E234" s="34" t="s">
        <v>54</v>
      </c>
      <c r="F234" s="15" t="s">
        <v>303</v>
      </c>
      <c r="G234" s="115">
        <f>SUM(H234,I234)</f>
        <v>0</v>
      </c>
      <c r="H234" s="116"/>
      <c r="I234" s="118"/>
    </row>
    <row r="235" spans="1:16" ht="14.25" customHeight="1" thickBot="1" x14ac:dyDescent="0.25">
      <c r="A235" s="80">
        <v>2840</v>
      </c>
      <c r="B235" s="81" t="s">
        <v>23</v>
      </c>
      <c r="C235" s="82">
        <v>4</v>
      </c>
      <c r="D235" s="83">
        <v>0</v>
      </c>
      <c r="E235" s="84" t="s">
        <v>55</v>
      </c>
      <c r="F235" s="16" t="s">
        <v>304</v>
      </c>
      <c r="G235" s="115">
        <f>SUM(H235:I235)</f>
        <v>6000</v>
      </c>
      <c r="H235" s="119">
        <f>SUM(H237,H238,H239)</f>
        <v>6000</v>
      </c>
      <c r="I235" s="118">
        <f>SUM(I237,I238,I239)</f>
        <v>0</v>
      </c>
    </row>
    <row r="236" spans="1:16" s="11" customFormat="1" ht="14.25" customHeight="1" x14ac:dyDescent="0.2">
      <c r="A236" s="36"/>
      <c r="B236" s="21"/>
      <c r="C236" s="64"/>
      <c r="D236" s="65"/>
      <c r="E236" s="63" t="s">
        <v>395</v>
      </c>
      <c r="F236" s="10"/>
      <c r="G236" s="115"/>
      <c r="H236" s="111"/>
      <c r="I236" s="112"/>
      <c r="J236" s="153"/>
      <c r="K236" s="153"/>
      <c r="L236" s="142"/>
      <c r="M236" s="142"/>
      <c r="N236" s="142"/>
      <c r="O236" s="142"/>
      <c r="P236" s="142"/>
    </row>
    <row r="237" spans="1:16" ht="14.25" hidden="1" customHeight="1" x14ac:dyDescent="0.2">
      <c r="A237" s="37">
        <v>2841</v>
      </c>
      <c r="B237" s="24" t="s">
        <v>23</v>
      </c>
      <c r="C237" s="66">
        <v>4</v>
      </c>
      <c r="D237" s="67">
        <v>1</v>
      </c>
      <c r="E237" s="30" t="s">
        <v>56</v>
      </c>
      <c r="F237" s="16"/>
      <c r="G237" s="115">
        <f>SUM(H237,I237)</f>
        <v>0</v>
      </c>
      <c r="H237" s="116"/>
      <c r="I237" s="118"/>
    </row>
    <row r="238" spans="1:16" ht="29.25" hidden="1" customHeight="1" x14ac:dyDescent="0.2">
      <c r="A238" s="37">
        <v>2842</v>
      </c>
      <c r="B238" s="24" t="s">
        <v>23</v>
      </c>
      <c r="C238" s="66">
        <v>4</v>
      </c>
      <c r="D238" s="67">
        <v>2</v>
      </c>
      <c r="E238" s="30" t="s">
        <v>57</v>
      </c>
      <c r="F238" s="16"/>
      <c r="G238" s="115">
        <f>SUM(H238,I238)</f>
        <v>0</v>
      </c>
      <c r="H238" s="116"/>
      <c r="I238" s="118"/>
    </row>
    <row r="239" spans="1:16" s="156" customFormat="1" x14ac:dyDescent="0.2">
      <c r="A239" s="38">
        <v>2843</v>
      </c>
      <c r="B239" s="94" t="s">
        <v>23</v>
      </c>
      <c r="C239" s="68">
        <v>4</v>
      </c>
      <c r="D239" s="69">
        <v>3</v>
      </c>
      <c r="E239" s="34" t="s">
        <v>55</v>
      </c>
      <c r="F239" s="15" t="s">
        <v>305</v>
      </c>
      <c r="G239" s="115">
        <f>SUM(H239,I239)</f>
        <v>6000</v>
      </c>
      <c r="H239" s="116">
        <v>6000</v>
      </c>
      <c r="I239" s="118">
        <v>0</v>
      </c>
      <c r="J239" s="147"/>
      <c r="K239" s="147"/>
      <c r="L239" s="147"/>
      <c r="M239" s="147"/>
      <c r="N239" s="147"/>
      <c r="O239" s="147"/>
      <c r="P239" s="147"/>
    </row>
    <row r="240" spans="1:16" ht="26.25" hidden="1" customHeight="1" thickBot="1" x14ac:dyDescent="0.25">
      <c r="A240" s="80">
        <v>2850</v>
      </c>
      <c r="B240" s="81" t="s">
        <v>23</v>
      </c>
      <c r="C240" s="82">
        <v>5</v>
      </c>
      <c r="D240" s="83">
        <v>0</v>
      </c>
      <c r="E240" s="99" t="s">
        <v>306</v>
      </c>
      <c r="F240" s="16" t="s">
        <v>307</v>
      </c>
      <c r="G240" s="115">
        <f>SUM(H240:I240)</f>
        <v>0</v>
      </c>
      <c r="H240" s="119">
        <f>SUM(H242)</f>
        <v>0</v>
      </c>
      <c r="I240" s="118">
        <f>SUM(I242)</f>
        <v>0</v>
      </c>
    </row>
    <row r="241" spans="1:19" s="11" customFormat="1" ht="10.5" hidden="1" customHeight="1" x14ac:dyDescent="0.2">
      <c r="A241" s="36"/>
      <c r="B241" s="21"/>
      <c r="C241" s="64"/>
      <c r="D241" s="65"/>
      <c r="E241" s="63" t="s">
        <v>395</v>
      </c>
      <c r="F241" s="10"/>
      <c r="G241" s="115"/>
      <c r="H241" s="111"/>
      <c r="I241" s="112"/>
      <c r="J241" s="153"/>
      <c r="K241" s="153"/>
      <c r="L241" s="142"/>
      <c r="M241" s="142"/>
      <c r="N241" s="142"/>
      <c r="O241" s="142"/>
      <c r="P241" s="142"/>
    </row>
    <row r="242" spans="1:19" ht="24" hidden="1" customHeight="1" thickBot="1" x14ac:dyDescent="0.25">
      <c r="A242" s="38">
        <v>2851</v>
      </c>
      <c r="B242" s="100" t="s">
        <v>23</v>
      </c>
      <c r="C242" s="91">
        <v>5</v>
      </c>
      <c r="D242" s="92">
        <v>1</v>
      </c>
      <c r="E242" s="101" t="s">
        <v>306</v>
      </c>
      <c r="F242" s="15" t="s">
        <v>308</v>
      </c>
      <c r="G242" s="120">
        <f>SUM(H242,I242)</f>
        <v>0</v>
      </c>
      <c r="H242" s="116"/>
      <c r="I242" s="113"/>
    </row>
    <row r="243" spans="1:19" ht="27" hidden="1" customHeight="1" thickBot="1" x14ac:dyDescent="0.25">
      <c r="A243" s="80">
        <v>2860</v>
      </c>
      <c r="B243" s="81" t="s">
        <v>23</v>
      </c>
      <c r="C243" s="82">
        <v>6</v>
      </c>
      <c r="D243" s="83">
        <v>0</v>
      </c>
      <c r="E243" s="99" t="s">
        <v>309</v>
      </c>
      <c r="F243" s="16" t="s">
        <v>310</v>
      </c>
      <c r="G243" s="115">
        <f>SUM(H243:I243)</f>
        <v>0</v>
      </c>
      <c r="H243" s="115">
        <f>H245</f>
        <v>0</v>
      </c>
      <c r="I243" s="163">
        <f>I245</f>
        <v>0</v>
      </c>
    </row>
    <row r="244" spans="1:19" s="11" customFormat="1" ht="10.5" hidden="1" customHeight="1" x14ac:dyDescent="0.2">
      <c r="A244" s="36"/>
      <c r="B244" s="21"/>
      <c r="C244" s="64"/>
      <c r="D244" s="65"/>
      <c r="E244" s="63" t="s">
        <v>395</v>
      </c>
      <c r="F244" s="10"/>
      <c r="G244" s="115"/>
      <c r="H244" s="111"/>
      <c r="I244" s="112"/>
      <c r="J244" s="153"/>
      <c r="K244" s="153"/>
      <c r="L244" s="142"/>
      <c r="M244" s="142"/>
      <c r="N244" s="142"/>
      <c r="O244" s="142"/>
      <c r="P244" s="142"/>
    </row>
    <row r="245" spans="1:19" ht="12" hidden="1" customHeight="1" x14ac:dyDescent="0.2">
      <c r="A245" s="37">
        <v>2861</v>
      </c>
      <c r="B245" s="24" t="s">
        <v>23</v>
      </c>
      <c r="C245" s="66">
        <v>6</v>
      </c>
      <c r="D245" s="67">
        <v>1</v>
      </c>
      <c r="E245" s="33" t="s">
        <v>309</v>
      </c>
      <c r="F245" s="15" t="s">
        <v>311</v>
      </c>
      <c r="G245" s="115">
        <f>SUM(H245,I245)</f>
        <v>0</v>
      </c>
      <c r="H245" s="116"/>
      <c r="I245" s="118"/>
    </row>
    <row r="246" spans="1:19" s="50" customFormat="1" ht="33" customHeight="1" x14ac:dyDescent="0.2">
      <c r="A246" s="48">
        <v>2900</v>
      </c>
      <c r="B246" s="23" t="s">
        <v>30</v>
      </c>
      <c r="C246" s="53">
        <v>0</v>
      </c>
      <c r="D246" s="54">
        <v>0</v>
      </c>
      <c r="E246" s="52" t="s">
        <v>376</v>
      </c>
      <c r="F246" s="49" t="s">
        <v>312</v>
      </c>
      <c r="G246" s="129">
        <f>SUM(H246:I246)</f>
        <v>2043759</v>
      </c>
      <c r="H246" s="132">
        <f>SUM(H248,H252,H256,H260,H264,H268,H271,H274)</f>
        <v>1617759</v>
      </c>
      <c r="I246" s="131">
        <f>SUM(I248,I252,I256,I260,I264,I268,I271,I274)</f>
        <v>426000</v>
      </c>
      <c r="J246" s="152"/>
      <c r="K246" s="152"/>
      <c r="L246" s="141"/>
      <c r="M246" s="141"/>
      <c r="N246" s="141"/>
      <c r="O246" s="141"/>
      <c r="P246" s="141"/>
    </row>
    <row r="247" spans="1:19" ht="11.25" customHeight="1" x14ac:dyDescent="0.2">
      <c r="A247" s="36"/>
      <c r="B247" s="21"/>
      <c r="C247" s="64"/>
      <c r="D247" s="65"/>
      <c r="E247" s="30" t="s">
        <v>394</v>
      </c>
      <c r="F247" s="9"/>
      <c r="G247" s="115"/>
      <c r="H247" s="121"/>
      <c r="I247" s="122"/>
    </row>
    <row r="248" spans="1:19" ht="24" x14ac:dyDescent="0.2">
      <c r="A248" s="37">
        <v>2910</v>
      </c>
      <c r="B248" s="23" t="s">
        <v>30</v>
      </c>
      <c r="C248" s="53">
        <v>1</v>
      </c>
      <c r="D248" s="54">
        <v>0</v>
      </c>
      <c r="E248" s="31" t="s">
        <v>50</v>
      </c>
      <c r="F248" s="10" t="s">
        <v>313</v>
      </c>
      <c r="G248" s="129">
        <f>SUM(H248:I248)</f>
        <v>1720950</v>
      </c>
      <c r="H248" s="129">
        <f>SUM(H250:H251)</f>
        <v>1300950</v>
      </c>
      <c r="I248" s="192">
        <f>SUM(I250:I251)</f>
        <v>420000</v>
      </c>
    </row>
    <row r="249" spans="1:19" s="11" customFormat="1" ht="14.25" customHeight="1" x14ac:dyDescent="0.2">
      <c r="A249" s="37"/>
      <c r="B249" s="21"/>
      <c r="C249" s="53"/>
      <c r="D249" s="54"/>
      <c r="E249" s="30" t="s">
        <v>395</v>
      </c>
      <c r="F249" s="10"/>
      <c r="G249" s="115"/>
      <c r="H249" s="111"/>
      <c r="I249" s="112"/>
      <c r="K249" s="153"/>
      <c r="L249" s="142"/>
      <c r="M249" s="142"/>
      <c r="N249" s="142"/>
      <c r="O249" s="142"/>
      <c r="P249" s="142"/>
    </row>
    <row r="250" spans="1:19" x14ac:dyDescent="0.2">
      <c r="A250" s="37">
        <v>2911</v>
      </c>
      <c r="B250" s="24" t="s">
        <v>30</v>
      </c>
      <c r="C250" s="66">
        <v>1</v>
      </c>
      <c r="D250" s="67">
        <v>1</v>
      </c>
      <c r="E250" s="30" t="s">
        <v>314</v>
      </c>
      <c r="F250" s="15" t="s">
        <v>315</v>
      </c>
      <c r="G250" s="129">
        <f>SUM(H250:I250)</f>
        <v>1720950</v>
      </c>
      <c r="H250" s="130">
        <v>1300950</v>
      </c>
      <c r="I250" s="183">
        <v>420000</v>
      </c>
      <c r="J250" s="153"/>
      <c r="K250" s="181"/>
      <c r="L250" s="173"/>
      <c r="Q250" s="136"/>
      <c r="R250" s="136"/>
      <c r="S250" s="136"/>
    </row>
    <row r="251" spans="1:19" ht="15.75" thickBot="1" x14ac:dyDescent="0.25">
      <c r="A251" s="38">
        <v>2912</v>
      </c>
      <c r="B251" s="94" t="s">
        <v>30</v>
      </c>
      <c r="C251" s="68">
        <v>1</v>
      </c>
      <c r="D251" s="69">
        <v>2</v>
      </c>
      <c r="E251" s="34" t="s">
        <v>31</v>
      </c>
      <c r="F251" s="15" t="s">
        <v>316</v>
      </c>
      <c r="G251" s="115">
        <f>SUM(H251,I251)</f>
        <v>0</v>
      </c>
      <c r="H251" s="116"/>
      <c r="I251" s="118"/>
    </row>
    <row r="252" spans="1:19" ht="15.75" thickBot="1" x14ac:dyDescent="0.25">
      <c r="A252" s="80">
        <v>2920</v>
      </c>
      <c r="B252" s="81" t="s">
        <v>30</v>
      </c>
      <c r="C252" s="82">
        <v>2</v>
      </c>
      <c r="D252" s="83">
        <v>0</v>
      </c>
      <c r="E252" s="84" t="s">
        <v>32</v>
      </c>
      <c r="F252" s="10" t="s">
        <v>317</v>
      </c>
      <c r="G252" s="115">
        <f>SUM(H252:I252)</f>
        <v>35809</v>
      </c>
      <c r="H252" s="119">
        <f>H255+H254</f>
        <v>35809</v>
      </c>
      <c r="I252" s="118">
        <f>SUM(I254,I255)</f>
        <v>0</v>
      </c>
    </row>
    <row r="253" spans="1:19" s="11" customFormat="1" ht="12.75" customHeight="1" x14ac:dyDescent="0.2">
      <c r="A253" s="36"/>
      <c r="B253" s="21"/>
      <c r="C253" s="64"/>
      <c r="D253" s="65"/>
      <c r="E253" s="63" t="s">
        <v>395</v>
      </c>
      <c r="F253" s="10"/>
      <c r="G253" s="115"/>
      <c r="H253" s="111"/>
      <c r="I253" s="112"/>
      <c r="J253" s="153"/>
      <c r="K253" s="153"/>
      <c r="L253" s="142"/>
      <c r="M253" s="142"/>
      <c r="N253" s="142"/>
      <c r="O253" s="142"/>
      <c r="P253" s="142"/>
    </row>
    <row r="254" spans="1:19" hidden="1" x14ac:dyDescent="0.2">
      <c r="A254" s="37">
        <v>2921</v>
      </c>
      <c r="B254" s="24" t="s">
        <v>30</v>
      </c>
      <c r="C254" s="66">
        <v>2</v>
      </c>
      <c r="D254" s="67">
        <v>1</v>
      </c>
      <c r="E254" s="30" t="s">
        <v>33</v>
      </c>
      <c r="F254" s="15" t="s">
        <v>318</v>
      </c>
      <c r="G254" s="115">
        <f>SUM(H254,I254)</f>
        <v>0</v>
      </c>
      <c r="H254" s="116"/>
      <c r="I254" s="118"/>
    </row>
    <row r="255" spans="1:19" ht="15.75" thickBot="1" x14ac:dyDescent="0.25">
      <c r="A255" s="38">
        <v>2922</v>
      </c>
      <c r="B255" s="94" t="s">
        <v>30</v>
      </c>
      <c r="C255" s="68">
        <v>2</v>
      </c>
      <c r="D255" s="69">
        <v>2</v>
      </c>
      <c r="E255" s="34" t="s">
        <v>34</v>
      </c>
      <c r="F255" s="15" t="s">
        <v>319</v>
      </c>
      <c r="G255" s="120">
        <f>SUM(H255,I255)</f>
        <v>35809</v>
      </c>
      <c r="H255" s="165">
        <v>35809</v>
      </c>
      <c r="I255" s="118">
        <v>0</v>
      </c>
    </row>
    <row r="256" spans="1:19" ht="36.75" hidden="1" thickBot="1" x14ac:dyDescent="0.25">
      <c r="A256" s="80">
        <v>2930</v>
      </c>
      <c r="B256" s="81" t="s">
        <v>30</v>
      </c>
      <c r="C256" s="82">
        <v>3</v>
      </c>
      <c r="D256" s="83">
        <v>0</v>
      </c>
      <c r="E256" s="84" t="s">
        <v>35</v>
      </c>
      <c r="F256" s="10" t="s">
        <v>320</v>
      </c>
      <c r="G256" s="115">
        <f>SUM(H256:I256)</f>
        <v>0</v>
      </c>
      <c r="H256" s="119">
        <f>SUM(H258,H259)</f>
        <v>0</v>
      </c>
      <c r="I256" s="118">
        <f>SUM(I258,I259)</f>
        <v>0</v>
      </c>
    </row>
    <row r="257" spans="1:16" s="11" customFormat="1" ht="10.5" hidden="1" customHeight="1" x14ac:dyDescent="0.2">
      <c r="A257" s="36"/>
      <c r="B257" s="21"/>
      <c r="C257" s="64"/>
      <c r="D257" s="65"/>
      <c r="E257" s="63" t="s">
        <v>395</v>
      </c>
      <c r="F257" s="10"/>
      <c r="G257" s="115"/>
      <c r="H257" s="111"/>
      <c r="I257" s="112"/>
      <c r="J257" s="153"/>
      <c r="K257" s="153"/>
      <c r="L257" s="142"/>
      <c r="M257" s="142"/>
      <c r="N257" s="142"/>
      <c r="O257" s="142"/>
      <c r="P257" s="142"/>
    </row>
    <row r="258" spans="1:16" ht="24.75" hidden="1" thickBot="1" x14ac:dyDescent="0.25">
      <c r="A258" s="37">
        <v>2931</v>
      </c>
      <c r="B258" s="24" t="s">
        <v>30</v>
      </c>
      <c r="C258" s="66">
        <v>3</v>
      </c>
      <c r="D258" s="67">
        <v>1</v>
      </c>
      <c r="E258" s="30" t="s">
        <v>36</v>
      </c>
      <c r="F258" s="15" t="s">
        <v>321</v>
      </c>
      <c r="G258" s="115">
        <f>SUM(H258,I258)</f>
        <v>0</v>
      </c>
      <c r="H258" s="116"/>
      <c r="I258" s="118"/>
    </row>
    <row r="259" spans="1:16" ht="15.75" hidden="1" thickBot="1" x14ac:dyDescent="0.25">
      <c r="A259" s="38">
        <v>2932</v>
      </c>
      <c r="B259" s="94" t="s">
        <v>30</v>
      </c>
      <c r="C259" s="68">
        <v>3</v>
      </c>
      <c r="D259" s="69">
        <v>2</v>
      </c>
      <c r="E259" s="34" t="s">
        <v>37</v>
      </c>
      <c r="F259" s="15"/>
      <c r="G259" s="115">
        <f>SUM(H259,I259)</f>
        <v>0</v>
      </c>
      <c r="H259" s="116"/>
      <c r="I259" s="118"/>
    </row>
    <row r="260" spans="1:16" ht="15.75" hidden="1" thickBot="1" x14ac:dyDescent="0.25">
      <c r="A260" s="80">
        <v>2940</v>
      </c>
      <c r="B260" s="81" t="s">
        <v>30</v>
      </c>
      <c r="C260" s="82">
        <v>4</v>
      </c>
      <c r="D260" s="83">
        <v>0</v>
      </c>
      <c r="E260" s="84" t="s">
        <v>322</v>
      </c>
      <c r="F260" s="10" t="s">
        <v>323</v>
      </c>
      <c r="G260" s="115">
        <f>SUM(H260:I260)</f>
        <v>0</v>
      </c>
      <c r="H260" s="115">
        <f>SUM(H262:H263)</f>
        <v>0</v>
      </c>
      <c r="I260" s="163">
        <f>SUM(I262:I263)</f>
        <v>0</v>
      </c>
    </row>
    <row r="261" spans="1:16" s="11" customFormat="1" ht="10.5" hidden="1" customHeight="1" x14ac:dyDescent="0.2">
      <c r="A261" s="36"/>
      <c r="B261" s="21"/>
      <c r="C261" s="64"/>
      <c r="D261" s="65"/>
      <c r="E261" s="63" t="s">
        <v>395</v>
      </c>
      <c r="F261" s="10"/>
      <c r="G261" s="115"/>
      <c r="H261" s="111"/>
      <c r="I261" s="112"/>
      <c r="J261" s="153"/>
      <c r="K261" s="153"/>
      <c r="L261" s="142"/>
      <c r="M261" s="142"/>
      <c r="N261" s="142"/>
      <c r="O261" s="142"/>
      <c r="P261" s="142"/>
    </row>
    <row r="262" spans="1:16" ht="15.75" hidden="1" thickBot="1" x14ac:dyDescent="0.25">
      <c r="A262" s="37">
        <v>2941</v>
      </c>
      <c r="B262" s="24" t="s">
        <v>30</v>
      </c>
      <c r="C262" s="66">
        <v>4</v>
      </c>
      <c r="D262" s="67">
        <v>1</v>
      </c>
      <c r="E262" s="30" t="s">
        <v>38</v>
      </c>
      <c r="F262" s="15" t="s">
        <v>324</v>
      </c>
      <c r="G262" s="115">
        <f>SUM(H262,I262)</f>
        <v>0</v>
      </c>
      <c r="H262" s="116"/>
      <c r="I262" s="118"/>
    </row>
    <row r="263" spans="1:16" ht="15.75" hidden="1" thickBot="1" x14ac:dyDescent="0.25">
      <c r="A263" s="38">
        <v>2942</v>
      </c>
      <c r="B263" s="94" t="s">
        <v>30</v>
      </c>
      <c r="C263" s="68">
        <v>4</v>
      </c>
      <c r="D263" s="69">
        <v>2</v>
      </c>
      <c r="E263" s="34" t="s">
        <v>39</v>
      </c>
      <c r="F263" s="15" t="s">
        <v>325</v>
      </c>
      <c r="G263" s="115">
        <f>SUM(H263,I263)</f>
        <v>0</v>
      </c>
      <c r="H263" s="116"/>
      <c r="I263" s="118"/>
    </row>
    <row r="264" spans="1:16" ht="15.75" thickBot="1" x14ac:dyDescent="0.25">
      <c r="A264" s="80">
        <v>2950</v>
      </c>
      <c r="B264" s="81" t="s">
        <v>30</v>
      </c>
      <c r="C264" s="82">
        <v>5</v>
      </c>
      <c r="D264" s="83">
        <v>0</v>
      </c>
      <c r="E264" s="84" t="s">
        <v>326</v>
      </c>
      <c r="F264" s="10" t="s">
        <v>327</v>
      </c>
      <c r="G264" s="117">
        <f>SUM(H264:I264)</f>
        <v>287000</v>
      </c>
      <c r="H264" s="143">
        <f>SUM(H266,H267,H277)</f>
        <v>281000</v>
      </c>
      <c r="I264" s="144">
        <f>SUM(I266,I267,I277)</f>
        <v>6000</v>
      </c>
    </row>
    <row r="265" spans="1:16" s="11" customFormat="1" ht="12.75" customHeight="1" x14ac:dyDescent="0.2">
      <c r="A265" s="36"/>
      <c r="B265" s="21"/>
      <c r="C265" s="64"/>
      <c r="D265" s="65"/>
      <c r="E265" s="63" t="s">
        <v>395</v>
      </c>
      <c r="F265" s="10"/>
      <c r="G265" s="117"/>
      <c r="H265" s="145"/>
      <c r="I265" s="146"/>
      <c r="J265" s="153"/>
      <c r="K265" s="153"/>
      <c r="L265" s="142"/>
      <c r="M265" s="142"/>
      <c r="N265" s="142"/>
      <c r="O265" s="142"/>
      <c r="P265" s="142"/>
    </row>
    <row r="266" spans="1:16" s="156" customFormat="1" ht="15.75" thickBot="1" x14ac:dyDescent="0.25">
      <c r="A266" s="37">
        <v>2951</v>
      </c>
      <c r="B266" s="24" t="s">
        <v>30</v>
      </c>
      <c r="C266" s="66">
        <v>5</v>
      </c>
      <c r="D266" s="67">
        <v>1</v>
      </c>
      <c r="E266" s="30" t="s">
        <v>40</v>
      </c>
      <c r="F266" s="10"/>
      <c r="G266" s="117">
        <f>SUM(H266,I266)</f>
        <v>287000</v>
      </c>
      <c r="H266" s="164">
        <v>281000</v>
      </c>
      <c r="I266" s="144">
        <v>6000</v>
      </c>
      <c r="J266" s="147"/>
      <c r="K266" s="147"/>
      <c r="L266" s="147"/>
      <c r="M266" s="147"/>
      <c r="N266" s="147"/>
      <c r="O266" s="147"/>
      <c r="P266" s="147"/>
    </row>
    <row r="267" spans="1:16" ht="15" hidden="1" customHeight="1" x14ac:dyDescent="0.2">
      <c r="A267" s="37">
        <v>2952</v>
      </c>
      <c r="B267" s="24" t="s">
        <v>30</v>
      </c>
      <c r="C267" s="66">
        <v>5</v>
      </c>
      <c r="D267" s="67">
        <v>2</v>
      </c>
      <c r="E267" s="30" t="s">
        <v>41</v>
      </c>
      <c r="F267" s="15" t="s">
        <v>328</v>
      </c>
      <c r="G267" s="115">
        <f>SUM(H267,I267)</f>
        <v>0</v>
      </c>
      <c r="H267" s="116"/>
      <c r="I267" s="118"/>
    </row>
    <row r="268" spans="1:16" ht="24.75" hidden="1" thickBot="1" x14ac:dyDescent="0.25">
      <c r="A268" s="106">
        <v>2960</v>
      </c>
      <c r="B268" s="107" t="s">
        <v>30</v>
      </c>
      <c r="C268" s="108">
        <v>6</v>
      </c>
      <c r="D268" s="109">
        <v>0</v>
      </c>
      <c r="E268" s="110" t="s">
        <v>329</v>
      </c>
      <c r="F268" s="10" t="s">
        <v>330</v>
      </c>
      <c r="G268" s="115">
        <f t="shared" ref="G268:G277" si="3">SUM(H268,I268)</f>
        <v>0</v>
      </c>
      <c r="H268" s="119">
        <f>SUM(H270)</f>
        <v>0</v>
      </c>
      <c r="I268" s="118">
        <f>SUM(I270)</f>
        <v>0</v>
      </c>
    </row>
    <row r="269" spans="1:16" s="11" customFormat="1" ht="10.5" hidden="1" customHeight="1" x14ac:dyDescent="0.2">
      <c r="A269" s="36"/>
      <c r="B269" s="21"/>
      <c r="C269" s="64"/>
      <c r="D269" s="65"/>
      <c r="E269" s="63" t="s">
        <v>395</v>
      </c>
      <c r="F269" s="10"/>
      <c r="G269" s="115">
        <f t="shared" si="3"/>
        <v>0</v>
      </c>
      <c r="H269" s="111"/>
      <c r="I269" s="112"/>
      <c r="J269" s="153"/>
      <c r="K269" s="153"/>
      <c r="L269" s="142"/>
      <c r="M269" s="142"/>
      <c r="N269" s="142"/>
      <c r="O269" s="142"/>
      <c r="P269" s="142"/>
    </row>
    <row r="270" spans="1:16" ht="15.75" hidden="1" thickBot="1" x14ac:dyDescent="0.25">
      <c r="A270" s="38">
        <v>2961</v>
      </c>
      <c r="B270" s="94" t="s">
        <v>30</v>
      </c>
      <c r="C270" s="68">
        <v>6</v>
      </c>
      <c r="D270" s="69">
        <v>1</v>
      </c>
      <c r="E270" s="34" t="s">
        <v>329</v>
      </c>
      <c r="F270" s="15" t="s">
        <v>331</v>
      </c>
      <c r="G270" s="115">
        <f t="shared" si="3"/>
        <v>0</v>
      </c>
      <c r="H270" s="116"/>
      <c r="I270" s="118"/>
    </row>
    <row r="271" spans="1:16" ht="24.75" hidden="1" thickBot="1" x14ac:dyDescent="0.25">
      <c r="A271" s="80">
        <v>2970</v>
      </c>
      <c r="B271" s="81" t="s">
        <v>30</v>
      </c>
      <c r="C271" s="82">
        <v>7</v>
      </c>
      <c r="D271" s="83">
        <v>0</v>
      </c>
      <c r="E271" s="84" t="s">
        <v>332</v>
      </c>
      <c r="F271" s="10" t="s">
        <v>333</v>
      </c>
      <c r="G271" s="115">
        <f t="shared" si="3"/>
        <v>0</v>
      </c>
      <c r="H271" s="119">
        <f>SUM(H273)</f>
        <v>0</v>
      </c>
      <c r="I271" s="118">
        <f>SUM(I273)</f>
        <v>0</v>
      </c>
    </row>
    <row r="272" spans="1:16" s="11" customFormat="1" ht="10.5" hidden="1" customHeight="1" thickBot="1" x14ac:dyDescent="0.25">
      <c r="A272" s="36"/>
      <c r="B272" s="21"/>
      <c r="C272" s="64"/>
      <c r="D272" s="65"/>
      <c r="E272" s="63" t="s">
        <v>395</v>
      </c>
      <c r="F272" s="10"/>
      <c r="G272" s="115">
        <f t="shared" si="3"/>
        <v>0</v>
      </c>
      <c r="H272" s="111"/>
      <c r="I272" s="112"/>
      <c r="J272" s="153"/>
      <c r="K272" s="153"/>
      <c r="L272" s="142"/>
      <c r="M272" s="142"/>
      <c r="N272" s="142"/>
      <c r="O272" s="142"/>
      <c r="P272" s="142"/>
    </row>
    <row r="273" spans="1:16" ht="24.75" hidden="1" thickBot="1" x14ac:dyDescent="0.25">
      <c r="A273" s="38">
        <v>2971</v>
      </c>
      <c r="B273" s="94" t="s">
        <v>30</v>
      </c>
      <c r="C273" s="68">
        <v>7</v>
      </c>
      <c r="D273" s="69">
        <v>1</v>
      </c>
      <c r="E273" s="34" t="s">
        <v>332</v>
      </c>
      <c r="F273" s="15" t="s">
        <v>333</v>
      </c>
      <c r="G273" s="115">
        <f t="shared" si="3"/>
        <v>0</v>
      </c>
      <c r="H273" s="116"/>
      <c r="I273" s="113"/>
    </row>
    <row r="274" spans="1:16" ht="15.75" hidden="1" thickBot="1" x14ac:dyDescent="0.25">
      <c r="A274" s="80">
        <v>2980</v>
      </c>
      <c r="B274" s="81" t="s">
        <v>30</v>
      </c>
      <c r="C274" s="82">
        <v>8</v>
      </c>
      <c r="D274" s="83">
        <v>0</v>
      </c>
      <c r="E274" s="84" t="s">
        <v>334</v>
      </c>
      <c r="F274" s="10" t="s">
        <v>335</v>
      </c>
      <c r="G274" s="115">
        <f t="shared" si="3"/>
        <v>0</v>
      </c>
      <c r="H274" s="119">
        <f>SUM(H276)</f>
        <v>0</v>
      </c>
      <c r="I274" s="118">
        <f>SUM(I276)</f>
        <v>0</v>
      </c>
    </row>
    <row r="275" spans="1:16" s="11" customFormat="1" ht="10.5" hidden="1" customHeight="1" thickBot="1" x14ac:dyDescent="0.25">
      <c r="A275" s="36"/>
      <c r="B275" s="21"/>
      <c r="C275" s="64"/>
      <c r="D275" s="65"/>
      <c r="E275" s="63" t="s">
        <v>395</v>
      </c>
      <c r="F275" s="10"/>
      <c r="G275" s="115">
        <f t="shared" si="3"/>
        <v>0</v>
      </c>
      <c r="H275" s="111"/>
      <c r="I275" s="112"/>
      <c r="J275" s="153"/>
      <c r="K275" s="153"/>
      <c r="L275" s="142"/>
      <c r="M275" s="142"/>
      <c r="N275" s="142"/>
      <c r="O275" s="142"/>
      <c r="P275" s="142"/>
    </row>
    <row r="276" spans="1:16" ht="15.75" hidden="1" thickBot="1" x14ac:dyDescent="0.25">
      <c r="A276" s="38">
        <v>2981</v>
      </c>
      <c r="B276" s="94" t="s">
        <v>30</v>
      </c>
      <c r="C276" s="68">
        <v>8</v>
      </c>
      <c r="D276" s="69">
        <v>1</v>
      </c>
      <c r="E276" s="34" t="s">
        <v>334</v>
      </c>
      <c r="F276" s="15" t="s">
        <v>336</v>
      </c>
      <c r="G276" s="115">
        <f t="shared" si="3"/>
        <v>0</v>
      </c>
      <c r="H276" s="116"/>
      <c r="I276" s="118"/>
    </row>
    <row r="277" spans="1:16" ht="15.75" hidden="1" thickBot="1" x14ac:dyDescent="0.25">
      <c r="A277" s="76">
        <v>2980</v>
      </c>
      <c r="B277" s="85" t="s">
        <v>30</v>
      </c>
      <c r="C277" s="95" t="s">
        <v>379</v>
      </c>
      <c r="D277" s="96" t="s">
        <v>7</v>
      </c>
      <c r="E277" s="86" t="s">
        <v>380</v>
      </c>
      <c r="F277" s="15"/>
      <c r="G277" s="115">
        <f t="shared" si="3"/>
        <v>0</v>
      </c>
      <c r="H277" s="116"/>
      <c r="I277" s="113"/>
    </row>
    <row r="278" spans="1:16" s="50" customFormat="1" ht="37.5" customHeight="1" thickBot="1" x14ac:dyDescent="0.25">
      <c r="A278" s="87">
        <v>3000</v>
      </c>
      <c r="B278" s="81" t="s">
        <v>43</v>
      </c>
      <c r="C278" s="82">
        <v>0</v>
      </c>
      <c r="D278" s="83">
        <v>0</v>
      </c>
      <c r="E278" s="93" t="s">
        <v>377</v>
      </c>
      <c r="F278" s="49" t="s">
        <v>337</v>
      </c>
      <c r="G278" s="115">
        <f>SUM(H278:I278)</f>
        <v>45800</v>
      </c>
      <c r="H278" s="119">
        <f>SUM(H280,H284,H287,H290,H293,H296,H299,H302,H306)</f>
        <v>45800</v>
      </c>
      <c r="I278" s="118">
        <f>SUM(I280,I284,I287,I290,I293,I296,I299,I302,I306)</f>
        <v>0</v>
      </c>
      <c r="J278" s="152"/>
      <c r="K278" s="152"/>
      <c r="L278" s="141"/>
      <c r="M278" s="141"/>
      <c r="N278" s="141"/>
      <c r="O278" s="141"/>
      <c r="P278" s="141"/>
    </row>
    <row r="279" spans="1:16" ht="14.25" customHeight="1" thickBot="1" x14ac:dyDescent="0.25">
      <c r="A279" s="76"/>
      <c r="B279" s="77"/>
      <c r="C279" s="78"/>
      <c r="D279" s="79"/>
      <c r="E279" s="86" t="s">
        <v>394</v>
      </c>
      <c r="F279" s="9"/>
      <c r="G279" s="115"/>
      <c r="H279" s="121"/>
      <c r="I279" s="122"/>
    </row>
    <row r="280" spans="1:16" ht="15.75" hidden="1" thickBot="1" x14ac:dyDescent="0.25">
      <c r="A280" s="80">
        <v>3010</v>
      </c>
      <c r="B280" s="81" t="s">
        <v>43</v>
      </c>
      <c r="C280" s="82">
        <v>1</v>
      </c>
      <c r="D280" s="83">
        <v>0</v>
      </c>
      <c r="E280" s="84" t="s">
        <v>42</v>
      </c>
      <c r="F280" s="10" t="s">
        <v>338</v>
      </c>
      <c r="G280" s="115">
        <f>SUM(H280:I280)</f>
        <v>0</v>
      </c>
      <c r="H280" s="119">
        <f>SUM(H282,H283)</f>
        <v>0</v>
      </c>
      <c r="I280" s="118">
        <f>SUM(I282,I283)</f>
        <v>0</v>
      </c>
    </row>
    <row r="281" spans="1:16" s="11" customFormat="1" ht="10.5" hidden="1" customHeight="1" x14ac:dyDescent="0.2">
      <c r="A281" s="36"/>
      <c r="B281" s="21"/>
      <c r="C281" s="64"/>
      <c r="D281" s="65"/>
      <c r="E281" s="63" t="s">
        <v>395</v>
      </c>
      <c r="F281" s="10"/>
      <c r="G281" s="115"/>
      <c r="H281" s="111"/>
      <c r="I281" s="112"/>
      <c r="J281" s="153"/>
      <c r="K281" s="153"/>
      <c r="L281" s="142"/>
      <c r="M281" s="142"/>
      <c r="N281" s="142"/>
      <c r="O281" s="142"/>
      <c r="P281" s="142"/>
    </row>
    <row r="282" spans="1:16" ht="15.75" hidden="1" thickBot="1" x14ac:dyDescent="0.25">
      <c r="A282" s="37">
        <v>3011</v>
      </c>
      <c r="B282" s="24" t="s">
        <v>43</v>
      </c>
      <c r="C282" s="66">
        <v>1</v>
      </c>
      <c r="D282" s="67">
        <v>1</v>
      </c>
      <c r="E282" s="30" t="s">
        <v>339</v>
      </c>
      <c r="F282" s="15" t="s">
        <v>340</v>
      </c>
      <c r="G282" s="115">
        <f>SUM(H282,I282)</f>
        <v>0</v>
      </c>
      <c r="H282" s="116"/>
      <c r="I282" s="118"/>
    </row>
    <row r="283" spans="1:16" ht="15.75" hidden="1" thickBot="1" x14ac:dyDescent="0.25">
      <c r="A283" s="38">
        <v>3012</v>
      </c>
      <c r="B283" s="94" t="s">
        <v>43</v>
      </c>
      <c r="C283" s="68">
        <v>1</v>
      </c>
      <c r="D283" s="69">
        <v>2</v>
      </c>
      <c r="E283" s="34" t="s">
        <v>341</v>
      </c>
      <c r="F283" s="15" t="s">
        <v>342</v>
      </c>
      <c r="G283" s="115">
        <f>SUM(H283,I283)</f>
        <v>0</v>
      </c>
      <c r="H283" s="116"/>
      <c r="I283" s="118"/>
    </row>
    <row r="284" spans="1:16" ht="15.75" hidden="1" thickBot="1" x14ac:dyDescent="0.25">
      <c r="A284" s="80">
        <v>3020</v>
      </c>
      <c r="B284" s="81" t="s">
        <v>43</v>
      </c>
      <c r="C284" s="82">
        <v>2</v>
      </c>
      <c r="D284" s="83">
        <v>0</v>
      </c>
      <c r="E284" s="84" t="s">
        <v>343</v>
      </c>
      <c r="F284" s="10" t="s">
        <v>344</v>
      </c>
      <c r="G284" s="115">
        <f>SUM(H284:I284)</f>
        <v>0</v>
      </c>
      <c r="H284" s="119">
        <f>SUM(H286)</f>
        <v>0</v>
      </c>
      <c r="I284" s="118">
        <f>SUM(I286)</f>
        <v>0</v>
      </c>
    </row>
    <row r="285" spans="1:16" s="11" customFormat="1" ht="10.5" hidden="1" customHeight="1" x14ac:dyDescent="0.2">
      <c r="A285" s="36"/>
      <c r="B285" s="21"/>
      <c r="C285" s="64"/>
      <c r="D285" s="65"/>
      <c r="E285" s="63" t="s">
        <v>395</v>
      </c>
      <c r="F285" s="10"/>
      <c r="G285" s="115"/>
      <c r="H285" s="111"/>
      <c r="I285" s="112"/>
      <c r="J285" s="153"/>
      <c r="K285" s="153"/>
      <c r="L285" s="142"/>
      <c r="M285" s="142"/>
      <c r="N285" s="142"/>
      <c r="O285" s="142"/>
      <c r="P285" s="142"/>
    </row>
    <row r="286" spans="1:16" ht="15.75" hidden="1" thickBot="1" x14ac:dyDescent="0.25">
      <c r="A286" s="38">
        <v>3021</v>
      </c>
      <c r="B286" s="94" t="s">
        <v>43</v>
      </c>
      <c r="C286" s="68">
        <v>2</v>
      </c>
      <c r="D286" s="69">
        <v>1</v>
      </c>
      <c r="E286" s="34" t="s">
        <v>343</v>
      </c>
      <c r="F286" s="15" t="s">
        <v>345</v>
      </c>
      <c r="G286" s="115">
        <f>SUM(H286,I286)</f>
        <v>0</v>
      </c>
      <c r="H286" s="116"/>
      <c r="I286" s="118"/>
    </row>
    <row r="287" spans="1:16" ht="15.75" hidden="1" thickBot="1" x14ac:dyDescent="0.25">
      <c r="A287" s="80">
        <v>3030</v>
      </c>
      <c r="B287" s="81" t="s">
        <v>43</v>
      </c>
      <c r="C287" s="82">
        <v>3</v>
      </c>
      <c r="D287" s="83">
        <v>0</v>
      </c>
      <c r="E287" s="84" t="s">
        <v>346</v>
      </c>
      <c r="F287" s="10" t="s">
        <v>347</v>
      </c>
      <c r="G287" s="115">
        <f>SUM(H287:I287)</f>
        <v>0</v>
      </c>
      <c r="H287" s="119">
        <f>SUM(H289)</f>
        <v>0</v>
      </c>
      <c r="I287" s="118">
        <f>SUM(I289)</f>
        <v>0</v>
      </c>
    </row>
    <row r="288" spans="1:16" s="11" customFormat="1" ht="15.75" hidden="1" thickBot="1" x14ac:dyDescent="0.25">
      <c r="A288" s="36"/>
      <c r="B288" s="21"/>
      <c r="C288" s="64"/>
      <c r="D288" s="65"/>
      <c r="E288" s="63" t="s">
        <v>395</v>
      </c>
      <c r="F288" s="10"/>
      <c r="G288" s="115"/>
      <c r="H288" s="111"/>
      <c r="I288" s="112"/>
      <c r="J288" s="153"/>
      <c r="K288" s="153"/>
      <c r="L288" s="142"/>
      <c r="M288" s="142"/>
      <c r="N288" s="142"/>
      <c r="O288" s="142"/>
      <c r="P288" s="142"/>
    </row>
    <row r="289" spans="1:16" s="11" customFormat="1" ht="15.75" hidden="1" thickBot="1" x14ac:dyDescent="0.25">
      <c r="A289" s="38">
        <v>3031</v>
      </c>
      <c r="B289" s="94" t="s">
        <v>43</v>
      </c>
      <c r="C289" s="68">
        <v>3</v>
      </c>
      <c r="D289" s="69" t="s">
        <v>7</v>
      </c>
      <c r="E289" s="34" t="s">
        <v>346</v>
      </c>
      <c r="F289" s="10"/>
      <c r="G289" s="115">
        <f>SUM(H289,I289)</f>
        <v>0</v>
      </c>
      <c r="H289" s="111"/>
      <c r="I289" s="112"/>
      <c r="J289" s="153"/>
      <c r="K289" s="153"/>
      <c r="L289" s="142"/>
      <c r="M289" s="142"/>
      <c r="N289" s="142"/>
      <c r="O289" s="142"/>
      <c r="P289" s="142"/>
    </row>
    <row r="290" spans="1:16" ht="15.75" hidden="1" thickBot="1" x14ac:dyDescent="0.25">
      <c r="A290" s="80">
        <v>3040</v>
      </c>
      <c r="B290" s="81" t="s">
        <v>43</v>
      </c>
      <c r="C290" s="82">
        <v>4</v>
      </c>
      <c r="D290" s="83">
        <v>0</v>
      </c>
      <c r="E290" s="84" t="s">
        <v>348</v>
      </c>
      <c r="F290" s="10" t="s">
        <v>349</v>
      </c>
      <c r="G290" s="115">
        <f>SUM(H290:I290)</f>
        <v>0</v>
      </c>
      <c r="H290" s="115">
        <f>H292</f>
        <v>0</v>
      </c>
      <c r="I290" s="163">
        <f>I292</f>
        <v>0</v>
      </c>
    </row>
    <row r="291" spans="1:16" s="11" customFormat="1" ht="14.25" hidden="1" customHeight="1" x14ac:dyDescent="0.2">
      <c r="A291" s="36"/>
      <c r="B291" s="21"/>
      <c r="C291" s="64"/>
      <c r="D291" s="65"/>
      <c r="E291" s="63" t="s">
        <v>395</v>
      </c>
      <c r="F291" s="10"/>
      <c r="G291" s="115"/>
      <c r="H291" s="111"/>
      <c r="I291" s="112"/>
      <c r="J291" s="153"/>
      <c r="K291" s="153"/>
      <c r="L291" s="142"/>
      <c r="M291" s="142"/>
      <c r="N291" s="142"/>
      <c r="O291" s="142"/>
      <c r="P291" s="142"/>
    </row>
    <row r="292" spans="1:16" ht="15.75" hidden="1" thickBot="1" x14ac:dyDescent="0.25">
      <c r="A292" s="38">
        <v>3041</v>
      </c>
      <c r="B292" s="94" t="s">
        <v>43</v>
      </c>
      <c r="C292" s="68">
        <v>4</v>
      </c>
      <c r="D292" s="69">
        <v>1</v>
      </c>
      <c r="E292" s="34" t="s">
        <v>348</v>
      </c>
      <c r="F292" s="15" t="s">
        <v>350</v>
      </c>
      <c r="G292" s="115">
        <f>SUM(H292,I292)</f>
        <v>0</v>
      </c>
      <c r="H292" s="116"/>
      <c r="I292" s="118"/>
    </row>
    <row r="293" spans="1:16" ht="15.75" hidden="1" thickBot="1" x14ac:dyDescent="0.25">
      <c r="A293" s="80">
        <v>3050</v>
      </c>
      <c r="B293" s="81" t="s">
        <v>43</v>
      </c>
      <c r="C293" s="82">
        <v>5</v>
      </c>
      <c r="D293" s="83">
        <v>0</v>
      </c>
      <c r="E293" s="84" t="s">
        <v>351</v>
      </c>
      <c r="F293" s="10" t="s">
        <v>352</v>
      </c>
      <c r="G293" s="115">
        <f>SUM(H293:I293)</f>
        <v>0</v>
      </c>
      <c r="H293" s="119">
        <f>SUM(H295)</f>
        <v>0</v>
      </c>
      <c r="I293" s="118">
        <f>SUM(I295)</f>
        <v>0</v>
      </c>
    </row>
    <row r="294" spans="1:16" s="11" customFormat="1" ht="15" hidden="1" customHeight="1" x14ac:dyDescent="0.2">
      <c r="A294" s="36"/>
      <c r="B294" s="21"/>
      <c r="C294" s="64"/>
      <c r="D294" s="65"/>
      <c r="E294" s="63" t="s">
        <v>395</v>
      </c>
      <c r="F294" s="10"/>
      <c r="G294" s="115"/>
      <c r="H294" s="111"/>
      <c r="I294" s="112"/>
      <c r="J294" s="153"/>
      <c r="K294" s="153"/>
      <c r="L294" s="142"/>
      <c r="M294" s="142"/>
      <c r="N294" s="142"/>
      <c r="O294" s="142"/>
      <c r="P294" s="142"/>
    </row>
    <row r="295" spans="1:16" ht="15.75" hidden="1" thickBot="1" x14ac:dyDescent="0.25">
      <c r="A295" s="38">
        <v>3051</v>
      </c>
      <c r="B295" s="94" t="s">
        <v>43</v>
      </c>
      <c r="C295" s="68">
        <v>5</v>
      </c>
      <c r="D295" s="69">
        <v>1</v>
      </c>
      <c r="E295" s="34" t="s">
        <v>351</v>
      </c>
      <c r="F295" s="15" t="s">
        <v>352</v>
      </c>
      <c r="G295" s="115">
        <f>SUM(H295,I295)</f>
        <v>0</v>
      </c>
      <c r="H295" s="116"/>
      <c r="I295" s="118"/>
    </row>
    <row r="296" spans="1:16" ht="15.75" hidden="1" thickBot="1" x14ac:dyDescent="0.25">
      <c r="A296" s="80">
        <v>3060</v>
      </c>
      <c r="B296" s="81" t="s">
        <v>43</v>
      </c>
      <c r="C296" s="82">
        <v>6</v>
      </c>
      <c r="D296" s="83">
        <v>0</v>
      </c>
      <c r="E296" s="84" t="s">
        <v>353</v>
      </c>
      <c r="F296" s="10" t="s">
        <v>354</v>
      </c>
      <c r="G296" s="115">
        <f>SUM(H296:I296)</f>
        <v>0</v>
      </c>
      <c r="H296" s="119">
        <f>SUM(H298)</f>
        <v>0</v>
      </c>
      <c r="I296" s="118">
        <f>SUM(I298)</f>
        <v>0</v>
      </c>
    </row>
    <row r="297" spans="1:16" s="11" customFormat="1" ht="12.75" hidden="1" customHeight="1" x14ac:dyDescent="0.2">
      <c r="A297" s="36"/>
      <c r="B297" s="21"/>
      <c r="C297" s="64"/>
      <c r="D297" s="65"/>
      <c r="E297" s="63" t="s">
        <v>395</v>
      </c>
      <c r="F297" s="10"/>
      <c r="G297" s="115"/>
      <c r="H297" s="111"/>
      <c r="I297" s="112"/>
      <c r="J297" s="153"/>
      <c r="K297" s="153"/>
      <c r="L297" s="142"/>
      <c r="M297" s="142"/>
      <c r="N297" s="142"/>
      <c r="O297" s="142"/>
      <c r="P297" s="142"/>
    </row>
    <row r="298" spans="1:16" ht="15.75" hidden="1" thickBot="1" x14ac:dyDescent="0.25">
      <c r="A298" s="38">
        <v>3061</v>
      </c>
      <c r="B298" s="94" t="s">
        <v>43</v>
      </c>
      <c r="C298" s="68">
        <v>6</v>
      </c>
      <c r="D298" s="69">
        <v>1</v>
      </c>
      <c r="E298" s="34" t="s">
        <v>353</v>
      </c>
      <c r="F298" s="15" t="s">
        <v>354</v>
      </c>
      <c r="G298" s="115">
        <f>SUM(H298,I298)</f>
        <v>0</v>
      </c>
      <c r="H298" s="116"/>
      <c r="I298" s="118"/>
    </row>
    <row r="299" spans="1:16" ht="29.25" thickBot="1" x14ac:dyDescent="0.25">
      <c r="A299" s="80">
        <v>3070</v>
      </c>
      <c r="B299" s="81" t="s">
        <v>43</v>
      </c>
      <c r="C299" s="82">
        <v>7</v>
      </c>
      <c r="D299" s="83">
        <v>0</v>
      </c>
      <c r="E299" s="84" t="s">
        <v>355</v>
      </c>
      <c r="F299" s="10" t="s">
        <v>356</v>
      </c>
      <c r="G299" s="115">
        <f>SUM(H299:I299)</f>
        <v>45800</v>
      </c>
      <c r="H299" s="119">
        <f>SUM(H301)</f>
        <v>45800</v>
      </c>
      <c r="I299" s="118">
        <f>SUM(I301)</f>
        <v>0</v>
      </c>
    </row>
    <row r="300" spans="1:16" s="11" customFormat="1" ht="13.5" customHeight="1" x14ac:dyDescent="0.2">
      <c r="A300" s="36"/>
      <c r="B300" s="21"/>
      <c r="C300" s="64"/>
      <c r="D300" s="65"/>
      <c r="E300" s="63" t="s">
        <v>395</v>
      </c>
      <c r="F300" s="10"/>
      <c r="G300" s="115"/>
      <c r="H300" s="111"/>
      <c r="I300" s="112"/>
      <c r="J300" s="153"/>
      <c r="K300" s="153"/>
      <c r="L300" s="142"/>
      <c r="M300" s="142"/>
      <c r="N300" s="142"/>
      <c r="O300" s="142"/>
      <c r="P300" s="142"/>
    </row>
    <row r="301" spans="1:16" s="156" customFormat="1" ht="24.75" thickBot="1" x14ac:dyDescent="0.25">
      <c r="A301" s="38">
        <v>3071</v>
      </c>
      <c r="B301" s="94" t="s">
        <v>43</v>
      </c>
      <c r="C301" s="68">
        <v>7</v>
      </c>
      <c r="D301" s="69">
        <v>1</v>
      </c>
      <c r="E301" s="34" t="s">
        <v>355</v>
      </c>
      <c r="F301" s="15" t="s">
        <v>357</v>
      </c>
      <c r="G301" s="120">
        <f>SUM(H301,I301)</f>
        <v>45800</v>
      </c>
      <c r="H301" s="165">
        <v>45800</v>
      </c>
      <c r="I301" s="118"/>
      <c r="J301" s="147"/>
      <c r="K301" s="147"/>
      <c r="L301" s="147"/>
      <c r="M301" s="147"/>
      <c r="N301" s="147"/>
      <c r="O301" s="147"/>
      <c r="P301" s="147"/>
    </row>
    <row r="302" spans="1:16" ht="24.75" hidden="1" thickBot="1" x14ac:dyDescent="0.25">
      <c r="A302" s="80">
        <v>3080</v>
      </c>
      <c r="B302" s="81" t="s">
        <v>43</v>
      </c>
      <c r="C302" s="82">
        <v>8</v>
      </c>
      <c r="D302" s="83">
        <v>0</v>
      </c>
      <c r="E302" s="84" t="s">
        <v>358</v>
      </c>
      <c r="F302" s="10" t="s">
        <v>359</v>
      </c>
      <c r="G302" s="115">
        <f>SUM(H302:I302)</f>
        <v>0</v>
      </c>
      <c r="H302" s="119">
        <f>SUM(H304)</f>
        <v>0</v>
      </c>
      <c r="I302" s="118">
        <f>SUM(I304)</f>
        <v>0</v>
      </c>
    </row>
    <row r="303" spans="1:16" s="11" customFormat="1" ht="14.25" hidden="1" customHeight="1" x14ac:dyDescent="0.2">
      <c r="A303" s="36"/>
      <c r="B303" s="21"/>
      <c r="C303" s="64"/>
      <c r="D303" s="65"/>
      <c r="E303" s="63" t="s">
        <v>395</v>
      </c>
      <c r="F303" s="10"/>
      <c r="G303" s="115"/>
      <c r="H303" s="111"/>
      <c r="I303" s="112"/>
      <c r="J303" s="153"/>
      <c r="K303" s="153"/>
      <c r="L303" s="142"/>
      <c r="M303" s="142"/>
      <c r="N303" s="142"/>
      <c r="O303" s="142"/>
      <c r="P303" s="142"/>
    </row>
    <row r="304" spans="1:16" ht="24.75" hidden="1" thickBot="1" x14ac:dyDescent="0.25">
      <c r="A304" s="37">
        <v>3081</v>
      </c>
      <c r="B304" s="24" t="s">
        <v>43</v>
      </c>
      <c r="C304" s="66">
        <v>8</v>
      </c>
      <c r="D304" s="67">
        <v>1</v>
      </c>
      <c r="E304" s="30" t="s">
        <v>358</v>
      </c>
      <c r="F304" s="15" t="s">
        <v>360</v>
      </c>
      <c r="G304" s="115">
        <f>SUM(H304,I304)</f>
        <v>0</v>
      </c>
      <c r="H304" s="116"/>
      <c r="I304" s="118"/>
    </row>
    <row r="305" spans="1:16" s="11" customFormat="1" ht="12.75" hidden="1" customHeight="1" thickBot="1" x14ac:dyDescent="0.25">
      <c r="A305" s="38"/>
      <c r="B305" s="77"/>
      <c r="C305" s="91"/>
      <c r="D305" s="92"/>
      <c r="E305" s="34" t="s">
        <v>395</v>
      </c>
      <c r="F305" s="10"/>
      <c r="G305" s="115"/>
      <c r="H305" s="111"/>
      <c r="I305" s="112"/>
      <c r="J305" s="153"/>
      <c r="K305" s="153"/>
      <c r="L305" s="142"/>
      <c r="M305" s="142"/>
      <c r="N305" s="142"/>
      <c r="O305" s="142"/>
      <c r="P305" s="142"/>
    </row>
    <row r="306" spans="1:16" ht="24" hidden="1" customHeight="1" thickBot="1" x14ac:dyDescent="0.25">
      <c r="A306" s="80">
        <v>3090</v>
      </c>
      <c r="B306" s="81" t="s">
        <v>43</v>
      </c>
      <c r="C306" s="82">
        <v>9</v>
      </c>
      <c r="D306" s="83">
        <v>0</v>
      </c>
      <c r="E306" s="84" t="s">
        <v>361</v>
      </c>
      <c r="F306" s="10" t="s">
        <v>362</v>
      </c>
      <c r="G306" s="115">
        <f>SUM(H306:I306)</f>
        <v>0</v>
      </c>
      <c r="H306" s="119">
        <f>SUM(H308,H309)</f>
        <v>0</v>
      </c>
      <c r="I306" s="118">
        <f>SUM(I308,I309)</f>
        <v>0</v>
      </c>
    </row>
    <row r="307" spans="1:16" s="11" customFormat="1" ht="13.5" hidden="1" customHeight="1" x14ac:dyDescent="0.2">
      <c r="A307" s="36"/>
      <c r="B307" s="21"/>
      <c r="C307" s="64"/>
      <c r="D307" s="65"/>
      <c r="E307" s="63" t="s">
        <v>395</v>
      </c>
      <c r="F307" s="10"/>
      <c r="G307" s="115"/>
      <c r="H307" s="111"/>
      <c r="I307" s="112"/>
      <c r="J307" s="153"/>
      <c r="K307" s="153"/>
      <c r="L307" s="142"/>
      <c r="M307" s="142"/>
      <c r="N307" s="142"/>
      <c r="O307" s="142"/>
      <c r="P307" s="142"/>
    </row>
    <row r="308" spans="1:16" ht="17.25" hidden="1" customHeight="1" x14ac:dyDescent="0.2">
      <c r="A308" s="38">
        <v>3091</v>
      </c>
      <c r="B308" s="24" t="s">
        <v>43</v>
      </c>
      <c r="C308" s="68">
        <v>9</v>
      </c>
      <c r="D308" s="69">
        <v>1</v>
      </c>
      <c r="E308" s="34" t="s">
        <v>361</v>
      </c>
      <c r="F308" s="20" t="s">
        <v>363</v>
      </c>
      <c r="G308" s="115">
        <f>SUM(H308,I308)</f>
        <v>0</v>
      </c>
      <c r="H308" s="123"/>
      <c r="I308" s="124"/>
    </row>
    <row r="309" spans="1:16" ht="30" hidden="1" customHeight="1" thickBot="1" x14ac:dyDescent="0.25">
      <c r="A309" s="38">
        <v>3092</v>
      </c>
      <c r="B309" s="94" t="s">
        <v>43</v>
      </c>
      <c r="C309" s="68">
        <v>9</v>
      </c>
      <c r="D309" s="69">
        <v>2</v>
      </c>
      <c r="E309" s="34" t="s">
        <v>51</v>
      </c>
      <c r="F309" s="20"/>
      <c r="G309" s="115">
        <f>SUM(H309,I309)</f>
        <v>0</v>
      </c>
      <c r="H309" s="123"/>
      <c r="I309" s="124"/>
    </row>
    <row r="310" spans="1:16" s="50" customFormat="1" ht="28.5" customHeight="1" thickBot="1" x14ac:dyDescent="0.25">
      <c r="A310" s="87">
        <v>3100</v>
      </c>
      <c r="B310" s="82" t="s">
        <v>44</v>
      </c>
      <c r="C310" s="82">
        <v>0</v>
      </c>
      <c r="D310" s="83">
        <v>0</v>
      </c>
      <c r="E310" s="102" t="s">
        <v>378</v>
      </c>
      <c r="F310" s="55"/>
      <c r="G310" s="117">
        <f>G312</f>
        <v>1270000</v>
      </c>
      <c r="H310" s="117">
        <f>H312</f>
        <v>1270000</v>
      </c>
      <c r="I310" s="163">
        <f>I312</f>
        <v>0</v>
      </c>
      <c r="J310" s="152"/>
      <c r="K310" s="152"/>
      <c r="L310" s="141"/>
      <c r="M310" s="141"/>
      <c r="N310" s="141"/>
      <c r="O310" s="141"/>
      <c r="P310" s="141"/>
    </row>
    <row r="311" spans="1:16" ht="11.25" customHeight="1" thickBot="1" x14ac:dyDescent="0.25">
      <c r="A311" s="76"/>
      <c r="B311" s="77"/>
      <c r="C311" s="78"/>
      <c r="D311" s="79"/>
      <c r="E311" s="86" t="s">
        <v>394</v>
      </c>
      <c r="F311" s="9"/>
      <c r="G311" s="117"/>
      <c r="H311" s="157"/>
      <c r="I311" s="122"/>
    </row>
    <row r="312" spans="1:16" ht="24.75" thickBot="1" x14ac:dyDescent="0.25">
      <c r="A312" s="80">
        <v>3110</v>
      </c>
      <c r="B312" s="103" t="s">
        <v>44</v>
      </c>
      <c r="C312" s="103">
        <v>1</v>
      </c>
      <c r="D312" s="104">
        <v>0</v>
      </c>
      <c r="E312" s="99" t="s">
        <v>391</v>
      </c>
      <c r="F312" s="15"/>
      <c r="G312" s="117">
        <f>G314</f>
        <v>1270000</v>
      </c>
      <c r="H312" s="143">
        <f>H314</f>
        <v>1270000</v>
      </c>
      <c r="I312" s="118">
        <f>I314</f>
        <v>0</v>
      </c>
    </row>
    <row r="313" spans="1:16" s="11" customFormat="1" ht="12.75" customHeight="1" x14ac:dyDescent="0.2">
      <c r="A313" s="76"/>
      <c r="B313" s="21"/>
      <c r="C313" s="64"/>
      <c r="D313" s="65"/>
      <c r="E313" s="63" t="s">
        <v>395</v>
      </c>
      <c r="F313" s="10"/>
      <c r="G313" s="115"/>
      <c r="H313" s="111"/>
      <c r="I313" s="112"/>
      <c r="J313" s="153"/>
      <c r="K313" s="153"/>
      <c r="L313" s="142"/>
      <c r="M313" s="142"/>
      <c r="N313" s="142"/>
      <c r="O313" s="142"/>
      <c r="P313" s="142"/>
    </row>
    <row r="314" spans="1:16" s="156" customFormat="1" ht="15.75" thickBot="1" x14ac:dyDescent="0.25">
      <c r="A314" s="39">
        <v>3112</v>
      </c>
      <c r="B314" s="40" t="s">
        <v>44</v>
      </c>
      <c r="C314" s="40">
        <v>1</v>
      </c>
      <c r="D314" s="41">
        <v>2</v>
      </c>
      <c r="E314" s="35" t="s">
        <v>392</v>
      </c>
      <c r="F314" s="42"/>
      <c r="G314" s="185">
        <f>H314+I314</f>
        <v>1270000</v>
      </c>
      <c r="H314" s="185">
        <v>1270000</v>
      </c>
      <c r="I314" s="184"/>
      <c r="J314" s="147"/>
      <c r="K314" s="147"/>
      <c r="L314" s="147"/>
      <c r="M314" s="147"/>
      <c r="N314" s="147"/>
      <c r="O314" s="147"/>
      <c r="P314" s="147"/>
    </row>
    <row r="315" spans="1:16" ht="24.75" thickBot="1" x14ac:dyDescent="0.25">
      <c r="A315" s="39"/>
      <c r="B315" s="40"/>
      <c r="C315" s="40"/>
      <c r="D315" s="41"/>
      <c r="E315" s="35" t="s">
        <v>98</v>
      </c>
      <c r="F315" s="42"/>
      <c r="G315" s="126">
        <v>900000</v>
      </c>
      <c r="H315" s="127" t="s">
        <v>61</v>
      </c>
      <c r="I315" s="125" t="s">
        <v>61</v>
      </c>
    </row>
    <row r="316" spans="1:16" x14ac:dyDescent="0.2">
      <c r="B316" s="25"/>
      <c r="C316" s="26"/>
      <c r="D316" s="27"/>
    </row>
    <row r="317" spans="1:16" ht="15.75" customHeight="1" x14ac:dyDescent="0.2">
      <c r="B317" s="25"/>
      <c r="C317" s="26"/>
      <c r="D317" s="27"/>
    </row>
    <row r="318" spans="1:16" x14ac:dyDescent="0.2">
      <c r="B318" s="25"/>
      <c r="C318" s="26"/>
      <c r="D318" s="27"/>
    </row>
    <row r="319" spans="1:16" ht="17.25" x14ac:dyDescent="0.2">
      <c r="B319" s="212" t="s">
        <v>403</v>
      </c>
      <c r="C319" s="212"/>
      <c r="D319" s="212"/>
      <c r="E319" s="212"/>
      <c r="F319" s="174"/>
      <c r="G319" s="213" t="s">
        <v>401</v>
      </c>
      <c r="H319" s="213"/>
      <c r="I319" s="213"/>
    </row>
    <row r="320" spans="1:16" ht="17.25" x14ac:dyDescent="0.3">
      <c r="B320" s="175"/>
      <c r="C320" s="176"/>
      <c r="D320" s="177"/>
      <c r="E320" s="178"/>
      <c r="F320" s="179"/>
      <c r="G320" s="180"/>
      <c r="H320" s="180"/>
      <c r="I320" s="180"/>
    </row>
    <row r="321" spans="2:9" x14ac:dyDescent="0.2">
      <c r="B321" s="175"/>
      <c r="C321" s="175"/>
      <c r="D321" s="175"/>
      <c r="E321" s="175"/>
      <c r="F321" s="175"/>
      <c r="G321" s="175"/>
      <c r="H321" s="175"/>
      <c r="I321" s="175"/>
    </row>
    <row r="322" spans="2:9" ht="44.25" customHeight="1" x14ac:dyDescent="0.2">
      <c r="B322" s="214" t="s">
        <v>399</v>
      </c>
      <c r="C322" s="212"/>
      <c r="D322" s="212"/>
      <c r="E322" s="212"/>
      <c r="F322" s="179"/>
      <c r="G322" s="215" t="s">
        <v>400</v>
      </c>
      <c r="H322" s="215"/>
      <c r="I322" s="215"/>
    </row>
  </sheetData>
  <mergeCells count="19">
    <mergeCell ref="B319:E319"/>
    <mergeCell ref="G319:I319"/>
    <mergeCell ref="B322:E322"/>
    <mergeCell ref="G322:I322"/>
    <mergeCell ref="D8:D9"/>
    <mergeCell ref="H8:I8"/>
    <mergeCell ref="A8:A9"/>
    <mergeCell ref="E8:E9"/>
    <mergeCell ref="F8:F9"/>
    <mergeCell ref="G8:G9"/>
    <mergeCell ref="H6:I6"/>
    <mergeCell ref="G7:I7"/>
    <mergeCell ref="B8:B9"/>
    <mergeCell ref="C8:C9"/>
    <mergeCell ref="A2:I2"/>
    <mergeCell ref="A3:I3"/>
    <mergeCell ref="A4:I4"/>
    <mergeCell ref="A1:I1"/>
    <mergeCell ref="A5:I5"/>
  </mergeCells>
  <phoneticPr fontId="5" type="noConversion"/>
  <pageMargins left="0.28999999999999998" right="0.17" top="0.17" bottom="0.2" header="0.17" footer="0.2"/>
  <pageSetup paperSize="9" scale="9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Expend_funk</vt:lpstr>
      <vt:lpstr>Expend_funk!Print_Titles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Gasparyan_1</dc:creator>
  <cp:lastModifiedBy>Inga Hakobyan</cp:lastModifiedBy>
  <cp:lastPrinted>2025-10-03T13:51:39Z</cp:lastPrinted>
  <dcterms:created xsi:type="dcterms:W3CDTF">1996-10-14T23:33:28Z</dcterms:created>
  <dcterms:modified xsi:type="dcterms:W3CDTF">2025-12-30T14:50:58Z</dcterms:modified>
</cp:coreProperties>
</file>