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78737BA2-F07C-476F-9B2B-69D7FDB69DD5}" xr6:coauthVersionLast="47" xr6:coauthVersionMax="47" xr10:uidLastSave="{00000000-0000-0000-0000-000000000000}"/>
  <bookViews>
    <workbookView xWindow="3120" yWindow="3120" windowWidth="21600" windowHeight="11385" xr2:uid="{00000000-000D-0000-FFFF-FFFF00000000}"/>
  </bookViews>
  <sheets>
    <sheet name="Հավելված 1 " sheetId="16" r:id="rId1"/>
    <sheet name="Հավելված 3" sheetId="10" state="hidden" r:id="rId2"/>
    <sheet name="Հավելված 4" sheetId="14" state="hidden" r:id="rId3"/>
  </sheets>
  <calcPr calcId="191029"/>
</workbook>
</file>

<file path=xl/calcChain.xml><?xml version="1.0" encoding="utf-8"?>
<calcChain xmlns="http://schemas.openxmlformats.org/spreadsheetml/2006/main">
  <c r="H209" i="14" l="1"/>
  <c r="G212" i="14"/>
  <c r="D146" i="10"/>
  <c r="D148" i="10"/>
  <c r="E24" i="10"/>
  <c r="D84" i="16"/>
  <c r="E81" i="16"/>
  <c r="E77" i="16" s="1"/>
  <c r="H75" i="14"/>
  <c r="H74" i="14"/>
  <c r="G77" i="14"/>
  <c r="G39" i="14"/>
  <c r="D143" i="16"/>
  <c r="D21" i="16"/>
  <c r="E17" i="16"/>
  <c r="D17" i="16" s="1"/>
  <c r="E22" i="16"/>
  <c r="D22" i="16" s="1"/>
  <c r="D19" i="16"/>
  <c r="D112" i="16"/>
  <c r="G289" i="14"/>
  <c r="F89" i="16"/>
  <c r="E138" i="16"/>
  <c r="H199" i="14"/>
  <c r="H198" i="14"/>
  <c r="I199" i="14"/>
  <c r="I198" i="14" s="1"/>
  <c r="G198" i="14" s="1"/>
  <c r="G201" i="14"/>
  <c r="G200" i="14"/>
  <c r="F191" i="10"/>
  <c r="D193" i="10"/>
  <c r="D49" i="10"/>
  <c r="I336" i="14"/>
  <c r="I334" i="14" s="1"/>
  <c r="H336" i="14"/>
  <c r="G340" i="14"/>
  <c r="G339" i="14"/>
  <c r="G338" i="14"/>
  <c r="G337" i="14"/>
  <c r="D194" i="10"/>
  <c r="E117" i="16"/>
  <c r="G68" i="14"/>
  <c r="G69" i="14"/>
  <c r="G67" i="14"/>
  <c r="H66" i="14"/>
  <c r="I66" i="14"/>
  <c r="G48" i="14"/>
  <c r="H20" i="14"/>
  <c r="H19" i="14" s="1"/>
  <c r="I20" i="14"/>
  <c r="I19" i="14" s="1"/>
  <c r="G328" i="14"/>
  <c r="G228" i="14"/>
  <c r="D163" i="10"/>
  <c r="F138" i="16"/>
  <c r="D138" i="16" s="1"/>
  <c r="F133" i="16"/>
  <c r="E133" i="16"/>
  <c r="D133" i="16"/>
  <c r="E128" i="16"/>
  <c r="D128" i="16"/>
  <c r="E123" i="16"/>
  <c r="D123" i="16"/>
  <c r="D117" i="16"/>
  <c r="E112" i="16"/>
  <c r="E105" i="16"/>
  <c r="D105" i="16"/>
  <c r="E102" i="16"/>
  <c r="D102" i="16"/>
  <c r="F99" i="16"/>
  <c r="E99" i="16"/>
  <c r="E97" i="16" s="1"/>
  <c r="D99" i="16"/>
  <c r="D97" i="16" s="1"/>
  <c r="D92" i="16"/>
  <c r="D89" i="16"/>
  <c r="E89" i="16"/>
  <c r="F74" i="16"/>
  <c r="F62" i="16" s="1"/>
  <c r="E74" i="16"/>
  <c r="D74" i="16"/>
  <c r="E71" i="16"/>
  <c r="D71" i="16"/>
  <c r="E68" i="16"/>
  <c r="D68" i="16"/>
  <c r="E65" i="16"/>
  <c r="D65" i="16"/>
  <c r="E56" i="16"/>
  <c r="D56" i="16"/>
  <c r="D53" i="16" s="1"/>
  <c r="E53" i="16"/>
  <c r="E48" i="16"/>
  <c r="E46" i="16" s="1"/>
  <c r="D48" i="16"/>
  <c r="D46" i="16" s="1"/>
  <c r="E27" i="16"/>
  <c r="E25" i="16"/>
  <c r="D27" i="16"/>
  <c r="D25" i="16" s="1"/>
  <c r="D20" i="16"/>
  <c r="G349" i="14"/>
  <c r="H325" i="14"/>
  <c r="G325" i="14" s="1"/>
  <c r="E149" i="10"/>
  <c r="D149" i="10" s="1"/>
  <c r="D152" i="10"/>
  <c r="E125" i="10"/>
  <c r="D127" i="10"/>
  <c r="G281" i="14"/>
  <c r="I280" i="14"/>
  <c r="H280" i="14"/>
  <c r="I237" i="14"/>
  <c r="I236" i="14" s="1"/>
  <c r="G78" i="14"/>
  <c r="G76" i="14"/>
  <c r="G367" i="14"/>
  <c r="I395" i="14"/>
  <c r="I394" i="14"/>
  <c r="I393" i="14"/>
  <c r="H395" i="14"/>
  <c r="G395" i="14" s="1"/>
  <c r="H348" i="14"/>
  <c r="G348" i="14" s="1"/>
  <c r="H357" i="14"/>
  <c r="H356" i="14" s="1"/>
  <c r="G356" i="14" s="1"/>
  <c r="I357" i="14"/>
  <c r="I356" i="14"/>
  <c r="G357" i="14"/>
  <c r="H308" i="14"/>
  <c r="H307" i="14"/>
  <c r="H303" i="14"/>
  <c r="I303" i="14"/>
  <c r="G303" i="14"/>
  <c r="H299" i="14"/>
  <c r="H298" i="14" s="1"/>
  <c r="I299" i="14"/>
  <c r="I298" i="14" s="1"/>
  <c r="G299" i="14"/>
  <c r="I288" i="14"/>
  <c r="H288" i="14"/>
  <c r="G288" i="14"/>
  <c r="I284" i="14"/>
  <c r="I279" i="14" s="1"/>
  <c r="H284" i="14"/>
  <c r="H279" i="14" s="1"/>
  <c r="G279" i="14" s="1"/>
  <c r="H293" i="14"/>
  <c r="G293" i="14" s="1"/>
  <c r="I293" i="14"/>
  <c r="H271" i="14"/>
  <c r="I271" i="14"/>
  <c r="I270" i="14" s="1"/>
  <c r="G271" i="14"/>
  <c r="H220" i="14"/>
  <c r="G220" i="14" s="1"/>
  <c r="I220" i="14"/>
  <c r="I219" i="14"/>
  <c r="H237" i="14"/>
  <c r="G237" i="14" s="1"/>
  <c r="H236" i="14"/>
  <c r="I192" i="14"/>
  <c r="I153" i="14"/>
  <c r="F202" i="10"/>
  <c r="D202" i="10"/>
  <c r="D191" i="10"/>
  <c r="D115" i="10"/>
  <c r="E95" i="10"/>
  <c r="D95" i="10" s="1"/>
  <c r="D93" i="10" s="1"/>
  <c r="E68" i="10"/>
  <c r="E113" i="10"/>
  <c r="G22" i="14"/>
  <c r="G396" i="14"/>
  <c r="G397" i="14"/>
  <c r="G398" i="14"/>
  <c r="G384" i="14"/>
  <c r="G385" i="14"/>
  <c r="G386" i="14"/>
  <c r="G387" i="14"/>
  <c r="I383" i="14"/>
  <c r="I382" i="14" s="1"/>
  <c r="I368" i="14" s="1"/>
  <c r="H383" i="14"/>
  <c r="G383" i="14" s="1"/>
  <c r="I366" i="14"/>
  <c r="I365" i="14"/>
  <c r="H366" i="14"/>
  <c r="H365" i="14" s="1"/>
  <c r="G365" i="14" s="1"/>
  <c r="G366" i="14"/>
  <c r="G359" i="14"/>
  <c r="G360" i="14"/>
  <c r="G361" i="14"/>
  <c r="G362" i="14"/>
  <c r="I354" i="14"/>
  <c r="H354" i="14"/>
  <c r="I348" i="14"/>
  <c r="I347" i="14" s="1"/>
  <c r="G342" i="14"/>
  <c r="G343" i="14"/>
  <c r="G344" i="14"/>
  <c r="G345" i="14"/>
  <c r="G346" i="14"/>
  <c r="I341" i="14"/>
  <c r="H341" i="14"/>
  <c r="G341" i="14" s="1"/>
  <c r="I324" i="14"/>
  <c r="G326" i="14"/>
  <c r="G327" i="14"/>
  <c r="G329" i="14"/>
  <c r="G330" i="14"/>
  <c r="G331" i="14"/>
  <c r="G332" i="14"/>
  <c r="I296" i="14"/>
  <c r="H296" i="14"/>
  <c r="G296" i="14" s="1"/>
  <c r="G272" i="14"/>
  <c r="G274" i="14"/>
  <c r="G275" i="14"/>
  <c r="G276" i="14"/>
  <c r="G277" i="14"/>
  <c r="G278" i="14"/>
  <c r="H316" i="14"/>
  <c r="G316" i="14" s="1"/>
  <c r="I316" i="14"/>
  <c r="I315" i="14"/>
  <c r="I308" i="14"/>
  <c r="G308" i="14" s="1"/>
  <c r="G300" i="14"/>
  <c r="G301" i="14"/>
  <c r="G302" i="14"/>
  <c r="G197" i="14"/>
  <c r="G196" i="14"/>
  <c r="G195" i="14"/>
  <c r="G194" i="14"/>
  <c r="H193" i="14"/>
  <c r="G193" i="14" s="1"/>
  <c r="H192" i="14"/>
  <c r="H182" i="14"/>
  <c r="I182" i="14"/>
  <c r="G182" i="14"/>
  <c r="H153" i="14"/>
  <c r="H152" i="14"/>
  <c r="G152" i="14" s="1"/>
  <c r="H130" i="14"/>
  <c r="G354" i="14"/>
  <c r="G267" i="14"/>
  <c r="G268" i="14"/>
  <c r="I266" i="14"/>
  <c r="I264" i="14" s="1"/>
  <c r="H266" i="14"/>
  <c r="G266" i="14" s="1"/>
  <c r="G244" i="14"/>
  <c r="G238" i="14"/>
  <c r="G239" i="14"/>
  <c r="G240" i="14"/>
  <c r="G241" i="14"/>
  <c r="G242" i="14"/>
  <c r="G243" i="14"/>
  <c r="I209" i="14"/>
  <c r="G209" i="14"/>
  <c r="H186" i="14"/>
  <c r="I186" i="14"/>
  <c r="I185" i="14" s="1"/>
  <c r="G187" i="14"/>
  <c r="G188" i="14"/>
  <c r="G189" i="14"/>
  <c r="G190" i="14"/>
  <c r="G191" i="14"/>
  <c r="G202" i="14"/>
  <c r="G203" i="14"/>
  <c r="G204" i="14"/>
  <c r="G205" i="14"/>
  <c r="G206" i="14"/>
  <c r="G207" i="14"/>
  <c r="G208" i="14"/>
  <c r="G210" i="14"/>
  <c r="G211" i="14"/>
  <c r="G213" i="14"/>
  <c r="G130" i="14"/>
  <c r="G154" i="14"/>
  <c r="G155" i="14"/>
  <c r="G156" i="14"/>
  <c r="G157" i="14"/>
  <c r="G158" i="14"/>
  <c r="G159" i="14"/>
  <c r="G160" i="14"/>
  <c r="G161" i="14"/>
  <c r="G162" i="14"/>
  <c r="G163" i="14"/>
  <c r="G165" i="14"/>
  <c r="G166" i="14"/>
  <c r="H164" i="14"/>
  <c r="I164" i="14"/>
  <c r="I152" i="14" s="1"/>
  <c r="I146" i="14"/>
  <c r="H146" i="14"/>
  <c r="H140" i="14"/>
  <c r="H138" i="14" s="1"/>
  <c r="I140" i="14"/>
  <c r="I138" i="14" s="1"/>
  <c r="H134" i="14"/>
  <c r="H129" i="14" s="1"/>
  <c r="G129" i="14" s="1"/>
  <c r="G134" i="14"/>
  <c r="I134" i="14"/>
  <c r="I130" i="14"/>
  <c r="I129" i="14" s="1"/>
  <c r="G125" i="14"/>
  <c r="G126" i="14"/>
  <c r="G127" i="14"/>
  <c r="G122" i="14"/>
  <c r="G123" i="14"/>
  <c r="G124" i="14"/>
  <c r="I121" i="14"/>
  <c r="I120" i="14"/>
  <c r="H121" i="14"/>
  <c r="G121" i="14" s="1"/>
  <c r="I75" i="14"/>
  <c r="I74" i="14" s="1"/>
  <c r="G74" i="14" s="1"/>
  <c r="H56" i="14"/>
  <c r="H55" i="14" s="1"/>
  <c r="G55" i="14" s="1"/>
  <c r="I56" i="14"/>
  <c r="I55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40" i="14"/>
  <c r="G41" i="14"/>
  <c r="G42" i="14"/>
  <c r="G43" i="14"/>
  <c r="G44" i="14"/>
  <c r="G45" i="14"/>
  <c r="G46" i="14"/>
  <c r="G47" i="14"/>
  <c r="G49" i="14"/>
  <c r="G21" i="14"/>
  <c r="F211" i="10"/>
  <c r="D211" i="10"/>
  <c r="F217" i="10"/>
  <c r="D217" i="10"/>
  <c r="D216" i="10"/>
  <c r="D215" i="10"/>
  <c r="D214" i="10"/>
  <c r="D213" i="10"/>
  <c r="D204" i="10"/>
  <c r="D205" i="10"/>
  <c r="D206" i="10"/>
  <c r="D207" i="10"/>
  <c r="D201" i="10"/>
  <c r="D199" i="10"/>
  <c r="D198" i="10"/>
  <c r="E200" i="10"/>
  <c r="E196" i="10" s="1"/>
  <c r="D196" i="10" s="1"/>
  <c r="F196" i="10"/>
  <c r="F186" i="10"/>
  <c r="F184" i="10" s="1"/>
  <c r="D186" i="10"/>
  <c r="D188" i="10"/>
  <c r="D190" i="10"/>
  <c r="D189" i="10"/>
  <c r="D180" i="10"/>
  <c r="D129" i="10"/>
  <c r="D97" i="10"/>
  <c r="D71" i="10"/>
  <c r="D72" i="10"/>
  <c r="D73" i="10"/>
  <c r="D74" i="10"/>
  <c r="D75" i="10"/>
  <c r="D76" i="10"/>
  <c r="D77" i="10"/>
  <c r="D70" i="10"/>
  <c r="E64" i="10"/>
  <c r="D64" i="10"/>
  <c r="D67" i="10"/>
  <c r="D66" i="10"/>
  <c r="D63" i="10"/>
  <c r="E51" i="10"/>
  <c r="D51" i="10"/>
  <c r="D54" i="10"/>
  <c r="D55" i="10"/>
  <c r="D56" i="10"/>
  <c r="D57" i="10"/>
  <c r="D58" i="10"/>
  <c r="D59" i="10"/>
  <c r="D60" i="10"/>
  <c r="D53" i="10"/>
  <c r="D40" i="10"/>
  <c r="D41" i="10"/>
  <c r="D42" i="10"/>
  <c r="D43" i="10"/>
  <c r="D44" i="10"/>
  <c r="D45" i="10"/>
  <c r="D39" i="10"/>
  <c r="E37" i="10"/>
  <c r="E35" i="10" s="1"/>
  <c r="D35" i="10" s="1"/>
  <c r="D28" i="10"/>
  <c r="D27" i="10"/>
  <c r="D24" i="10" s="1"/>
  <c r="D26" i="10"/>
  <c r="D29" i="10"/>
  <c r="E29" i="10"/>
  <c r="E22" i="10" s="1"/>
  <c r="D32" i="10"/>
  <c r="E32" i="10"/>
  <c r="E46" i="10"/>
  <c r="D46" i="10"/>
  <c r="E61" i="10"/>
  <c r="D61" i="10" s="1"/>
  <c r="D68" i="10"/>
  <c r="D80" i="10"/>
  <c r="E80" i="10"/>
  <c r="D84" i="10"/>
  <c r="E84" i="10"/>
  <c r="D88" i="10"/>
  <c r="E88" i="10"/>
  <c r="D99" i="10"/>
  <c r="E99" i="10"/>
  <c r="E93" i="10" s="1"/>
  <c r="D105" i="10"/>
  <c r="E105" i="10"/>
  <c r="E103" i="10" s="1"/>
  <c r="D109" i="10"/>
  <c r="D103" i="10" s="1"/>
  <c r="E109" i="10"/>
  <c r="D113" i="10"/>
  <c r="F119" i="10"/>
  <c r="F129" i="10"/>
  <c r="F125" i="10"/>
  <c r="D125" i="10" s="1"/>
  <c r="D139" i="10"/>
  <c r="E139" i="10"/>
  <c r="E137" i="10" s="1"/>
  <c r="D137" i="10" s="1"/>
  <c r="E143" i="10"/>
  <c r="D143" i="10"/>
  <c r="E155" i="10"/>
  <c r="D155" i="10" s="1"/>
  <c r="E159" i="10"/>
  <c r="D159" i="10" s="1"/>
  <c r="E165" i="10"/>
  <c r="D165" i="10"/>
  <c r="E168" i="10"/>
  <c r="D168" i="10"/>
  <c r="E172" i="10"/>
  <c r="D172" i="10" s="1"/>
  <c r="E175" i="10"/>
  <c r="D175" i="10" s="1"/>
  <c r="E178" i="10"/>
  <c r="D178" i="10"/>
  <c r="D208" i="10"/>
  <c r="F208" i="10"/>
  <c r="D222" i="10"/>
  <c r="F222" i="10"/>
  <c r="D230" i="10"/>
  <c r="D227" i="10" s="1"/>
  <c r="F230" i="10"/>
  <c r="F227" i="10"/>
  <c r="F220" i="10" s="1"/>
  <c r="D220" i="10" s="1"/>
  <c r="D235" i="10"/>
  <c r="F235" i="10"/>
  <c r="D238" i="10"/>
  <c r="F238" i="10"/>
  <c r="D78" i="10"/>
  <c r="D200" i="10"/>
  <c r="H270" i="14"/>
  <c r="G284" i="14"/>
  <c r="H185" i="14"/>
  <c r="E78" i="10"/>
  <c r="G192" i="14"/>
  <c r="G66" i="14"/>
  <c r="H334" i="14"/>
  <c r="G199" i="14"/>
  <c r="G146" i="14"/>
  <c r="H264" i="14"/>
  <c r="H184" i="14"/>
  <c r="G280" i="14"/>
  <c r="G153" i="14"/>
  <c r="G75" i="14"/>
  <c r="H245" i="14"/>
  <c r="D14" i="16" l="1"/>
  <c r="E14" i="16"/>
  <c r="F12" i="16"/>
  <c r="D81" i="16"/>
  <c r="D77" i="16" s="1"/>
  <c r="D62" i="16" s="1"/>
  <c r="D22" i="10"/>
  <c r="G138" i="14"/>
  <c r="G298" i="14"/>
  <c r="D184" i="10"/>
  <c r="F182" i="10"/>
  <c r="I184" i="14"/>
  <c r="G184" i="14" s="1"/>
  <c r="G185" i="14"/>
  <c r="G270" i="14"/>
  <c r="G236" i="14"/>
  <c r="I214" i="14"/>
  <c r="E62" i="16"/>
  <c r="E12" i="16" s="1"/>
  <c r="D12" i="16" s="1"/>
  <c r="I18" i="14"/>
  <c r="I119" i="14"/>
  <c r="H18" i="14"/>
  <c r="G19" i="14"/>
  <c r="G334" i="14"/>
  <c r="I323" i="14"/>
  <c r="I245" i="14"/>
  <c r="G245" i="14" s="1"/>
  <c r="G264" i="14"/>
  <c r="G56" i="14"/>
  <c r="G164" i="14"/>
  <c r="G186" i="14"/>
  <c r="G20" i="14"/>
  <c r="D37" i="10"/>
  <c r="H315" i="14"/>
  <c r="G315" i="14" s="1"/>
  <c r="H382" i="14"/>
  <c r="G336" i="14"/>
  <c r="E153" i="10"/>
  <c r="D153" i="10" s="1"/>
  <c r="H219" i="14"/>
  <c r="H394" i="14"/>
  <c r="H324" i="14"/>
  <c r="I307" i="14"/>
  <c r="I269" i="14" s="1"/>
  <c r="H120" i="14"/>
  <c r="H347" i="14"/>
  <c r="G347" i="14" s="1"/>
  <c r="H393" i="14" l="1"/>
  <c r="G393" i="14" s="1"/>
  <c r="G394" i="14"/>
  <c r="G307" i="14"/>
  <c r="H323" i="14"/>
  <c r="G323" i="14" s="1"/>
  <c r="G324" i="14"/>
  <c r="G219" i="14"/>
  <c r="H214" i="14"/>
  <c r="G214" i="14" s="1"/>
  <c r="G120" i="14"/>
  <c r="H119" i="14"/>
  <c r="G119" i="14" s="1"/>
  <c r="G18" i="14"/>
  <c r="E20" i="10"/>
  <c r="H269" i="14"/>
  <c r="G269" i="14" s="1"/>
  <c r="H368" i="14"/>
  <c r="G368" i="14" s="1"/>
  <c r="G382" i="14"/>
  <c r="I17" i="14"/>
  <c r="F18" i="10"/>
  <c r="D182" i="10"/>
  <c r="H17" i="14" l="1"/>
  <c r="G17" i="14" s="1"/>
  <c r="D20" i="10"/>
  <c r="E18" i="10"/>
  <c r="D18" i="10" s="1"/>
</calcChain>
</file>

<file path=xl/sharedStrings.xml><?xml version="1.0" encoding="utf-8"?>
<sst xmlns="http://schemas.openxmlformats.org/spreadsheetml/2006/main" count="2207" uniqueCount="1026">
  <si>
    <t xml:space="preserve"> -ì»ñ³å³ïñ³ëïÙ³Ý ¨ áõëáõóÙ³Ý ÝÛáõÃ»ñ (³ßË³ïáÕÝ»ñÇ í»ñ³å³ïñ³ëïáõÙ)</t>
  </si>
  <si>
    <t xml:space="preserve"> -àã ÝÛáõÃ³Ï³Ý ã³ñï³¹ñí³Í ³ÏïÇíÝ»ñ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</si>
  <si>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</si>
  <si>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</si>
  <si>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</si>
  <si>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</si>
  <si>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</si>
  <si>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</si>
  <si>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</si>
  <si>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</si>
  <si>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</si>
  <si>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</si>
  <si>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</si>
  <si>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</si>
  <si>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</si>
  <si>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</si>
  <si>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</si>
  <si>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</si>
  <si>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</si>
  <si>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</si>
  <si>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</si>
  <si>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</si>
  <si>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</si>
  <si>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</si>
  <si>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</si>
  <si>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</si>
  <si>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</si>
  <si>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</si>
  <si>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</si>
  <si>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</si>
  <si>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</si>
  <si>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</si>
  <si>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</si>
  <si>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</si>
  <si>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</si>
  <si>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</si>
  <si>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</si>
  <si>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</si>
  <si>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</si>
  <si>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</si>
  <si>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</si>
  <si>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</si>
  <si>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</si>
  <si>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</si>
  <si>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</si>
  <si>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</si>
  <si>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</si>
  <si>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</si>
  <si>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</si>
  <si>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</si>
  <si>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</si>
  <si>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</si>
  <si>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</si>
  <si>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</si>
  <si>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</si>
  <si>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</si>
  <si>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</si>
  <si>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</si>
  <si>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</si>
  <si>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</si>
  <si>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</si>
  <si>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</si>
  <si>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</si>
  <si>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</si>
  <si>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</si>
  <si>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</si>
  <si>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</si>
  <si>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</si>
  <si>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</si>
  <si>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</si>
  <si>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</si>
  <si>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</si>
  <si>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</si>
  <si>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</si>
  <si>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</si>
  <si>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</si>
  <si>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</si>
  <si>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</si>
  <si>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</si>
  <si>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</si>
  <si>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</si>
  <si>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</si>
  <si>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</si>
  <si>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</si>
  <si>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</si>
  <si>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</si>
  <si>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</si>
  <si>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</si>
  <si>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</si>
  <si>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</si>
  <si>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</si>
  <si>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</si>
  <si>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</si>
  <si>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</si>
  <si>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</si>
  <si>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</si>
  <si>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</si>
  <si>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</si>
  <si>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 xml:space="preserve"> X</t>
  </si>
  <si>
    <t>X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</si>
  <si>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</si>
  <si>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</si>
  <si>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</si>
  <si>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</si>
  <si>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</si>
  <si>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</si>
  <si>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</si>
  <si>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</si>
  <si>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</si>
  <si>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</si>
  <si>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</si>
  <si>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</si>
  <si>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</si>
  <si>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</si>
  <si>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</si>
  <si>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</si>
  <si>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</si>
  <si>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</si>
  <si>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</si>
  <si>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</si>
  <si>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</si>
  <si>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</si>
  <si>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</si>
  <si>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</si>
  <si>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</si>
  <si>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</si>
  <si>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</si>
  <si>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</si>
  <si>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</si>
  <si>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</si>
  <si>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</si>
  <si>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</si>
  <si>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</si>
  <si>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</si>
  <si>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</si>
  <si>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</si>
  <si>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</si>
  <si>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</si>
  <si>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</si>
  <si>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</si>
  <si>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</si>
  <si>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</si>
  <si>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</si>
  <si>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</si>
  <si>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</si>
  <si>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</si>
  <si>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</si>
  <si>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</si>
  <si>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</si>
  <si>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</si>
  <si>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</si>
  <si>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</si>
  <si>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</si>
  <si>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</si>
  <si>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</si>
  <si>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</si>
  <si>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</si>
  <si>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</si>
  <si>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</si>
  <si>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</si>
  <si>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</si>
  <si>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</si>
  <si>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</si>
  <si>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</si>
  <si>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</si>
  <si>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</si>
  <si>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</si>
  <si>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</si>
  <si>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</si>
  <si>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</si>
  <si>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</si>
  <si>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</si>
  <si>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</si>
  <si>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</si>
  <si>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</si>
  <si>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</si>
  <si>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</si>
  <si>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</si>
  <si>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</si>
  <si>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</si>
  <si>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</si>
  <si>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</si>
  <si>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</si>
  <si>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</si>
  <si>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</si>
  <si>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</si>
  <si>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</si>
  <si>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</si>
  <si>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</si>
  <si>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</si>
  <si>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</si>
  <si>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</si>
  <si>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</si>
  <si>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</si>
  <si>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</si>
  <si>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</si>
  <si>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</si>
  <si>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</si>
  <si>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</si>
  <si>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</si>
  <si>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</si>
  <si>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>(Ñ³½³ñ ¹ñ³ÙÝ»ñáí)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</si>
  <si>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</si>
  <si>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</si>
  <si>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</si>
  <si>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</si>
  <si>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</si>
  <si>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</si>
  <si>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</si>
  <si>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</si>
  <si>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</si>
  <si>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</si>
  <si>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</si>
  <si>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</si>
  <si>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</si>
  <si>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</si>
  <si>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</si>
  <si>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</si>
  <si>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</si>
  <si>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</si>
  <si>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</si>
  <si>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</si>
  <si>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</si>
  <si>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</si>
  <si>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</si>
  <si>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</si>
  <si>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</si>
  <si>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</si>
  <si>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</si>
  <si>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</si>
  <si>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</si>
  <si>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</si>
  <si>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</si>
  <si>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</si>
  <si>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</si>
  <si>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</si>
  <si>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</si>
  <si>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</si>
  <si>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</si>
  <si>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</si>
  <si>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</si>
  <si>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</si>
  <si>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</si>
  <si>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</si>
  <si>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</si>
  <si>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</si>
  <si>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</si>
  <si>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</si>
  <si>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</si>
  <si>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</si>
  <si>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</si>
  <si>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</si>
  <si>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</si>
  <si>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</si>
  <si>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</si>
  <si>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</si>
  <si>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</si>
  <si>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</si>
  <si>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</si>
  <si>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</si>
  <si>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</si>
  <si>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</si>
  <si>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</si>
  <si>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</si>
  <si>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</si>
  <si>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</si>
  <si>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</si>
  <si>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</si>
  <si>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</si>
  <si>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</si>
  <si>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</si>
  <si>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</si>
  <si>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</si>
  <si>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</si>
  <si>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</si>
  <si>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</si>
  <si>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</si>
  <si>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</si>
  <si>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</si>
  <si>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</si>
  <si>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</si>
  <si>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</si>
  <si>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</si>
  <si>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</si>
  <si>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</si>
  <si>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</si>
  <si>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</si>
  <si>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</si>
  <si>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</si>
  <si>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</si>
  <si>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</si>
  <si>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</si>
  <si>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</si>
  <si>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</si>
  <si>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</si>
  <si>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</si>
  <si>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</si>
  <si>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</si>
  <si>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</si>
  <si>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</si>
  <si>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</si>
  <si>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</si>
  <si>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t>5511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</si>
  <si>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</si>
  <si>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</si>
  <si>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</si>
  <si>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</si>
  <si>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t>2025ԹՎԱԿԱՆԻ  ՀԱՄԱՅՆՔԻ  ԲՅՈՒՋԵԻ  ԾԱԽՍԵՐԸ՝  ԸՍՏ ԲՅՈՒՋԵՏԱՅԻՆ ԾԱԽՍԵՐԻ ՏՆՏԵՍԱԳԻՏԱԿԱՆ ԴԱՍԱԿԱՐԳՄԱՆ</t>
  </si>
  <si>
    <t>ՀԱՄԱՅՆՔԻ ՂԵԿԱՎԱՐ՝                                ԿԱՌԼԵՆ  ՄԿՐՏՉՅԱՆ</t>
  </si>
  <si>
    <t>ավագանու 2024թվականի դեկտեմբերի</t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</si>
  <si>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</si>
  <si>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</si>
  <si>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</si>
  <si>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</si>
  <si>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</si>
  <si>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</si>
  <si>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</si>
  <si>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25-ի  N 392 -Ն որոշման</t>
  </si>
  <si>
    <t>2025 թվական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</si>
  <si>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</si>
  <si>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</si>
  <si>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</si>
  <si>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</si>
  <si>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</si>
  <si>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</si>
  <si>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</si>
  <si>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</si>
  <si>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</si>
  <si>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</si>
  <si>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</si>
  <si>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</si>
  <si>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</si>
  <si>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</si>
  <si>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</si>
  <si>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</si>
  <si>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</si>
  <si>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</si>
  <si>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</si>
  <si>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</si>
  <si>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</si>
  <si>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</si>
  <si>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</si>
  <si>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</si>
  <si>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</si>
  <si>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</si>
  <si>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</si>
  <si>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</si>
  <si>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</si>
  <si>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</si>
  <si>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</si>
  <si>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</si>
  <si>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</si>
  <si>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</si>
  <si>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</si>
  <si>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</si>
  <si>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</si>
  <si>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</si>
  <si>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</si>
  <si>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</si>
  <si>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</si>
  <si>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</si>
  <si>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</si>
  <si>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</si>
  <si>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</si>
  <si>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</si>
  <si>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</si>
  <si>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</si>
  <si>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</si>
  <si>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</si>
  <si>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</si>
  <si>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</si>
  <si>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</si>
  <si>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</si>
  <si>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</si>
  <si>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</si>
  <si>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</si>
  <si>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</si>
  <si>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</si>
  <si>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</si>
  <si>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</si>
  <si>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</si>
  <si>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</si>
  <si>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</si>
  <si>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</si>
  <si>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</si>
  <si>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</si>
  <si>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</si>
  <si>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</si>
  <si>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</si>
  <si>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</si>
  <si>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</si>
  <si>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</si>
  <si>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</si>
  <si>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</si>
  <si>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</si>
  <si>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</si>
  <si>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</si>
  <si>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</si>
  <si>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</si>
  <si>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</si>
  <si>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</si>
  <si>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</si>
  <si>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</si>
  <si>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</si>
  <si>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</si>
  <si>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</si>
  <si>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</si>
  <si>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</si>
  <si>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</si>
  <si>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</si>
  <si>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</si>
  <si>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</si>
  <si>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</si>
  <si>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</si>
  <si>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</si>
  <si>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</si>
  <si>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</si>
  <si>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</si>
  <si>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</si>
  <si>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</si>
  <si>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</si>
  <si>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</si>
  <si>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</si>
  <si>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</si>
  <si>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</si>
  <si>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</si>
  <si>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</si>
  <si>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</si>
  <si>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</si>
  <si>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</si>
  <si>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</si>
  <si>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</si>
  <si>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</si>
  <si>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</si>
  <si>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</si>
  <si>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</si>
  <si>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</si>
  <si>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</si>
  <si>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</si>
  <si>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</si>
  <si>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</si>
  <si>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</si>
  <si>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</si>
  <si>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</si>
  <si>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</si>
  <si>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</si>
  <si>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</si>
  <si>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</si>
  <si>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</si>
  <si>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</si>
  <si>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</si>
  <si>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</si>
  <si>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</si>
  <si>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</si>
  <si>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</si>
  <si>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</si>
  <si>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</si>
  <si>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</si>
  <si>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</si>
  <si>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</si>
  <si>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</si>
  <si>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</si>
  <si>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</si>
  <si>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</si>
  <si>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</si>
  <si>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</si>
  <si>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</si>
  <si>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</si>
  <si>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</si>
  <si>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</si>
  <si>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</si>
  <si>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</si>
  <si>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</si>
  <si>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</si>
  <si>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</si>
  <si>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</si>
  <si>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</si>
  <si>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</si>
  <si>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</si>
  <si>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</si>
  <si>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</si>
  <si>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</si>
  <si>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</si>
  <si>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</si>
  <si>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</si>
  <si>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</si>
  <si>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</si>
  <si>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</si>
  <si>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</si>
  <si>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</si>
  <si>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</si>
  <si>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</si>
  <si>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</si>
  <si>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</si>
  <si>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</si>
  <si>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>- Այլ մեքենաներ և սարքավորումներ</t>
  </si>
  <si>
    <t>- Նախագծահետազոտական ծախսեր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</si>
  <si>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</si>
  <si>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</si>
  <si>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</si>
  <si>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</si>
  <si>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</si>
  <si>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</si>
  <si>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</si>
  <si>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</si>
  <si>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</si>
  <si>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</si>
  <si>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</si>
  <si>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</si>
  <si>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</si>
  <si>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</si>
  <si>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</si>
  <si>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</si>
  <si>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</si>
  <si>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</si>
  <si>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</si>
  <si>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</si>
  <si>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</si>
  <si>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</si>
  <si>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</si>
  <si>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</si>
  <si>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</si>
  <si>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</si>
  <si>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</si>
  <si>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</si>
  <si>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</si>
  <si>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</si>
  <si>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</si>
  <si>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</si>
  <si>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</si>
  <si>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</si>
  <si>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</si>
  <si>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</si>
  <si>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</si>
  <si>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</si>
  <si>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</si>
  <si>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</si>
  <si>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</si>
  <si>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</si>
  <si>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</si>
  <si>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</si>
  <si>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</si>
  <si>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</si>
  <si>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</si>
  <si>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</si>
  <si>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</si>
  <si>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</si>
  <si>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</si>
  <si>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</si>
  <si>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</si>
  <si>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</si>
  <si>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</si>
  <si>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</si>
  <si>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</si>
  <si>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</si>
  <si>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</si>
  <si>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</si>
  <si>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</si>
  <si>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</si>
  <si>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</si>
  <si>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</si>
  <si>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</si>
  <si>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</si>
  <si>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</si>
  <si>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</si>
  <si>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</si>
  <si>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</si>
  <si>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</si>
  <si>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</si>
  <si>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</si>
  <si>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</si>
  <si>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</si>
  <si>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Կեղտաջրերի հեռացում, որից`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</si>
  <si>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</si>
  <si>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</si>
  <si>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</si>
  <si>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</si>
  <si>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</si>
  <si>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</si>
  <si>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</si>
  <si>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</si>
  <si>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</si>
  <si>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</si>
  <si>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</si>
  <si>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</si>
  <si>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</si>
  <si>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</si>
  <si>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</si>
  <si>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</si>
  <si>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</si>
  <si>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</si>
  <si>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</si>
  <si>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</si>
  <si>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</si>
  <si>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</si>
  <si>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</si>
  <si>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</si>
  <si>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</si>
  <si>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</si>
  <si>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</si>
  <si>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</si>
  <si>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</si>
  <si>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</si>
  <si>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</si>
  <si>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</si>
  <si>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</si>
  <si>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</si>
  <si>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</si>
  <si>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</si>
  <si>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</si>
  <si>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</si>
  <si>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</si>
  <si>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</si>
  <si>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</si>
  <si>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</si>
  <si>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</si>
  <si>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</si>
  <si>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</si>
  <si>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</si>
  <si>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</si>
  <si>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</si>
  <si>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</si>
  <si>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</si>
  <si>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</si>
  <si>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</si>
  <si>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</si>
  <si>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</si>
  <si>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</si>
  <si>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</si>
  <si>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</si>
  <si>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</si>
  <si>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</si>
  <si>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</si>
  <si>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</si>
  <si>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</si>
  <si>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</si>
  <si>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</si>
  <si>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</si>
  <si>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</si>
  <si>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</si>
  <si>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</si>
  <si>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</si>
  <si>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</si>
  <si>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</si>
  <si>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</si>
  <si>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</si>
  <si>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</si>
  <si>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</si>
  <si>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</si>
  <si>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</si>
  <si>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</si>
  <si>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</si>
  <si>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</si>
  <si>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</si>
  <si>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</si>
  <si>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</si>
  <si>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</si>
  <si>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</si>
  <si>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</si>
  <si>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</si>
  <si>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</si>
  <si>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</si>
  <si>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</si>
  <si>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</si>
  <si>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</si>
  <si>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</si>
  <si>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</si>
  <si>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2822 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</si>
  <si>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</si>
  <si>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</si>
  <si>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</si>
  <si>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</si>
  <si>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</si>
  <si>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</si>
  <si>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</si>
  <si>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</si>
  <si>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</si>
  <si>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</si>
  <si>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</si>
  <si>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</si>
  <si>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</si>
  <si>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</si>
  <si>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</si>
  <si>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</si>
  <si>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</si>
  <si>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</si>
  <si>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</si>
  <si>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</si>
  <si>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</si>
  <si>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</si>
  <si>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</si>
  <si>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</si>
  <si>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</si>
  <si>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</si>
  <si>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</si>
  <si>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</si>
  <si>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</si>
  <si>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</si>
  <si>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</si>
  <si>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</si>
  <si>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</si>
  <si>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</si>
  <si>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</si>
  <si>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</si>
  <si>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</si>
  <si>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>Սուբսիդիա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</si>
  <si>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</si>
  <si>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</si>
  <si>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</si>
  <si>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</si>
  <si>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</si>
  <si>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</si>
  <si>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</si>
  <si>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</si>
  <si>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Այլ ընթացիկ դրամաշնորհներ</t>
  </si>
  <si>
    <t xml:space="preserve">2930 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</si>
  <si>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</si>
  <si>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</si>
  <si>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</si>
  <si>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</si>
  <si>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</si>
  <si>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</si>
  <si>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</si>
  <si>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</si>
  <si>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</si>
  <si>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</si>
  <si>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</si>
  <si>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</si>
  <si>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</si>
  <si>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</si>
  <si>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</si>
  <si>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</si>
  <si>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</si>
  <si>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</si>
  <si>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2970 </t>
  </si>
  <si>
    <t xml:space="preserve">2971 </t>
  </si>
  <si>
    <t>Կրթության ոլորտում հետազոտական և նախագծային աշխատանքներ</t>
  </si>
  <si>
    <t xml:space="preserve">2980 </t>
  </si>
  <si>
    <t xml:space="preserve">2981 </t>
  </si>
  <si>
    <t>Կրթություն (այլ դասերին չպատկանող)</t>
  </si>
  <si>
    <t xml:space="preserve">3000 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</si>
  <si>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</si>
  <si>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</si>
  <si>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</si>
  <si>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</si>
  <si>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</si>
  <si>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</si>
  <si>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</si>
  <si>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</si>
  <si>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</si>
  <si>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</si>
  <si>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</si>
  <si>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</si>
  <si>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</si>
  <si>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</si>
  <si>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</si>
  <si>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</si>
  <si>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</si>
  <si>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</si>
  <si>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</si>
  <si>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</si>
  <si>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</si>
  <si>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</si>
  <si>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</si>
  <si>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</si>
  <si>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</si>
  <si>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</si>
  <si>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</si>
  <si>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</si>
  <si>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</si>
  <si>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</si>
  <si>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</si>
  <si>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3090 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</si>
  <si>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</si>
  <si>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</si>
  <si>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</si>
  <si>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</si>
  <si>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</si>
  <si>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</si>
  <si>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</si>
  <si>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</si>
  <si>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</si>
  <si>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</si>
  <si>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</si>
  <si>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հատկաում ֆոնդաին բյուջե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</si>
  <si>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</si>
  <si>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</si>
  <si>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Պահուստային միջոցներ (վարչական բյ.)</t>
  </si>
  <si>
    <t>Համաֆինանսավորմամբ իրականացվող ծրագրեր և /կամ/ կապիտալ ակտիվի ձեռք բերում</t>
  </si>
  <si>
    <t>Հատուկ նպատակային այլ նյութեր</t>
  </si>
  <si>
    <t>Սպորտային մշակութային նպաստներ բյուջեից</t>
  </si>
  <si>
    <t>Նախագծահետազոտոկան ծախսեր</t>
  </si>
  <si>
    <t xml:space="preserve"> Շենքերի և շինությունների կապվերանորոգում</t>
  </si>
  <si>
    <t>Շենք շինությունների կապ վերանորոգում</t>
  </si>
  <si>
    <t>Շենք շինությունների կառուցում</t>
  </si>
  <si>
    <t>Կենցաղային և սան հիգենիկ պարագաներ</t>
  </si>
  <si>
    <t xml:space="preserve">Աջակցությունշահույթ չհետապնդող կազմակերպություններին 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</si>
  <si>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</si>
  <si>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 - Գույքի և սարքավորումների վարձակալություն</t>
  </si>
  <si>
    <t xml:space="preserve"> - Աշխատակազմի մասնագիտական զարգացման ծառայություններ</t>
  </si>
  <si>
    <t xml:space="preserve"> - Շենքերի և շինությունների կառուցում</t>
  </si>
  <si>
    <t>-Այլ կապիտալ դրամաշնորհներ</t>
  </si>
  <si>
    <t xml:space="preserve"> 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</si>
  <si>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</si>
  <si>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</si>
  <si>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</si>
  <si>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>Բժշկական ապրանքներ, սարքեր և սարքավորումներ</t>
  </si>
  <si>
    <t>Թանգարաններ և ցուցասրահներ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</si>
  <si>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</si>
  <si>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</si>
  <si>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</si>
  <si>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>Հանգստի, մշակույթի և կրոնի գծով հետազոտական և նախագծային աշխատանքներ, որից</t>
  </si>
  <si>
    <t xml:space="preserve"> - Այլ ընթացիկ դրամաշնորհներ</t>
  </si>
  <si>
    <t>Լրացուցիչ կրթություն</t>
  </si>
  <si>
    <t>Կրթությանը տրամադրվող օժանդակ ծառայություններ</t>
  </si>
  <si>
    <t>Կրթության ոլորտում հետազոտական և նախագծային աշխատանքներ, որից</t>
  </si>
  <si>
    <t>Կրթություն (այլ դասերին չպատկանող), որից</t>
  </si>
  <si>
    <t>ՍՈՑԻԱԿԱԿԱՆ  ՊԱՇՏՊԱՆՈՒԹՅՈՒՆ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</si>
  <si>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</si>
  <si>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</si>
  <si>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</si>
  <si>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>Գույքի վարձակալություն</t>
  </si>
  <si>
    <t xml:space="preserve">Շենքերի և կառույցների կապվերանորոգում </t>
  </si>
  <si>
    <t xml:space="preserve"> - Ընթացիկ դրամաշնորհներ պետական և համայնքային ոչ առևտրային կազմակերպություններին</t>
  </si>
  <si>
    <t xml:space="preserve"> -Î³åÇï³É ¹ñ³Ù³ßÝáñÑÝ»ñ å»ï³Ï³Ý ¨ Ñ³Ù³ÛÝùային áã ³é¨ïñ³ÛÇÝ Ï³½Ù³Ï»ñåáõÃÛáõÝÝ»ñÇÝ</t>
  </si>
  <si>
    <t xml:space="preserve"> -Ուսման վարձերի փոխհատուցում</t>
  </si>
  <si>
    <t>4753</t>
  </si>
  <si>
    <t>Ð²îì²Ì  1</t>
  </si>
  <si>
    <r>
      <t>2025ԹՎԱԿԱՆԻ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</si>
  <si>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</si>
  <si>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</si>
  <si>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</si>
  <si>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</si>
  <si>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</si>
  <si>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</si>
  <si>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</si>
  <si>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</si>
  <si>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</si>
  <si>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</si>
  <si>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</si>
  <si>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</si>
  <si>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</si>
  <si>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</si>
  <si>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</si>
  <si>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</si>
  <si>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</si>
  <si>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</si>
  <si>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</si>
  <si>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</si>
  <si>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</si>
  <si>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</si>
  <si>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</si>
  <si>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</si>
  <si>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</si>
  <si>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</si>
  <si>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</si>
  <si>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</si>
  <si>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</si>
  <si>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</si>
  <si>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</si>
  <si>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</si>
  <si>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</si>
  <si>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</si>
  <si>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</si>
  <si>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</si>
  <si>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</si>
  <si>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</si>
  <si>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</si>
  <si>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</si>
  <si>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</si>
  <si>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</si>
  <si>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</si>
  <si>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</si>
  <si>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</si>
  <si>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</si>
  <si>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</si>
  <si>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</si>
  <si>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</si>
  <si>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</si>
  <si>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</si>
  <si>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</si>
  <si>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</si>
  <si>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</si>
  <si>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</si>
  <si>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</si>
  <si>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</si>
  <si>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</si>
  <si>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</si>
  <si>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</si>
  <si>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</si>
  <si>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</si>
  <si>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</si>
  <si>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</si>
  <si>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</si>
  <si>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</si>
  <si>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</si>
  <si>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</si>
  <si>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</si>
  <si>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</si>
  <si>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</si>
  <si>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</si>
  <si>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</si>
  <si>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</si>
  <si>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</si>
  <si>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</si>
  <si>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</si>
  <si>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</si>
  <si>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</si>
  <si>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</si>
  <si>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</si>
  <si>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</si>
  <si>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</si>
  <si>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</si>
  <si>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</si>
  <si>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</si>
  <si>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</si>
  <si>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</si>
  <si>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</si>
  <si>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</si>
  <si>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</si>
  <si>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</si>
  <si>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</si>
  <si>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</si>
  <si>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</si>
  <si>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</si>
  <si>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</si>
  <si>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</si>
  <si>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</si>
  <si>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</si>
  <si>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</si>
  <si>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</si>
  <si>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</si>
  <si>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</si>
  <si>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</si>
  <si>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</si>
  <si>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</si>
  <si>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</si>
  <si>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</si>
  <si>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</si>
  <si>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</si>
  <si>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</si>
  <si>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</si>
  <si>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</si>
  <si>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</si>
  <si>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</si>
  <si>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</si>
  <si>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</si>
  <si>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</si>
  <si>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</si>
  <si>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</si>
  <si>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</si>
  <si>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</si>
  <si>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</si>
  <si>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</si>
  <si>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</si>
  <si>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</si>
  <si>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</si>
  <si>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</si>
  <si>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</si>
  <si>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</si>
  <si>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</si>
  <si>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</si>
  <si>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</si>
  <si>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</si>
  <si>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</si>
  <si>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</si>
  <si>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</si>
  <si>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</si>
  <si>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</si>
  <si>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</si>
  <si>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</si>
  <si>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</si>
  <si>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</si>
  <si>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</si>
  <si>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</si>
  <si>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</si>
  <si>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</si>
  <si>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</si>
  <si>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</si>
  <si>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</si>
  <si>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</si>
  <si>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</si>
  <si>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</si>
  <si>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</si>
  <si>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</si>
  <si>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</si>
  <si>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</si>
  <si>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</si>
  <si>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</si>
  <si>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</si>
  <si>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</si>
  <si>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</si>
  <si>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</si>
  <si>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</si>
  <si>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</si>
  <si>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</si>
  <si>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</si>
  <si>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</si>
  <si>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</si>
  <si>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</si>
  <si>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</si>
  <si>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</si>
  <si>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</si>
  <si>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</si>
  <si>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</si>
  <si>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</si>
  <si>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</si>
  <si>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</si>
  <si>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</si>
  <si>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</si>
  <si>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</si>
  <si>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</si>
  <si>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</si>
  <si>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</si>
  <si>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</si>
  <si>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</si>
  <si>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</si>
  <si>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</si>
  <si>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</si>
  <si>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-Պարտադիր վճարներ</t>
  </si>
  <si>
    <t>ՖԻՆԱՆՍԱՏՆՏԵՍԱԳԻՏԱԿԱՆ ԲԱԺՆԻ ՊԵՏ՝                            ՄԵՐԻ ՄԵԼԻՔՅԱՆ</t>
  </si>
  <si>
    <t>Հավելված 4</t>
  </si>
  <si>
    <t>ավագանու 2025թվականի դեկտեմբերի</t>
  </si>
  <si>
    <r>
      <t>26-ի  N 308-</t>
    </r>
    <r>
      <rPr>
        <sz val="8"/>
        <color indexed="8"/>
        <rFont val="GHEA Grapalat"/>
        <family val="3"/>
      </rPr>
      <t>Ն որոշման</t>
    </r>
  </si>
  <si>
    <r>
      <t>26-ի  N</t>
    </r>
    <r>
      <rPr>
        <sz val="8"/>
        <rFont val="GHEA Grapalat"/>
        <family val="3"/>
      </rPr>
      <t xml:space="preserve"> 308</t>
    </r>
    <r>
      <rPr>
        <sz val="8"/>
        <color indexed="8"/>
        <rFont val="GHEA Grapalat"/>
        <family val="3"/>
      </rPr>
      <t>-Ն որոշման</t>
    </r>
  </si>
  <si>
    <t>Այլ նպաստներ բյուջեից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</si>
</sst>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6" formatCode="0.0"/>
    <numFmt numFmtId="167" formatCode="0.000"/>
    <numFmt numFmtId="168" formatCode="0.0000"/>
    <numFmt numFmtId="169" formatCode="[$-10409]0.0"/>
    <numFmt numFmtId="170" formatCode="[$-10409]0.000"/>
    <numFmt numFmtId="171" formatCode="[$-10409]0.0000"/>
  </numFmts>
  <fonts count="47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"/>
      <family val="2"/>
      <charset val="204"/>
    </font>
    <font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sz val="8"/>
      <name val="GHEA Grapalat"/>
      <family val="3"/>
    </font>
    <font>
      <sz val="8"/>
      <color indexed="8"/>
      <name val="GHEA Grapalat"/>
      <family val="3"/>
    </font>
    <font>
      <sz val="8"/>
      <color indexed="8"/>
      <name val="Sylfaen"/>
      <family val="1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b/>
      <sz val="8"/>
      <color indexed="8"/>
      <name val="Arial AMU"/>
      <family val="2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1"/>
      <color theme="1"/>
      <name val="Calibri"/>
      <family val="2"/>
      <scheme val="minor"/>
    </font>
    <font>
      <b/>
      <sz val="8"/>
      <color rgb="FF000000"/>
      <name val="Sylfaen"/>
      <family val="1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sz val="8"/>
      <color theme="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2" fillId="0" borderId="0" applyFont="0" applyFill="0" applyBorder="0" applyAlignment="0" applyProtection="0"/>
    <xf numFmtId="0" fontId="42" fillId="0" borderId="0"/>
  </cellStyleXfs>
  <cellXfs count="315">
    <xf numFmtId="0" fontId="0" fillId="0" borderId="0" xfId="0"/>
    <xf numFmtId="0" fontId="4" fillId="0" borderId="0" xfId="0" applyFont="1"/>
    <xf numFmtId="0" fontId="1" fillId="0" borderId="0" xfId="0" applyFont="1" applyAlignment="1">
      <alignment vertical="center"/>
    </xf>
    <xf numFmtId="0" fontId="8" fillId="0" borderId="0" xfId="0" applyFont="1"/>
    <xf numFmtId="0" fontId="11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49" fontId="16" fillId="2" borderId="7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vertical="top" wrapText="1"/>
    </xf>
    <xf numFmtId="49" fontId="17" fillId="0" borderId="1" xfId="0" applyNumberFormat="1" applyFont="1" applyBorder="1" applyAlignment="1">
      <alignment vertical="top" wrapText="1"/>
    </xf>
    <xf numFmtId="49" fontId="18" fillId="0" borderId="1" xfId="0" applyNumberFormat="1" applyFont="1" applyBorder="1" applyAlignment="1">
      <alignment vertical="center" wrapText="1"/>
    </xf>
    <xf numFmtId="49" fontId="14" fillId="0" borderId="1" xfId="0" applyNumberFormat="1" applyFont="1" applyBorder="1" applyAlignment="1">
      <alignment vertical="top" wrapText="1"/>
    </xf>
    <xf numFmtId="14" fontId="8" fillId="4" borderId="0" xfId="0" applyNumberFormat="1" applyFont="1" applyFill="1"/>
    <xf numFmtId="0" fontId="9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49" fontId="9" fillId="4" borderId="1" xfId="0" applyNumberFormat="1" applyFont="1" applyFill="1" applyBorder="1" applyAlignment="1">
      <alignment horizontal="center"/>
    </xf>
    <xf numFmtId="0" fontId="0" fillId="4" borderId="0" xfId="0" applyFill="1"/>
    <xf numFmtId="49" fontId="8" fillId="0" borderId="0" xfId="0" quotePrefix="1" applyNumberFormat="1" applyFont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/>
    </xf>
    <xf numFmtId="49" fontId="17" fillId="0" borderId="1" xfId="0" applyNumberFormat="1" applyFont="1" applyBorder="1" applyAlignment="1">
      <alignment horizontal="center" vertical="top" wrapText="1"/>
    </xf>
    <xf numFmtId="49" fontId="11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49" fontId="8" fillId="2" borderId="1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wrapText="1"/>
    </xf>
    <xf numFmtId="49" fontId="26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49" fontId="26" fillId="0" borderId="1" xfId="0" applyNumberFormat="1" applyFont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49" fontId="22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left" vertical="top" wrapText="1"/>
    </xf>
    <xf numFmtId="49" fontId="9" fillId="0" borderId="1" xfId="0" applyNumberFormat="1" applyFont="1" applyBorder="1" applyAlignment="1">
      <alignment vertical="top" wrapText="1"/>
    </xf>
    <xf numFmtId="49" fontId="23" fillId="0" borderId="1" xfId="0" applyNumberFormat="1" applyFont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vertical="top" wrapText="1"/>
    </xf>
    <xf numFmtId="2" fontId="8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167" fontId="9" fillId="4" borderId="1" xfId="0" applyNumberFormat="1" applyFont="1" applyFill="1" applyBorder="1" applyAlignment="1">
      <alignment horizontal="center"/>
    </xf>
    <xf numFmtId="167" fontId="8" fillId="4" borderId="1" xfId="0" applyNumberFormat="1" applyFont="1" applyFill="1" applyBorder="1" applyAlignment="1">
      <alignment horizontal="center"/>
    </xf>
    <xf numFmtId="166" fontId="8" fillId="4" borderId="1" xfId="0" applyNumberFormat="1" applyFont="1" applyFill="1" applyBorder="1" applyAlignment="1">
      <alignment horizontal="center"/>
    </xf>
    <xf numFmtId="166" fontId="9" fillId="4" borderId="1" xfId="0" applyNumberFormat="1" applyFont="1" applyFill="1" applyBorder="1" applyAlignment="1">
      <alignment horizontal="center"/>
    </xf>
    <xf numFmtId="166" fontId="9" fillId="5" borderId="1" xfId="0" applyNumberFormat="1" applyFont="1" applyFill="1" applyBorder="1" applyAlignment="1">
      <alignment horizontal="center"/>
    </xf>
    <xf numFmtId="2" fontId="8" fillId="4" borderId="3" xfId="0" applyNumberFormat="1" applyFont="1" applyFill="1" applyBorder="1" applyAlignment="1">
      <alignment horizontal="center" vertical="center"/>
    </xf>
    <xf numFmtId="167" fontId="0" fillId="0" borderId="0" xfId="0" applyNumberFormat="1"/>
    <xf numFmtId="166" fontId="9" fillId="6" borderId="1" xfId="0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167" fontId="9" fillId="6" borderId="1" xfId="0" applyNumberFormat="1" applyFont="1" applyFill="1" applyBorder="1" applyAlignment="1">
      <alignment horizontal="center"/>
    </xf>
    <xf numFmtId="0" fontId="3" fillId="0" borderId="0" xfId="0" applyFont="1"/>
    <xf numFmtId="0" fontId="30" fillId="3" borderId="11" xfId="0" applyFont="1" applyFill="1" applyBorder="1" applyAlignment="1" applyProtection="1">
      <alignment horizontal="center" vertical="top" wrapText="1" readingOrder="1"/>
      <protection locked="0"/>
    </xf>
    <xf numFmtId="0" fontId="30" fillId="0" borderId="11" xfId="0" applyFont="1" applyBorder="1" applyAlignment="1" applyProtection="1">
      <alignment horizontal="center" vertical="center" wrapText="1" readingOrder="1"/>
      <protection locked="0"/>
    </xf>
    <xf numFmtId="0" fontId="30" fillId="0" borderId="11" xfId="0" applyFont="1" applyBorder="1" applyAlignment="1" applyProtection="1">
      <alignment horizontal="left" vertical="top" wrapText="1" readingOrder="1"/>
      <protection locked="0"/>
    </xf>
    <xf numFmtId="169" fontId="30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16" fillId="4" borderId="1" xfId="0" applyNumberFormat="1" applyFont="1" applyFill="1" applyBorder="1" applyAlignment="1">
      <alignment horizontal="center" vertical="center"/>
    </xf>
    <xf numFmtId="168" fontId="9" fillId="6" borderId="1" xfId="0" applyNumberFormat="1" applyFont="1" applyFill="1" applyBorder="1" applyAlignment="1">
      <alignment horizontal="center" vertical="center"/>
    </xf>
    <xf numFmtId="167" fontId="9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168" fontId="8" fillId="4" borderId="1" xfId="0" applyNumberFormat="1" applyFont="1" applyFill="1" applyBorder="1" applyAlignment="1">
      <alignment horizontal="center"/>
    </xf>
    <xf numFmtId="167" fontId="10" fillId="6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49" fontId="9" fillId="6" borderId="1" xfId="0" applyNumberFormat="1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166" fontId="8" fillId="5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 vertical="center"/>
    </xf>
    <xf numFmtId="166" fontId="9" fillId="6" borderId="1" xfId="0" applyNumberFormat="1" applyFont="1" applyFill="1" applyBorder="1" applyAlignment="1">
      <alignment horizontal="center" vertical="center"/>
    </xf>
    <xf numFmtId="168" fontId="9" fillId="5" borderId="1" xfId="0" applyNumberFormat="1" applyFont="1" applyFill="1" applyBorder="1"/>
    <xf numFmtId="168" fontId="9" fillId="5" borderId="1" xfId="0" applyNumberFormat="1" applyFont="1" applyFill="1" applyBorder="1" applyAlignment="1">
      <alignment horizontal="center"/>
    </xf>
    <xf numFmtId="168" fontId="9" fillId="6" borderId="1" xfId="0" applyNumberFormat="1" applyFont="1" applyFill="1" applyBorder="1" applyAlignment="1">
      <alignment horizontal="center"/>
    </xf>
    <xf numFmtId="166" fontId="8" fillId="6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left" vertical="center" wrapText="1"/>
    </xf>
    <xf numFmtId="166" fontId="9" fillId="4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top" wrapText="1"/>
    </xf>
    <xf numFmtId="167" fontId="9" fillId="4" borderId="13" xfId="0" applyNumberFormat="1" applyFont="1" applyFill="1" applyBorder="1" applyAlignment="1">
      <alignment horizontal="center" vertical="center" wrapText="1"/>
    </xf>
    <xf numFmtId="0" fontId="33" fillId="3" borderId="11" xfId="0" applyFont="1" applyFill="1" applyBorder="1" applyAlignment="1" applyProtection="1">
      <alignment horizontal="center" vertical="top" wrapText="1" readingOrder="1"/>
      <protection locked="0"/>
    </xf>
    <xf numFmtId="0" fontId="30" fillId="0" borderId="12" xfId="0" applyFont="1" applyBorder="1" applyAlignment="1" applyProtection="1">
      <alignment horizontal="center" vertical="center" wrapText="1" readingOrder="1"/>
      <protection locked="0"/>
    </xf>
    <xf numFmtId="0" fontId="30" fillId="0" borderId="14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/>
    <xf numFmtId="0" fontId="30" fillId="3" borderId="14" xfId="0" applyFont="1" applyFill="1" applyBorder="1" applyAlignment="1" applyProtection="1">
      <alignment horizontal="center" vertical="top" wrapText="1" readingOrder="1"/>
      <protection locked="0"/>
    </xf>
    <xf numFmtId="0" fontId="31" fillId="0" borderId="14" xfId="0" applyFont="1" applyBorder="1" applyAlignment="1" applyProtection="1">
      <alignment horizontal="center" vertical="top" wrapText="1" readingOrder="1"/>
      <protection locked="0"/>
    </xf>
    <xf numFmtId="2" fontId="30" fillId="0" borderId="3" xfId="0" applyNumberFormat="1" applyFont="1" applyBorder="1" applyAlignment="1" applyProtection="1">
      <alignment vertical="center" wrapText="1" readingOrder="1"/>
      <protection locked="0"/>
    </xf>
    <xf numFmtId="169" fontId="30" fillId="0" borderId="3" xfId="0" applyNumberFormat="1" applyFont="1" applyBorder="1" applyAlignment="1" applyProtection="1">
      <alignment vertical="center" wrapText="1" readingOrder="1"/>
      <protection locked="0"/>
    </xf>
    <xf numFmtId="2" fontId="30" fillId="0" borderId="3" xfId="0" applyNumberFormat="1" applyFont="1" applyBorder="1" applyAlignment="1" applyProtection="1">
      <alignment horizontal="right" vertical="center" wrapText="1" readingOrder="1"/>
      <protection locked="0"/>
    </xf>
    <xf numFmtId="168" fontId="30" fillId="0" borderId="3" xfId="0" applyNumberFormat="1" applyFont="1" applyBorder="1" applyAlignment="1" applyProtection="1">
      <alignment horizontal="right" vertical="center" wrapText="1" readingOrder="1"/>
      <protection locked="0"/>
    </xf>
    <xf numFmtId="169" fontId="30" fillId="0" borderId="3" xfId="0" applyNumberFormat="1" applyFont="1" applyBorder="1" applyAlignment="1" applyProtection="1">
      <alignment horizontal="right" vertical="center" wrapText="1" readingOrder="1"/>
      <protection locked="0"/>
    </xf>
    <xf numFmtId="169" fontId="30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0" fillId="0" borderId="12" xfId="0" applyNumberFormat="1" applyFont="1" applyBorder="1" applyAlignment="1" applyProtection="1">
      <alignment horizontal="right" vertical="center" wrapText="1" readingOrder="1"/>
      <protection locked="0"/>
    </xf>
    <xf numFmtId="2" fontId="30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30" fillId="0" borderId="12" xfId="0" applyNumberFormat="1" applyFont="1" applyBorder="1" applyAlignment="1" applyProtection="1">
      <alignment horizontal="right" vertical="center" wrapText="1" readingOrder="1"/>
      <protection locked="0"/>
    </xf>
    <xf numFmtId="169" fontId="3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9" fontId="30" fillId="6" borderId="3" xfId="0" applyNumberFormat="1" applyFont="1" applyFill="1" applyBorder="1" applyAlignment="1" applyProtection="1">
      <alignment vertical="center" wrapText="1" readingOrder="1"/>
      <protection locked="0"/>
    </xf>
    <xf numFmtId="0" fontId="33" fillId="3" borderId="15" xfId="0" applyFont="1" applyFill="1" applyBorder="1" applyAlignment="1" applyProtection="1">
      <alignment horizontal="center" vertical="top" wrapText="1" readingOrder="1"/>
      <protection locked="0"/>
    </xf>
    <xf numFmtId="167" fontId="30" fillId="0" borderId="16" xfId="0" applyNumberFormat="1" applyFont="1" applyBorder="1" applyAlignment="1" applyProtection="1">
      <alignment horizontal="right" vertical="center" wrapText="1" readingOrder="1"/>
      <protection locked="0"/>
    </xf>
    <xf numFmtId="167" fontId="3" fillId="0" borderId="12" xfId="0" applyNumberFormat="1" applyFont="1" applyBorder="1" applyAlignment="1" applyProtection="1">
      <alignment horizontal="right" vertical="top" wrapText="1"/>
      <protection locked="0"/>
    </xf>
    <xf numFmtId="167" fontId="30" fillId="0" borderId="17" xfId="0" applyNumberFormat="1" applyFont="1" applyBorder="1" applyAlignment="1" applyProtection="1">
      <alignment horizontal="right" vertical="center" wrapText="1" readingOrder="1"/>
      <protection locked="0"/>
    </xf>
    <xf numFmtId="171" fontId="32" fillId="5" borderId="12" xfId="0" applyNumberFormat="1" applyFont="1" applyFill="1" applyBorder="1" applyAlignment="1" applyProtection="1">
      <alignment horizontal="right" vertical="center" wrapText="1" readingOrder="1"/>
      <protection locked="0"/>
    </xf>
    <xf numFmtId="171" fontId="32" fillId="5" borderId="3" xfId="0" applyNumberFormat="1" applyFont="1" applyFill="1" applyBorder="1" applyAlignment="1" applyProtection="1">
      <alignment vertical="center" wrapText="1" readingOrder="1"/>
      <protection locked="0"/>
    </xf>
    <xf numFmtId="170" fontId="32" fillId="6" borderId="3" xfId="0" applyNumberFormat="1" applyFont="1" applyFill="1" applyBorder="1" applyAlignment="1" applyProtection="1">
      <alignment vertical="center" wrapText="1" readingOrder="1"/>
      <protection locked="0"/>
    </xf>
    <xf numFmtId="170" fontId="32" fillId="5" borderId="3" xfId="0" applyNumberFormat="1" applyFont="1" applyFill="1" applyBorder="1" applyAlignment="1" applyProtection="1">
      <alignment vertical="center" wrapText="1" readingOrder="1"/>
      <protection locked="0"/>
    </xf>
    <xf numFmtId="171" fontId="32" fillId="6" borderId="18" xfId="0" applyNumberFormat="1" applyFont="1" applyFill="1" applyBorder="1" applyAlignment="1" applyProtection="1">
      <alignment horizontal="right" vertical="center" wrapText="1" readingOrder="1"/>
      <protection locked="0"/>
    </xf>
    <xf numFmtId="171" fontId="3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9" fontId="3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9" fontId="30" fillId="4" borderId="3" xfId="0" applyNumberFormat="1" applyFont="1" applyFill="1" applyBorder="1" applyAlignment="1" applyProtection="1">
      <alignment vertical="center" wrapText="1" readingOrder="1"/>
      <protection locked="0"/>
    </xf>
    <xf numFmtId="169" fontId="30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0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0" fillId="0" borderId="3" xfId="0" applyNumberFormat="1" applyFont="1" applyBorder="1" applyAlignment="1" applyProtection="1">
      <alignment horizontal="right" vertical="center" wrapText="1" readingOrder="1"/>
      <protection locked="0"/>
    </xf>
    <xf numFmtId="167" fontId="32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2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3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0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2" fillId="0" borderId="3" xfId="0" applyNumberFormat="1" applyFont="1" applyBorder="1" applyAlignment="1" applyProtection="1">
      <alignment horizontal="right" vertical="center" wrapText="1" readingOrder="1"/>
      <protection locked="0"/>
    </xf>
    <xf numFmtId="167" fontId="30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2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2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" fillId="0" borderId="3" xfId="0" applyNumberFormat="1" applyFont="1" applyBorder="1" applyAlignment="1" applyProtection="1">
      <alignment horizontal="right" vertical="top" wrapText="1"/>
      <protection locked="0"/>
    </xf>
    <xf numFmtId="171" fontId="32" fillId="7" borderId="3" xfId="0" applyNumberFormat="1" applyFont="1" applyFill="1" applyBorder="1" applyAlignment="1" applyProtection="1">
      <alignment vertical="center" wrapText="1" readingOrder="1"/>
      <protection locked="0"/>
    </xf>
    <xf numFmtId="171" fontId="32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2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2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0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0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4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4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5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5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167" fontId="35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30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168" fontId="30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5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4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5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4" borderId="11" xfId="0" applyFont="1" applyFill="1" applyBorder="1" applyAlignment="1" applyProtection="1">
      <alignment horizontal="left" vertical="top" wrapText="1" readingOrder="1"/>
      <protection locked="0"/>
    </xf>
    <xf numFmtId="0" fontId="43" fillId="8" borderId="3" xfId="2" applyFont="1" applyFill="1" applyBorder="1" applyAlignment="1">
      <alignment horizontal="left" vertical="top" wrapText="1"/>
    </xf>
    <xf numFmtId="0" fontId="44" fillId="8" borderId="3" xfId="2" applyFont="1" applyFill="1" applyBorder="1" applyAlignment="1">
      <alignment horizontal="left" vertical="top" wrapText="1"/>
    </xf>
    <xf numFmtId="0" fontId="30" fillId="6" borderId="11" xfId="0" applyFont="1" applyFill="1" applyBorder="1" applyAlignment="1" applyProtection="1">
      <alignment horizontal="center" vertical="center" wrapText="1" readingOrder="1"/>
      <protection locked="0"/>
    </xf>
    <xf numFmtId="0" fontId="44" fillId="8" borderId="3" xfId="0" applyFont="1" applyFill="1" applyBorder="1" applyAlignment="1">
      <alignment horizontal="left" vertical="top" wrapText="1"/>
    </xf>
    <xf numFmtId="0" fontId="43" fillId="8" borderId="3" xfId="0" applyFont="1" applyFill="1" applyBorder="1" applyAlignment="1">
      <alignment horizontal="left" vertical="top" wrapText="1"/>
    </xf>
    <xf numFmtId="168" fontId="32" fillId="6" borderId="3" xfId="0" applyNumberFormat="1" applyFont="1" applyFill="1" applyBorder="1" applyAlignment="1" applyProtection="1">
      <alignment horizontal="right" vertical="center" wrapText="1" readingOrder="1"/>
      <protection locked="0"/>
    </xf>
    <xf numFmtId="168" fontId="32" fillId="0" borderId="3" xfId="0" applyNumberFormat="1" applyFont="1" applyBorder="1" applyAlignment="1" applyProtection="1">
      <alignment horizontal="right" vertical="center" wrapText="1" readingOrder="1"/>
      <protection locked="0"/>
    </xf>
    <xf numFmtId="168" fontId="3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35" fillId="0" borderId="12" xfId="0" applyNumberFormat="1" applyFont="1" applyBorder="1" applyAlignment="1" applyProtection="1">
      <alignment horizontal="right" vertical="center" wrapText="1" readingOrder="1"/>
      <protection locked="0"/>
    </xf>
    <xf numFmtId="0" fontId="30" fillId="4" borderId="11" xfId="0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/>
    <xf numFmtId="0" fontId="44" fillId="4" borderId="3" xfId="0" applyFont="1" applyFill="1" applyBorder="1" applyAlignment="1">
      <alignment horizontal="left" vertical="top" wrapText="1"/>
    </xf>
    <xf numFmtId="167" fontId="35" fillId="0" borderId="3" xfId="0" applyNumberFormat="1" applyFont="1" applyBorder="1" applyAlignment="1" applyProtection="1">
      <alignment horizontal="right" vertical="center" wrapText="1" readingOrder="1"/>
      <protection locked="0"/>
    </xf>
    <xf numFmtId="2" fontId="35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3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170" fontId="32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70" fontId="32" fillId="6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30" fillId="0" borderId="15" xfId="0" applyFont="1" applyBorder="1" applyAlignment="1" applyProtection="1">
      <alignment horizontal="center" vertical="center" wrapText="1" readingOrder="1"/>
      <protection locked="0"/>
    </xf>
    <xf numFmtId="0" fontId="30" fillId="0" borderId="19" xfId="0" applyFont="1" applyBorder="1" applyAlignment="1" applyProtection="1">
      <alignment horizontal="center" vertical="center" wrapText="1" readingOrder="1"/>
      <protection locked="0"/>
    </xf>
    <xf numFmtId="0" fontId="30" fillId="0" borderId="3" xfId="0" applyFont="1" applyBorder="1" applyAlignment="1" applyProtection="1">
      <alignment horizontal="center" vertical="center" wrapText="1" readingOrder="1"/>
      <protection locked="0"/>
    </xf>
    <xf numFmtId="0" fontId="45" fillId="0" borderId="3" xfId="0" applyFont="1" applyBorder="1"/>
    <xf numFmtId="167" fontId="34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34" fillId="0" borderId="3" xfId="0" applyNumberFormat="1" applyFont="1" applyBorder="1" applyAlignment="1" applyProtection="1">
      <alignment horizontal="right" vertical="center" wrapText="1" readingOrder="1"/>
      <protection locked="0"/>
    </xf>
    <xf numFmtId="167" fontId="34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34" fillId="4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2" borderId="0" xfId="0" applyFont="1" applyFill="1" applyAlignment="1">
      <alignment horizontal="center" vertical="center"/>
    </xf>
    <xf numFmtId="167" fontId="35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30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7" fillId="0" borderId="1" xfId="0" applyFont="1" applyBorder="1" applyAlignment="1">
      <alignment vertical="top" wrapText="1"/>
    </xf>
    <xf numFmtId="0" fontId="36" fillId="0" borderId="0" xfId="0" applyFont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1" fillId="0" borderId="0" xfId="0" applyFont="1"/>
    <xf numFmtId="0" fontId="3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3" xfId="0" applyFont="1" applyFill="1" applyBorder="1" applyAlignment="1">
      <alignment horizontal="centerContinuous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4" xfId="0" quotePrefix="1" applyFont="1" applyBorder="1" applyAlignment="1">
      <alignment horizontal="center" vertical="center"/>
    </xf>
    <xf numFmtId="49" fontId="6" fillId="0" borderId="20" xfId="0" quotePrefix="1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 wrapText="1"/>
    </xf>
    <xf numFmtId="2" fontId="9" fillId="4" borderId="2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2" fontId="8" fillId="4" borderId="13" xfId="0" applyNumberFormat="1" applyFont="1" applyFill="1" applyBorder="1" applyAlignment="1">
      <alignment horizontal="center" vertical="center" wrapText="1"/>
    </xf>
    <xf numFmtId="2" fontId="8" fillId="4" borderId="21" xfId="0" applyNumberFormat="1" applyFont="1" applyFill="1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/>
    </xf>
    <xf numFmtId="2" fontId="8" fillId="4" borderId="21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2" fontId="9" fillId="4" borderId="4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49" fontId="8" fillId="0" borderId="3" xfId="0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indent="1"/>
    </xf>
    <xf numFmtId="0" fontId="9" fillId="0" borderId="0" xfId="0" applyFont="1" applyAlignment="1">
      <alignment vertical="center"/>
    </xf>
    <xf numFmtId="49" fontId="8" fillId="0" borderId="4" xfId="0" quotePrefix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1"/>
    </xf>
    <xf numFmtId="2" fontId="8" fillId="4" borderId="4" xfId="0" applyNumberFormat="1" applyFont="1" applyFill="1" applyBorder="1" applyAlignment="1">
      <alignment horizontal="center" vertical="center"/>
    </xf>
    <xf numFmtId="49" fontId="8" fillId="0" borderId="21" xfId="0" quotePrefix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 wrapText="1" indent="1"/>
    </xf>
    <xf numFmtId="2" fontId="8" fillId="4" borderId="21" xfId="0" applyNumberFormat="1" applyFont="1" applyFill="1" applyBorder="1" applyAlignment="1">
      <alignment horizontal="center" vertical="center"/>
    </xf>
    <xf numFmtId="49" fontId="8" fillId="0" borderId="2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2" fontId="8" fillId="4" borderId="2" xfId="0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2"/>
    </xf>
    <xf numFmtId="0" fontId="8" fillId="0" borderId="3" xfId="0" applyFont="1" applyBorder="1" applyAlignment="1">
      <alignment horizontal="left" vertical="center" wrapText="1" indent="3"/>
    </xf>
    <xf numFmtId="2" fontId="40" fillId="0" borderId="20" xfId="0" applyNumberFormat="1" applyFont="1" applyBorder="1"/>
    <xf numFmtId="0" fontId="8" fillId="0" borderId="3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Continuous" vertical="center"/>
    </xf>
    <xf numFmtId="2" fontId="41" fillId="0" borderId="0" xfId="0" applyNumberFormat="1" applyFont="1" applyAlignment="1">
      <alignment wrapText="1"/>
    </xf>
    <xf numFmtId="0" fontId="8" fillId="0" borderId="2" xfId="0" applyFont="1" applyBorder="1" applyAlignment="1">
      <alignment vertical="center" wrapText="1"/>
    </xf>
    <xf numFmtId="1" fontId="8" fillId="0" borderId="3" xfId="0" applyNumberFormat="1" applyFont="1" applyBorder="1" applyAlignment="1">
      <alignment horizontal="center" vertical="center" wrapText="1"/>
    </xf>
    <xf numFmtId="49" fontId="9" fillId="0" borderId="4" xfId="0" quotePrefix="1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 wrapText="1"/>
    </xf>
    <xf numFmtId="49" fontId="9" fillId="0" borderId="2" xfId="0" quotePrefix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4" borderId="2" xfId="0" applyNumberFormat="1" applyFont="1" applyFill="1" applyBorder="1" applyAlignment="1">
      <alignment horizontal="center" vertical="center"/>
    </xf>
    <xf numFmtId="2" fontId="8" fillId="4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2" fontId="9" fillId="4" borderId="3" xfId="0" applyNumberFormat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1" fontId="8" fillId="0" borderId="0" xfId="0" applyNumberFormat="1" applyFont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9" fillId="4" borderId="9" xfId="0" applyNumberFormat="1" applyFont="1" applyFill="1" applyBorder="1" applyAlignment="1">
      <alignment horizontal="left" vertical="center"/>
    </xf>
    <xf numFmtId="167" fontId="8" fillId="4" borderId="3" xfId="0" applyNumberFormat="1" applyFont="1" applyFill="1" applyBorder="1" applyAlignment="1">
      <alignment horizontal="center" vertical="center"/>
    </xf>
    <xf numFmtId="167" fontId="9" fillId="4" borderId="4" xfId="0" applyNumberFormat="1" applyFont="1" applyFill="1" applyBorder="1" applyAlignment="1">
      <alignment horizontal="center" vertical="center" wrapText="1"/>
    </xf>
    <xf numFmtId="167" fontId="9" fillId="4" borderId="4" xfId="0" applyNumberFormat="1" applyFont="1" applyFill="1" applyBorder="1" applyAlignment="1">
      <alignment horizontal="center" vertical="center"/>
    </xf>
    <xf numFmtId="166" fontId="0" fillId="0" borderId="0" xfId="0" applyNumberFormat="1"/>
    <xf numFmtId="168" fontId="0" fillId="0" borderId="0" xfId="0" applyNumberFormat="1"/>
    <xf numFmtId="167" fontId="30" fillId="0" borderId="0" xfId="0" applyNumberFormat="1" applyFont="1" applyAlignment="1" applyProtection="1">
      <alignment horizontal="right" vertical="center" wrapText="1" readingOrder="1"/>
      <protection locked="0"/>
    </xf>
    <xf numFmtId="2" fontId="0" fillId="0" borderId="0" xfId="0" applyNumberFormat="1"/>
    <xf numFmtId="167" fontId="8" fillId="4" borderId="4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wrapText="1"/>
    </xf>
    <xf numFmtId="167" fontId="9" fillId="5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4" borderId="22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30" fillId="3" borderId="11" xfId="0" applyFont="1" applyFill="1" applyBorder="1" applyAlignment="1" applyProtection="1">
      <alignment horizontal="center" vertical="top" wrapText="1" readingOrder="1"/>
      <protection locked="0"/>
    </xf>
    <xf numFmtId="0" fontId="3" fillId="3" borderId="19" xfId="0" applyFont="1" applyFill="1" applyBorder="1" applyAlignment="1" applyProtection="1">
      <alignment vertical="top" wrapText="1"/>
      <protection locked="0"/>
    </xf>
    <xf numFmtId="0" fontId="30" fillId="0" borderId="11" xfId="0" applyFont="1" applyBorder="1" applyAlignment="1" applyProtection="1">
      <alignment horizontal="center" vertical="top" wrapText="1" readingOrder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/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06"/>
  <sheetViews>
    <sheetView tabSelected="1" workbookViewId="0">
      <selection sqref="A1:F7"/>
    </sheetView>
  </sheetViews>
  <sheetFormatPr defaultRowHeight="12.75" outlineLevelCol="1" x14ac:dyDescent="0.2"/>
  <cols>
    <col min="1" max="1" width="5.28515625" style="208" bestFit="1" customWidth="1"/>
    <col min="2" max="2" width="48.5703125" style="276" customWidth="1"/>
    <col min="3" max="3" width="6.5703125" style="208" customWidth="1" outlineLevel="1"/>
    <col min="4" max="4" width="14.28515625" style="277" customWidth="1"/>
    <col min="5" max="5" width="14.5703125" style="278" customWidth="1"/>
    <col min="6" max="6" width="13" style="278" customWidth="1"/>
    <col min="7" max="7" width="35.28515625" style="2" customWidth="1"/>
    <col min="8" max="8" width="12.42578125" style="2" bestFit="1" customWidth="1"/>
    <col min="9" max="9" width="11.42578125" style="2" customWidth="1"/>
    <col min="10" max="16384" width="9.140625" style="2"/>
  </cols>
  <sheetData>
    <row r="1" spans="1:8" s="197" customFormat="1" ht="15" customHeight="1" x14ac:dyDescent="0.2">
      <c r="A1" s="195"/>
      <c r="B1" s="195"/>
      <c r="C1" s="291" t="s">
        <v>306</v>
      </c>
      <c r="D1" s="291"/>
      <c r="E1" s="291"/>
      <c r="F1" s="291"/>
    </row>
    <row r="2" spans="1:8" s="197" customFormat="1" ht="15" customHeight="1" x14ac:dyDescent="0.2">
      <c r="A2" s="195"/>
      <c r="B2" s="195"/>
      <c r="C2" s="291" t="s">
        <v>304</v>
      </c>
      <c r="D2" s="291"/>
      <c r="E2" s="291"/>
      <c r="F2" s="291"/>
    </row>
    <row r="3" spans="1:8" s="197" customFormat="1" ht="15" customHeight="1" x14ac:dyDescent="0.2">
      <c r="A3" s="195"/>
      <c r="B3" s="195"/>
      <c r="C3" s="291" t="s">
        <v>305</v>
      </c>
      <c r="D3" s="291"/>
      <c r="E3" s="291"/>
      <c r="F3" s="291"/>
    </row>
    <row r="4" spans="1:8" s="197" customFormat="1" ht="15" customHeight="1" x14ac:dyDescent="0.2">
      <c r="A4" s="195"/>
      <c r="B4" s="195"/>
      <c r="C4" s="291" t="s">
        <v>309</v>
      </c>
      <c r="D4" s="291"/>
      <c r="E4" s="291"/>
      <c r="F4" s="291"/>
    </row>
    <row r="5" spans="1:8" s="197" customFormat="1" ht="15" customHeight="1" x14ac:dyDescent="0.2">
      <c r="A5" s="195"/>
      <c r="B5" s="195"/>
      <c r="C5" s="292" t="s">
        <v>317</v>
      </c>
      <c r="D5" s="292"/>
      <c r="E5" s="292"/>
      <c r="F5" s="292"/>
    </row>
    <row r="6" spans="1:8" s="197" customFormat="1" ht="18" customHeight="1" x14ac:dyDescent="0.2">
      <c r="A6" s="195"/>
      <c r="B6" s="198" t="s">
        <v>827</v>
      </c>
      <c r="C6" s="195"/>
      <c r="D6" s="196"/>
      <c r="E6" s="196"/>
      <c r="F6" s="196"/>
    </row>
    <row r="7" spans="1:8" s="1" customFormat="1" ht="17.25" customHeight="1" x14ac:dyDescent="0.2">
      <c r="A7" s="293" t="s">
        <v>828</v>
      </c>
      <c r="B7" s="293"/>
      <c r="C7" s="293"/>
      <c r="D7" s="293"/>
      <c r="E7" s="293"/>
      <c r="F7" s="293"/>
    </row>
    <row r="8" spans="1:8" ht="20.25" customHeight="1" x14ac:dyDescent="0.2">
      <c r="A8" s="199"/>
      <c r="B8" s="199"/>
      <c r="C8" s="199"/>
      <c r="D8" s="200"/>
      <c r="E8" s="200"/>
      <c r="F8" s="201" t="s">
        <v>829</v>
      </c>
    </row>
    <row r="9" spans="1:8" x14ac:dyDescent="0.2">
      <c r="A9" s="294" t="s">
        <v>830</v>
      </c>
      <c r="B9" s="294" t="s">
        <v>831</v>
      </c>
      <c r="C9" s="294" t="s">
        <v>832</v>
      </c>
      <c r="D9" s="296" t="s">
        <v>204</v>
      </c>
      <c r="E9" s="202" t="s">
        <v>166</v>
      </c>
      <c r="F9" s="202"/>
    </row>
    <row r="10" spans="1:8" ht="25.5" x14ac:dyDescent="0.2">
      <c r="A10" s="295"/>
      <c r="B10" s="295"/>
      <c r="C10" s="295"/>
      <c r="D10" s="297"/>
      <c r="E10" s="203" t="s">
        <v>199</v>
      </c>
      <c r="F10" s="203" t="s">
        <v>200</v>
      </c>
    </row>
    <row r="11" spans="1:8" s="208" customFormat="1" x14ac:dyDescent="0.2">
      <c r="A11" s="204">
        <v>1</v>
      </c>
      <c r="B11" s="205">
        <v>2</v>
      </c>
      <c r="C11" s="206">
        <v>3</v>
      </c>
      <c r="D11" s="207">
        <v>4</v>
      </c>
      <c r="E11" s="207">
        <v>5</v>
      </c>
      <c r="F11" s="203">
        <v>6</v>
      </c>
    </row>
    <row r="12" spans="1:8" ht="28.5" x14ac:dyDescent="0.2">
      <c r="A12" s="209" t="s">
        <v>833</v>
      </c>
      <c r="B12" s="210" t="s">
        <v>834</v>
      </c>
      <c r="C12" s="211"/>
      <c r="D12" s="105">
        <f>E12+F12</f>
        <v>10838067.511</v>
      </c>
      <c r="E12" s="105">
        <f>E14+E62+E97</f>
        <v>7625132.8109999998</v>
      </c>
      <c r="F12" s="213">
        <f>F62+F138</f>
        <v>3212934.7</v>
      </c>
      <c r="G12" s="214"/>
      <c r="H12" s="214"/>
    </row>
    <row r="13" spans="1:8" x14ac:dyDescent="0.2">
      <c r="A13" s="215"/>
      <c r="B13" s="216" t="s">
        <v>835</v>
      </c>
      <c r="C13" s="211"/>
      <c r="D13" s="217"/>
      <c r="E13" s="217"/>
      <c r="F13" s="218"/>
      <c r="G13" s="214"/>
      <c r="H13" s="214"/>
    </row>
    <row r="14" spans="1:8" s="225" customFormat="1" x14ac:dyDescent="0.2">
      <c r="A14" s="219" t="s">
        <v>836</v>
      </c>
      <c r="B14" s="220" t="s">
        <v>837</v>
      </c>
      <c r="C14" s="221">
        <v>7100</v>
      </c>
      <c r="D14" s="222">
        <f>D17+D22+D25+D46+D53</f>
        <v>1453105.3</v>
      </c>
      <c r="E14" s="222">
        <f>E17+E22+E25+E46+E53</f>
        <v>1453105.3</v>
      </c>
      <c r="F14" s="223" t="s">
        <v>99</v>
      </c>
      <c r="G14" s="224"/>
      <c r="H14" s="224"/>
    </row>
    <row r="15" spans="1:8" ht="25.5" x14ac:dyDescent="0.2">
      <c r="A15" s="215"/>
      <c r="B15" s="226" t="s">
        <v>838</v>
      </c>
      <c r="C15" s="227"/>
      <c r="D15" s="212"/>
      <c r="E15" s="212"/>
      <c r="F15" s="228"/>
      <c r="G15" s="214"/>
      <c r="H15" s="214"/>
    </row>
    <row r="16" spans="1:8" x14ac:dyDescent="0.2">
      <c r="A16" s="215"/>
      <c r="B16" s="226" t="s">
        <v>839</v>
      </c>
      <c r="C16" s="229"/>
      <c r="D16" s="217"/>
      <c r="E16" s="217"/>
      <c r="F16" s="228"/>
      <c r="G16" s="214"/>
      <c r="H16" s="214"/>
    </row>
    <row r="17" spans="1:8" s="225" customFormat="1" x14ac:dyDescent="0.2">
      <c r="A17" s="219" t="s">
        <v>840</v>
      </c>
      <c r="B17" s="230" t="s">
        <v>841</v>
      </c>
      <c r="C17" s="231">
        <v>7131</v>
      </c>
      <c r="D17" s="232">
        <f>E17</f>
        <v>524460</v>
      </c>
      <c r="E17" s="232">
        <f>E19+E20+E21</f>
        <v>524460</v>
      </c>
      <c r="F17" s="223" t="s">
        <v>99</v>
      </c>
      <c r="G17" s="224"/>
      <c r="H17" s="224"/>
    </row>
    <row r="18" spans="1:8" x14ac:dyDescent="0.2">
      <c r="A18" s="215"/>
      <c r="B18" s="233" t="s">
        <v>839</v>
      </c>
      <c r="C18" s="234"/>
      <c r="D18" s="218"/>
      <c r="E18" s="218"/>
      <c r="F18" s="228"/>
      <c r="G18" s="214"/>
      <c r="H18" s="214"/>
    </row>
    <row r="19" spans="1:8" ht="38.25" x14ac:dyDescent="0.2">
      <c r="A19" s="235" t="s">
        <v>842</v>
      </c>
      <c r="B19" s="236" t="s">
        <v>843</v>
      </c>
      <c r="C19" s="206"/>
      <c r="D19" s="73">
        <f>E19</f>
        <v>20000</v>
      </c>
      <c r="E19" s="73">
        <v>20000</v>
      </c>
      <c r="F19" s="73" t="s">
        <v>99</v>
      </c>
      <c r="G19" s="214"/>
      <c r="H19" s="214"/>
    </row>
    <row r="20" spans="1:8" ht="25.5" x14ac:dyDescent="0.2">
      <c r="A20" s="235" t="s">
        <v>844</v>
      </c>
      <c r="B20" s="236" t="s">
        <v>845</v>
      </c>
      <c r="C20" s="206"/>
      <c r="D20" s="73">
        <f>E20</f>
        <v>73760</v>
      </c>
      <c r="E20" s="73">
        <v>73760</v>
      </c>
      <c r="F20" s="73" t="s">
        <v>99</v>
      </c>
      <c r="G20" s="214"/>
      <c r="H20" s="214"/>
    </row>
    <row r="21" spans="1:8" ht="21.75" customHeight="1" x14ac:dyDescent="0.2">
      <c r="A21" s="235" t="s">
        <v>846</v>
      </c>
      <c r="B21" s="236" t="s">
        <v>847</v>
      </c>
      <c r="C21" s="206"/>
      <c r="D21" s="73">
        <f>E21</f>
        <v>430700</v>
      </c>
      <c r="E21" s="73">
        <v>430700</v>
      </c>
      <c r="F21" s="73" t="s">
        <v>99</v>
      </c>
      <c r="G21" s="214"/>
      <c r="H21" s="214"/>
    </row>
    <row r="22" spans="1:8" s="225" customFormat="1" x14ac:dyDescent="0.2">
      <c r="A22" s="219" t="s">
        <v>848</v>
      </c>
      <c r="B22" s="230" t="s">
        <v>849</v>
      </c>
      <c r="C22" s="231">
        <v>7136</v>
      </c>
      <c r="D22" s="232">
        <f>E22</f>
        <v>803600</v>
      </c>
      <c r="E22" s="232">
        <f>E24</f>
        <v>803600</v>
      </c>
      <c r="F22" s="223" t="s">
        <v>99</v>
      </c>
      <c r="G22" s="224"/>
      <c r="H22" s="224"/>
    </row>
    <row r="23" spans="1:8" ht="21.75" customHeight="1" x14ac:dyDescent="0.2">
      <c r="A23" s="215"/>
      <c r="B23" s="233" t="s">
        <v>839</v>
      </c>
      <c r="C23" s="234"/>
      <c r="D23" s="218"/>
      <c r="E23" s="218"/>
      <c r="F23" s="228"/>
      <c r="G23" s="214"/>
      <c r="H23" s="214"/>
    </row>
    <row r="24" spans="1:8" x14ac:dyDescent="0.2">
      <c r="A24" s="235" t="s">
        <v>850</v>
      </c>
      <c r="B24" s="236" t="s">
        <v>851</v>
      </c>
      <c r="C24" s="206"/>
      <c r="D24" s="73">
        <v>803600</v>
      </c>
      <c r="E24" s="73">
        <v>803600</v>
      </c>
      <c r="F24" s="73" t="s">
        <v>99</v>
      </c>
      <c r="G24" s="214"/>
      <c r="H24" s="214"/>
    </row>
    <row r="25" spans="1:8" s="225" customFormat="1" ht="38.25" x14ac:dyDescent="0.2">
      <c r="A25" s="219" t="s">
        <v>852</v>
      </c>
      <c r="B25" s="230" t="s">
        <v>853</v>
      </c>
      <c r="C25" s="237">
        <v>7145</v>
      </c>
      <c r="D25" s="232">
        <f>D27</f>
        <v>95045.3</v>
      </c>
      <c r="E25" s="232">
        <f>E27</f>
        <v>95045.3</v>
      </c>
      <c r="F25" s="223" t="s">
        <v>99</v>
      </c>
      <c r="G25" s="224"/>
      <c r="H25" s="224"/>
    </row>
    <row r="26" spans="1:8" x14ac:dyDescent="0.2">
      <c r="A26" s="215"/>
      <c r="B26" s="233" t="s">
        <v>839</v>
      </c>
      <c r="C26" s="229"/>
      <c r="D26" s="218"/>
      <c r="E26" s="218"/>
      <c r="F26" s="228"/>
      <c r="G26" s="214"/>
      <c r="H26" s="214"/>
    </row>
    <row r="27" spans="1:8" x14ac:dyDescent="0.2">
      <c r="A27" s="238" t="s">
        <v>854</v>
      </c>
      <c r="B27" s="239" t="s">
        <v>855</v>
      </c>
      <c r="C27" s="199">
        <v>71452</v>
      </c>
      <c r="D27" s="240">
        <f>D30+D34+D35+D36+D37+D38+D39+D40+D41+D42+D43+D44+D45</f>
        <v>95045.3</v>
      </c>
      <c r="E27" s="240">
        <f>E30+E34+E35+E36+E37+E38+E39+E40+E41+E42+E43+E44+E45</f>
        <v>95045.3</v>
      </c>
      <c r="F27" s="240" t="s">
        <v>99</v>
      </c>
      <c r="G27" s="214"/>
      <c r="H27" s="214"/>
    </row>
    <row r="28" spans="1:8" ht="38.25" x14ac:dyDescent="0.2">
      <c r="A28" s="241"/>
      <c r="B28" s="242" t="s">
        <v>856</v>
      </c>
      <c r="C28" s="234"/>
      <c r="D28" s="218"/>
      <c r="E28" s="218"/>
      <c r="F28" s="243"/>
      <c r="G28" s="214"/>
      <c r="H28" s="214"/>
    </row>
    <row r="29" spans="1:8" ht="16.5" customHeight="1" x14ac:dyDescent="0.2">
      <c r="A29" s="244"/>
      <c r="B29" s="245" t="s">
        <v>839</v>
      </c>
      <c r="C29" s="229"/>
      <c r="D29" s="246"/>
      <c r="E29" s="246"/>
      <c r="F29" s="247"/>
      <c r="G29" s="214"/>
      <c r="H29" s="214"/>
    </row>
    <row r="30" spans="1:8" ht="51" x14ac:dyDescent="0.2">
      <c r="A30" s="238" t="s">
        <v>857</v>
      </c>
      <c r="B30" s="248" t="s">
        <v>858</v>
      </c>
      <c r="C30" s="249"/>
      <c r="D30" s="240">
        <v>40000</v>
      </c>
      <c r="E30" s="240">
        <v>40000</v>
      </c>
      <c r="F30" s="240" t="s">
        <v>99</v>
      </c>
      <c r="G30" s="214"/>
      <c r="H30" s="214"/>
    </row>
    <row r="31" spans="1:8" x14ac:dyDescent="0.2">
      <c r="A31" s="229"/>
      <c r="B31" s="250" t="s">
        <v>167</v>
      </c>
      <c r="C31" s="229"/>
      <c r="D31" s="247"/>
      <c r="E31" s="247"/>
      <c r="F31" s="247"/>
      <c r="G31" s="214"/>
      <c r="H31" s="214"/>
    </row>
    <row r="32" spans="1:8" ht="15" x14ac:dyDescent="0.25">
      <c r="A32" s="235" t="s">
        <v>859</v>
      </c>
      <c r="B32" s="251" t="s">
        <v>860</v>
      </c>
      <c r="C32" s="206"/>
      <c r="D32" s="73">
        <v>40000</v>
      </c>
      <c r="E32" s="73">
        <v>40000</v>
      </c>
      <c r="F32" s="73" t="s">
        <v>99</v>
      </c>
      <c r="G32" s="252"/>
      <c r="H32" s="214"/>
    </row>
    <row r="33" spans="1:8" ht="15" x14ac:dyDescent="0.25">
      <c r="A33" s="235" t="s">
        <v>861</v>
      </c>
      <c r="B33" s="251" t="s">
        <v>862</v>
      </c>
      <c r="C33" s="206"/>
      <c r="D33" s="73"/>
      <c r="E33" s="73"/>
      <c r="F33" s="73" t="s">
        <v>99</v>
      </c>
      <c r="G33" s="252"/>
      <c r="H33" s="214"/>
    </row>
    <row r="34" spans="1:8" ht="102" x14ac:dyDescent="0.2">
      <c r="A34" s="235" t="s">
        <v>863</v>
      </c>
      <c r="B34" s="253" t="s">
        <v>864</v>
      </c>
      <c r="C34" s="206"/>
      <c r="D34" s="73">
        <v>930</v>
      </c>
      <c r="E34" s="73">
        <v>930</v>
      </c>
      <c r="F34" s="73" t="s">
        <v>99</v>
      </c>
      <c r="G34" s="214"/>
      <c r="H34" s="214"/>
    </row>
    <row r="35" spans="1:8" ht="38.25" x14ac:dyDescent="0.2">
      <c r="A35" s="204" t="s">
        <v>865</v>
      </c>
      <c r="B35" s="253" t="s">
        <v>866</v>
      </c>
      <c r="C35" s="206"/>
      <c r="D35" s="73">
        <v>700</v>
      </c>
      <c r="E35" s="73">
        <v>700</v>
      </c>
      <c r="F35" s="73" t="s">
        <v>99</v>
      </c>
      <c r="G35" s="214"/>
      <c r="H35" s="214"/>
    </row>
    <row r="36" spans="1:8" ht="63.75" x14ac:dyDescent="0.2">
      <c r="A36" s="235" t="s">
        <v>867</v>
      </c>
      <c r="B36" s="253" t="s">
        <v>868</v>
      </c>
      <c r="C36" s="206"/>
      <c r="D36" s="73">
        <v>18000</v>
      </c>
      <c r="E36" s="73">
        <v>18000</v>
      </c>
      <c r="F36" s="73" t="s">
        <v>99</v>
      </c>
      <c r="G36" s="214"/>
      <c r="H36" s="214"/>
    </row>
    <row r="37" spans="1:8" ht="25.5" x14ac:dyDescent="0.2">
      <c r="A37" s="235" t="s">
        <v>869</v>
      </c>
      <c r="B37" s="253" t="s">
        <v>870</v>
      </c>
      <c r="C37" s="206"/>
      <c r="D37" s="73">
        <v>2545.3000000000002</v>
      </c>
      <c r="E37" s="73">
        <v>2545.3000000000002</v>
      </c>
      <c r="F37" s="73" t="s">
        <v>99</v>
      </c>
      <c r="G37" s="214"/>
      <c r="H37" s="214"/>
    </row>
    <row r="38" spans="1:8" ht="76.5" x14ac:dyDescent="0.2">
      <c r="A38" s="235" t="s">
        <v>871</v>
      </c>
      <c r="B38" s="253" t="s">
        <v>872</v>
      </c>
      <c r="C38" s="206"/>
      <c r="D38" s="73">
        <v>13500</v>
      </c>
      <c r="E38" s="73">
        <v>13500</v>
      </c>
      <c r="F38" s="73" t="s">
        <v>99</v>
      </c>
      <c r="G38" s="214"/>
      <c r="H38" s="214"/>
    </row>
    <row r="39" spans="1:8" ht="63.75" x14ac:dyDescent="0.2">
      <c r="A39" s="235" t="s">
        <v>873</v>
      </c>
      <c r="B39" s="253" t="s">
        <v>874</v>
      </c>
      <c r="C39" s="206"/>
      <c r="D39" s="73">
        <v>2550</v>
      </c>
      <c r="E39" s="73">
        <v>2550</v>
      </c>
      <c r="F39" s="73" t="s">
        <v>99</v>
      </c>
      <c r="G39" s="214"/>
      <c r="H39" s="214"/>
    </row>
    <row r="40" spans="1:8" x14ac:dyDescent="0.2">
      <c r="A40" s="235" t="s">
        <v>875</v>
      </c>
      <c r="B40" s="253" t="s">
        <v>876</v>
      </c>
      <c r="C40" s="206"/>
      <c r="D40" s="73">
        <v>300</v>
      </c>
      <c r="E40" s="73">
        <v>300</v>
      </c>
      <c r="F40" s="73" t="s">
        <v>99</v>
      </c>
      <c r="G40" s="214"/>
      <c r="H40" s="214"/>
    </row>
    <row r="41" spans="1:8" ht="25.5" x14ac:dyDescent="0.2">
      <c r="A41" s="235" t="s">
        <v>877</v>
      </c>
      <c r="B41" s="253" t="s">
        <v>878</v>
      </c>
      <c r="C41" s="206"/>
      <c r="D41" s="73">
        <v>15000</v>
      </c>
      <c r="E41" s="73">
        <v>15000</v>
      </c>
      <c r="F41" s="73" t="s">
        <v>99</v>
      </c>
      <c r="G41" s="214"/>
      <c r="H41" s="214"/>
    </row>
    <row r="42" spans="1:8" ht="38.25" x14ac:dyDescent="0.2">
      <c r="A42" s="235" t="s">
        <v>879</v>
      </c>
      <c r="B42" s="253" t="s">
        <v>880</v>
      </c>
      <c r="C42" s="206"/>
      <c r="D42" s="73">
        <v>100</v>
      </c>
      <c r="E42" s="73">
        <v>100</v>
      </c>
      <c r="F42" s="73" t="s">
        <v>99</v>
      </c>
      <c r="G42" s="214"/>
      <c r="H42" s="214"/>
    </row>
    <row r="43" spans="1:8" ht="63.75" x14ac:dyDescent="0.2">
      <c r="A43" s="235" t="s">
        <v>881</v>
      </c>
      <c r="B43" s="253" t="s">
        <v>882</v>
      </c>
      <c r="C43" s="206"/>
      <c r="D43" s="73">
        <v>120</v>
      </c>
      <c r="E43" s="73">
        <v>120</v>
      </c>
      <c r="F43" s="73" t="s">
        <v>99</v>
      </c>
      <c r="G43" s="214"/>
      <c r="H43" s="214"/>
    </row>
    <row r="44" spans="1:8" ht="25.5" x14ac:dyDescent="0.2">
      <c r="A44" s="235"/>
      <c r="B44" s="253" t="s">
        <v>883</v>
      </c>
      <c r="C44" s="206"/>
      <c r="D44" s="73">
        <v>1000</v>
      </c>
      <c r="E44" s="73">
        <v>1000</v>
      </c>
      <c r="F44" s="73"/>
      <c r="G44" s="214"/>
      <c r="H44" s="214"/>
    </row>
    <row r="45" spans="1:8" ht="38.25" x14ac:dyDescent="0.2">
      <c r="A45" s="235" t="s">
        <v>884</v>
      </c>
      <c r="B45" s="253" t="s">
        <v>885</v>
      </c>
      <c r="C45" s="206"/>
      <c r="D45" s="73">
        <v>300</v>
      </c>
      <c r="E45" s="73">
        <v>300</v>
      </c>
      <c r="F45" s="73" t="s">
        <v>99</v>
      </c>
      <c r="G45" s="214"/>
      <c r="H45" s="214"/>
    </row>
    <row r="46" spans="1:8" s="225" customFormat="1" ht="38.25" x14ac:dyDescent="0.2">
      <c r="A46" s="219" t="s">
        <v>886</v>
      </c>
      <c r="B46" s="230" t="s">
        <v>887</v>
      </c>
      <c r="C46" s="231">
        <v>7146</v>
      </c>
      <c r="D46" s="232">
        <f>D48</f>
        <v>30000</v>
      </c>
      <c r="E46" s="232">
        <f>E48</f>
        <v>30000</v>
      </c>
      <c r="F46" s="223" t="s">
        <v>99</v>
      </c>
      <c r="G46" s="224"/>
      <c r="H46" s="224"/>
    </row>
    <row r="47" spans="1:8" x14ac:dyDescent="0.2">
      <c r="A47" s="215"/>
      <c r="B47" s="233" t="s">
        <v>839</v>
      </c>
      <c r="C47" s="234"/>
      <c r="D47" s="218"/>
      <c r="E47" s="218"/>
      <c r="F47" s="228"/>
      <c r="G47" s="214"/>
      <c r="H47" s="214"/>
    </row>
    <row r="48" spans="1:8" x14ac:dyDescent="0.2">
      <c r="A48" s="238" t="s">
        <v>888</v>
      </c>
      <c r="B48" s="239" t="s">
        <v>889</v>
      </c>
      <c r="C48" s="249"/>
      <c r="D48" s="240">
        <f>D51+D52</f>
        <v>30000</v>
      </c>
      <c r="E48" s="240">
        <f>E51+E52</f>
        <v>30000</v>
      </c>
      <c r="F48" s="240" t="s">
        <v>99</v>
      </c>
      <c r="G48" s="214"/>
      <c r="H48" s="214"/>
    </row>
    <row r="49" spans="1:8" x14ac:dyDescent="0.2">
      <c r="A49" s="241"/>
      <c r="B49" s="242" t="s">
        <v>890</v>
      </c>
      <c r="C49" s="227"/>
      <c r="D49" s="218"/>
      <c r="E49" s="218"/>
      <c r="F49" s="243"/>
      <c r="G49" s="214"/>
      <c r="H49" s="214"/>
    </row>
    <row r="50" spans="1:8" x14ac:dyDescent="0.2">
      <c r="A50" s="244"/>
      <c r="B50" s="245" t="s">
        <v>839</v>
      </c>
      <c r="C50" s="229"/>
      <c r="D50" s="246"/>
      <c r="E50" s="246"/>
      <c r="F50" s="247"/>
      <c r="G50" s="214"/>
      <c r="H50" s="214"/>
    </row>
    <row r="51" spans="1:8" ht="89.25" x14ac:dyDescent="0.2">
      <c r="A51" s="244" t="s">
        <v>891</v>
      </c>
      <c r="B51" s="250" t="s">
        <v>892</v>
      </c>
      <c r="C51" s="254"/>
      <c r="D51" s="247">
        <v>12000</v>
      </c>
      <c r="E51" s="247">
        <v>12000</v>
      </c>
      <c r="F51" s="247" t="s">
        <v>99</v>
      </c>
      <c r="G51" s="214"/>
      <c r="H51" s="214"/>
    </row>
    <row r="52" spans="1:8" ht="101.25" customHeight="1" x14ac:dyDescent="0.2">
      <c r="A52" s="204" t="s">
        <v>893</v>
      </c>
      <c r="B52" s="253" t="s">
        <v>894</v>
      </c>
      <c r="C52" s="206"/>
      <c r="D52" s="73">
        <v>18000</v>
      </c>
      <c r="E52" s="73">
        <v>18000</v>
      </c>
      <c r="F52" s="73" t="s">
        <v>99</v>
      </c>
      <c r="G52" s="214"/>
      <c r="H52" s="214"/>
    </row>
    <row r="53" spans="1:8" s="225" customFormat="1" x14ac:dyDescent="0.2">
      <c r="A53" s="219" t="s">
        <v>895</v>
      </c>
      <c r="B53" s="230" t="s">
        <v>896</v>
      </c>
      <c r="C53" s="221">
        <v>7161</v>
      </c>
      <c r="D53" s="232">
        <f>D56</f>
        <v>0</v>
      </c>
      <c r="E53" s="232">
        <f>E56</f>
        <v>0</v>
      </c>
      <c r="F53" s="223" t="s">
        <v>99</v>
      </c>
      <c r="G53" s="224"/>
      <c r="H53" s="224"/>
    </row>
    <row r="54" spans="1:8" x14ac:dyDescent="0.2">
      <c r="A54" s="241"/>
      <c r="B54" s="242" t="s">
        <v>897</v>
      </c>
      <c r="C54" s="227"/>
      <c r="D54" s="218"/>
      <c r="E54" s="218"/>
      <c r="F54" s="243"/>
      <c r="G54" s="214"/>
      <c r="H54" s="214"/>
    </row>
    <row r="55" spans="1:8" x14ac:dyDescent="0.2">
      <c r="A55" s="215"/>
      <c r="B55" s="233" t="s">
        <v>839</v>
      </c>
      <c r="C55" s="229"/>
      <c r="D55" s="218"/>
      <c r="E55" s="218"/>
      <c r="F55" s="228"/>
      <c r="G55" s="214"/>
      <c r="H55" s="214"/>
    </row>
    <row r="56" spans="1:8" ht="51" x14ac:dyDescent="0.2">
      <c r="A56" s="238" t="s">
        <v>898</v>
      </c>
      <c r="B56" s="239" t="s">
        <v>899</v>
      </c>
      <c r="C56" s="199"/>
      <c r="D56" s="240">
        <f>D58+D59+D60+D61</f>
        <v>0</v>
      </c>
      <c r="E56" s="240">
        <f>E58+E59+E60+E61</f>
        <v>0</v>
      </c>
      <c r="F56" s="240" t="s">
        <v>99</v>
      </c>
      <c r="G56" s="214"/>
      <c r="H56" s="214"/>
    </row>
    <row r="57" spans="1:8" x14ac:dyDescent="0.2">
      <c r="A57" s="244"/>
      <c r="B57" s="245" t="s">
        <v>167</v>
      </c>
      <c r="C57" s="234"/>
      <c r="D57" s="246"/>
      <c r="E57" s="246"/>
      <c r="F57" s="247"/>
      <c r="G57" s="214"/>
      <c r="H57" s="214"/>
    </row>
    <row r="58" spans="1:8" x14ac:dyDescent="0.2">
      <c r="A58" s="255" t="s">
        <v>900</v>
      </c>
      <c r="B58" s="253" t="s">
        <v>901</v>
      </c>
      <c r="C58" s="206"/>
      <c r="D58" s="73">
        <v>0</v>
      </c>
      <c r="E58" s="73">
        <v>0</v>
      </c>
      <c r="F58" s="73" t="s">
        <v>99</v>
      </c>
      <c r="G58" s="214"/>
      <c r="H58" s="214"/>
    </row>
    <row r="59" spans="1:8" x14ac:dyDescent="0.2">
      <c r="A59" s="255" t="s">
        <v>902</v>
      </c>
      <c r="B59" s="253" t="s">
        <v>903</v>
      </c>
      <c r="C59" s="206"/>
      <c r="D59" s="73">
        <v>0</v>
      </c>
      <c r="E59" s="73">
        <v>0</v>
      </c>
      <c r="F59" s="73" t="s">
        <v>99</v>
      </c>
      <c r="G59" s="214"/>
      <c r="H59" s="214"/>
    </row>
    <row r="60" spans="1:8" ht="25.5" x14ac:dyDescent="0.2">
      <c r="A60" s="255" t="s">
        <v>904</v>
      </c>
      <c r="B60" s="253" t="s">
        <v>905</v>
      </c>
      <c r="C60" s="206"/>
      <c r="D60" s="73">
        <v>0</v>
      </c>
      <c r="E60" s="73">
        <v>0</v>
      </c>
      <c r="F60" s="73" t="s">
        <v>99</v>
      </c>
      <c r="G60" s="214"/>
      <c r="H60" s="214"/>
    </row>
    <row r="61" spans="1:8" ht="76.5" x14ac:dyDescent="0.2">
      <c r="A61" s="255" t="s">
        <v>906</v>
      </c>
      <c r="B61" s="239" t="s">
        <v>907</v>
      </c>
      <c r="C61" s="206"/>
      <c r="D61" s="240">
        <v>0</v>
      </c>
      <c r="E61" s="240">
        <v>0</v>
      </c>
      <c r="F61" s="73" t="s">
        <v>99</v>
      </c>
      <c r="G61" s="256"/>
      <c r="H61" s="214"/>
    </row>
    <row r="62" spans="1:8" s="225" customFormat="1" x14ac:dyDescent="0.2">
      <c r="A62" s="219" t="s">
        <v>908</v>
      </c>
      <c r="B62" s="230" t="s">
        <v>909</v>
      </c>
      <c r="C62" s="221">
        <v>7300</v>
      </c>
      <c r="D62" s="232">
        <f>D65+D68+D71+D74+D77+D89</f>
        <v>6483963.8210000005</v>
      </c>
      <c r="E62" s="281">
        <f>E65+E68+E71+E74+E77+E89</f>
        <v>5371029.1210000003</v>
      </c>
      <c r="F62" s="223">
        <f>F68+F74+F89</f>
        <v>1112934.7</v>
      </c>
      <c r="G62" s="224"/>
      <c r="H62" s="224"/>
    </row>
    <row r="63" spans="1:8" ht="25.5" x14ac:dyDescent="0.2">
      <c r="A63" s="215"/>
      <c r="B63" s="233" t="s">
        <v>910</v>
      </c>
      <c r="C63" s="234"/>
      <c r="D63" s="218"/>
      <c r="E63" s="218"/>
      <c r="F63" s="228"/>
      <c r="G63" s="214"/>
      <c r="H63" s="214"/>
    </row>
    <row r="64" spans="1:8" x14ac:dyDescent="0.2">
      <c r="A64" s="215"/>
      <c r="B64" s="233" t="s">
        <v>839</v>
      </c>
      <c r="C64" s="229"/>
      <c r="D64" s="218"/>
      <c r="E64" s="218"/>
      <c r="F64" s="228"/>
      <c r="G64" s="214"/>
      <c r="H64" s="214"/>
    </row>
    <row r="65" spans="1:8" s="225" customFormat="1" ht="38.25" x14ac:dyDescent="0.2">
      <c r="A65" s="219" t="s">
        <v>911</v>
      </c>
      <c r="B65" s="230" t="s">
        <v>912</v>
      </c>
      <c r="C65" s="231">
        <v>7311</v>
      </c>
      <c r="D65" s="232">
        <f>D67</f>
        <v>0</v>
      </c>
      <c r="E65" s="232">
        <f>E67</f>
        <v>0</v>
      </c>
      <c r="F65" s="223" t="s">
        <v>99</v>
      </c>
      <c r="G65" s="224"/>
      <c r="H65" s="224"/>
    </row>
    <row r="66" spans="1:8" x14ac:dyDescent="0.2">
      <c r="A66" s="215"/>
      <c r="B66" s="257" t="s">
        <v>839</v>
      </c>
      <c r="C66" s="234"/>
      <c r="D66" s="218"/>
      <c r="E66" s="218"/>
      <c r="F66" s="228"/>
      <c r="G66" s="214"/>
      <c r="H66" s="214"/>
    </row>
    <row r="67" spans="1:8" ht="63.75" x14ac:dyDescent="0.2">
      <c r="A67" s="235" t="s">
        <v>913</v>
      </c>
      <c r="B67" s="239" t="s">
        <v>914</v>
      </c>
      <c r="C67" s="258"/>
      <c r="D67" s="73">
        <v>0</v>
      </c>
      <c r="E67" s="73">
        <v>0</v>
      </c>
      <c r="F67" s="73" t="s">
        <v>99</v>
      </c>
      <c r="G67" s="214"/>
      <c r="H67" s="214"/>
    </row>
    <row r="68" spans="1:8" s="225" customFormat="1" ht="38.25" x14ac:dyDescent="0.2">
      <c r="A68" s="259" t="s">
        <v>915</v>
      </c>
      <c r="B68" s="230" t="s">
        <v>916</v>
      </c>
      <c r="C68" s="260">
        <v>7312</v>
      </c>
      <c r="D68" s="223">
        <f>D70</f>
        <v>0</v>
      </c>
      <c r="E68" s="223">
        <f>E70</f>
        <v>0</v>
      </c>
      <c r="F68" s="240">
        <v>0</v>
      </c>
      <c r="G68" s="224"/>
      <c r="H68" s="224"/>
    </row>
    <row r="69" spans="1:8" s="225" customFormat="1" x14ac:dyDescent="0.2">
      <c r="A69" s="261"/>
      <c r="B69" s="257" t="s">
        <v>839</v>
      </c>
      <c r="C69" s="262"/>
      <c r="D69" s="263"/>
      <c r="E69" s="263"/>
      <c r="F69" s="263"/>
      <c r="G69" s="224"/>
      <c r="H69" s="224"/>
    </row>
    <row r="70" spans="1:8" ht="63.75" x14ac:dyDescent="0.2">
      <c r="A70" s="204" t="s">
        <v>917</v>
      </c>
      <c r="B70" s="239" t="s">
        <v>918</v>
      </c>
      <c r="C70" s="258"/>
      <c r="D70" s="73">
        <v>0</v>
      </c>
      <c r="E70" s="73">
        <v>0</v>
      </c>
      <c r="F70" s="73">
        <v>0</v>
      </c>
      <c r="G70" s="214"/>
      <c r="H70" s="214"/>
    </row>
    <row r="71" spans="1:8" s="225" customFormat="1" ht="38.25" x14ac:dyDescent="0.2">
      <c r="A71" s="259" t="s">
        <v>919</v>
      </c>
      <c r="B71" s="230" t="s">
        <v>920</v>
      </c>
      <c r="C71" s="260">
        <v>7321</v>
      </c>
      <c r="D71" s="223">
        <f>D73</f>
        <v>0</v>
      </c>
      <c r="E71" s="223">
        <f>E73</f>
        <v>0</v>
      </c>
      <c r="F71" s="223" t="s">
        <v>99</v>
      </c>
      <c r="G71" s="224"/>
      <c r="H71" s="224"/>
    </row>
    <row r="72" spans="1:8" s="225" customFormat="1" x14ac:dyDescent="0.2">
      <c r="A72" s="261"/>
      <c r="B72" s="257" t="s">
        <v>839</v>
      </c>
      <c r="C72" s="262"/>
      <c r="D72" s="263"/>
      <c r="E72" s="263"/>
      <c r="F72" s="263"/>
      <c r="G72" s="224"/>
      <c r="H72" s="224"/>
    </row>
    <row r="73" spans="1:8" ht="51" x14ac:dyDescent="0.2">
      <c r="A73" s="235" t="s">
        <v>921</v>
      </c>
      <c r="B73" s="239" t="s">
        <v>922</v>
      </c>
      <c r="C73" s="258"/>
      <c r="D73" s="73">
        <v>0</v>
      </c>
      <c r="E73" s="73">
        <v>0</v>
      </c>
      <c r="F73" s="73" t="s">
        <v>99</v>
      </c>
      <c r="G73" s="214"/>
      <c r="H73" s="214"/>
    </row>
    <row r="74" spans="1:8" s="225" customFormat="1" ht="45.75" customHeight="1" x14ac:dyDescent="0.2">
      <c r="A74" s="259" t="s">
        <v>923</v>
      </c>
      <c r="B74" s="230" t="s">
        <v>924</v>
      </c>
      <c r="C74" s="260">
        <v>7322</v>
      </c>
      <c r="D74" s="223">
        <f>D76</f>
        <v>0</v>
      </c>
      <c r="E74" s="223">
        <f>E76</f>
        <v>0</v>
      </c>
      <c r="F74" s="223">
        <f>F76</f>
        <v>0</v>
      </c>
      <c r="G74" s="224"/>
      <c r="H74" s="224"/>
    </row>
    <row r="75" spans="1:8" s="225" customFormat="1" ht="18.75" customHeight="1" x14ac:dyDescent="0.2">
      <c r="A75" s="261"/>
      <c r="B75" s="257" t="s">
        <v>839</v>
      </c>
      <c r="C75" s="262"/>
      <c r="D75" s="263"/>
      <c r="E75" s="263"/>
      <c r="F75" s="263"/>
      <c r="G75" s="224"/>
      <c r="H75" s="224"/>
    </row>
    <row r="76" spans="1:8" ht="51" x14ac:dyDescent="0.2">
      <c r="A76" s="235" t="s">
        <v>925</v>
      </c>
      <c r="B76" s="239" t="s">
        <v>926</v>
      </c>
      <c r="C76" s="258"/>
      <c r="D76" s="73">
        <v>0</v>
      </c>
      <c r="E76" s="73">
        <v>0</v>
      </c>
      <c r="F76" s="73">
        <v>0</v>
      </c>
      <c r="G76" s="214"/>
      <c r="H76" s="214"/>
    </row>
    <row r="77" spans="1:8" s="225" customFormat="1" ht="38.25" x14ac:dyDescent="0.2">
      <c r="A77" s="219" t="s">
        <v>927</v>
      </c>
      <c r="B77" s="230" t="s">
        <v>928</v>
      </c>
      <c r="C77" s="221">
        <v>7331</v>
      </c>
      <c r="D77" s="281">
        <f>D80+D81++D85+D86</f>
        <v>5371029.1210000003</v>
      </c>
      <c r="E77" s="281">
        <f>E80+E81++E85+E86</f>
        <v>5371029.1210000003</v>
      </c>
      <c r="F77" s="223" t="s">
        <v>99</v>
      </c>
      <c r="G77" s="224"/>
      <c r="H77" s="224"/>
    </row>
    <row r="78" spans="1:8" x14ac:dyDescent="0.2">
      <c r="A78" s="215"/>
      <c r="B78" s="233" t="s">
        <v>929</v>
      </c>
      <c r="C78" s="234"/>
      <c r="D78" s="218"/>
      <c r="E78" s="218"/>
      <c r="F78" s="228"/>
      <c r="G78" s="214"/>
      <c r="H78" s="214"/>
    </row>
    <row r="79" spans="1:8" x14ac:dyDescent="0.2">
      <c r="A79" s="215"/>
      <c r="B79" s="233" t="s">
        <v>167</v>
      </c>
      <c r="C79" s="229"/>
      <c r="D79" s="246"/>
      <c r="E79" s="246"/>
      <c r="F79" s="228"/>
      <c r="G79" s="214"/>
      <c r="H79" s="214"/>
    </row>
    <row r="80" spans="1:8" ht="38.25" x14ac:dyDescent="0.2">
      <c r="A80" s="238" t="s">
        <v>930</v>
      </c>
      <c r="B80" s="239" t="s">
        <v>931</v>
      </c>
      <c r="C80" s="199"/>
      <c r="D80" s="264">
        <v>5364999.5999999996</v>
      </c>
      <c r="E80" s="264">
        <v>5364999.5999999996</v>
      </c>
      <c r="F80" s="240" t="s">
        <v>99</v>
      </c>
      <c r="G80" s="214"/>
      <c r="H80" s="214"/>
    </row>
    <row r="81" spans="1:8" ht="25.5" x14ac:dyDescent="0.2">
      <c r="A81" s="238" t="s">
        <v>932</v>
      </c>
      <c r="B81" s="239" t="s">
        <v>933</v>
      </c>
      <c r="C81" s="265"/>
      <c r="D81" s="287">
        <f>E81</f>
        <v>146.62100000000001</v>
      </c>
      <c r="E81" s="287">
        <f>E83+E84</f>
        <v>146.62100000000001</v>
      </c>
      <c r="F81" s="240" t="s">
        <v>99</v>
      </c>
      <c r="G81" s="214"/>
      <c r="H81" s="214"/>
    </row>
    <row r="82" spans="1:8" x14ac:dyDescent="0.2">
      <c r="A82" s="244"/>
      <c r="B82" s="250" t="s">
        <v>839</v>
      </c>
      <c r="C82" s="266"/>
      <c r="D82" s="247"/>
      <c r="E82" s="247"/>
      <c r="F82" s="247"/>
      <c r="G82" s="214"/>
      <c r="H82" s="214"/>
    </row>
    <row r="83" spans="1:8" ht="63.75" x14ac:dyDescent="0.2">
      <c r="A83" s="235" t="s">
        <v>934</v>
      </c>
      <c r="B83" s="251" t="s">
        <v>935</v>
      </c>
      <c r="C83" s="206"/>
      <c r="D83" s="73">
        <v>0</v>
      </c>
      <c r="E83" s="73">
        <v>0</v>
      </c>
      <c r="F83" s="73" t="s">
        <v>99</v>
      </c>
      <c r="G83" s="214"/>
      <c r="H83" s="214"/>
    </row>
    <row r="84" spans="1:8" x14ac:dyDescent="0.2">
      <c r="A84" s="235" t="s">
        <v>936</v>
      </c>
      <c r="B84" s="251" t="s">
        <v>937</v>
      </c>
      <c r="C84" s="206"/>
      <c r="D84" s="73">
        <f>E84</f>
        <v>146.62100000000001</v>
      </c>
      <c r="E84" s="280">
        <v>146.62100000000001</v>
      </c>
      <c r="F84" s="73" t="s">
        <v>99</v>
      </c>
      <c r="G84" s="214"/>
      <c r="H84" s="214"/>
    </row>
    <row r="85" spans="1:8" ht="25.5" x14ac:dyDescent="0.2">
      <c r="A85" s="235" t="s">
        <v>938</v>
      </c>
      <c r="B85" s="239" t="s">
        <v>939</v>
      </c>
      <c r="C85" s="258"/>
      <c r="D85" s="73">
        <v>0</v>
      </c>
      <c r="E85" s="73">
        <v>0</v>
      </c>
      <c r="F85" s="73" t="s">
        <v>99</v>
      </c>
      <c r="G85" s="214"/>
      <c r="H85" s="214"/>
    </row>
    <row r="86" spans="1:8" ht="38.25" x14ac:dyDescent="0.2">
      <c r="A86" s="238" t="s">
        <v>940</v>
      </c>
      <c r="B86" s="239" t="s">
        <v>941</v>
      </c>
      <c r="C86" s="265"/>
      <c r="D86" s="240">
        <v>5882.9</v>
      </c>
      <c r="E86" s="240">
        <v>5882.9</v>
      </c>
      <c r="F86" s="240" t="s">
        <v>99</v>
      </c>
      <c r="G86" s="214" t="s">
        <v>2</v>
      </c>
      <c r="H86" s="214"/>
    </row>
    <row r="87" spans="1:8" x14ac:dyDescent="0.2">
      <c r="A87" s="215"/>
      <c r="B87" s="233" t="s">
        <v>167</v>
      </c>
      <c r="C87" s="229"/>
      <c r="D87" s="218"/>
      <c r="E87" s="218"/>
      <c r="F87" s="228"/>
      <c r="G87" s="214"/>
      <c r="H87" s="214"/>
    </row>
    <row r="88" spans="1:8" ht="38.25" x14ac:dyDescent="0.2">
      <c r="A88" s="235" t="s">
        <v>942</v>
      </c>
      <c r="B88" s="251" t="s">
        <v>943</v>
      </c>
      <c r="C88" s="258"/>
      <c r="D88" s="73">
        <v>0</v>
      </c>
      <c r="E88" s="73">
        <v>0</v>
      </c>
      <c r="F88" s="73" t="s">
        <v>99</v>
      </c>
      <c r="G88" s="214"/>
      <c r="H88" s="214"/>
    </row>
    <row r="89" spans="1:8" s="225" customFormat="1" ht="38.25" x14ac:dyDescent="0.2">
      <c r="A89" s="219" t="s">
        <v>944</v>
      </c>
      <c r="B89" s="230" t="s">
        <v>945</v>
      </c>
      <c r="C89" s="231">
        <v>7332</v>
      </c>
      <c r="D89" s="232">
        <f>D92+D93</f>
        <v>1112934.7</v>
      </c>
      <c r="E89" s="232">
        <f>E92+E93</f>
        <v>0</v>
      </c>
      <c r="F89" s="223">
        <f>F92+F93</f>
        <v>1112934.7</v>
      </c>
      <c r="G89" s="224"/>
      <c r="H89" s="224"/>
    </row>
    <row r="90" spans="1:8" x14ac:dyDescent="0.2">
      <c r="A90" s="215"/>
      <c r="B90" s="233" t="s">
        <v>946</v>
      </c>
      <c r="C90" s="234"/>
      <c r="D90" s="218"/>
      <c r="E90" s="218"/>
      <c r="F90" s="228"/>
      <c r="G90" s="214"/>
      <c r="H90" s="214"/>
    </row>
    <row r="91" spans="1:8" x14ac:dyDescent="0.2">
      <c r="A91" s="215"/>
      <c r="B91" s="257" t="s">
        <v>839</v>
      </c>
      <c r="C91" s="234"/>
      <c r="D91" s="218"/>
      <c r="E91" s="218"/>
      <c r="F91" s="228"/>
      <c r="G91" s="214"/>
      <c r="H91" s="214"/>
    </row>
    <row r="92" spans="1:8" ht="38.25" x14ac:dyDescent="0.2">
      <c r="A92" s="235" t="s">
        <v>947</v>
      </c>
      <c r="B92" s="239" t="s">
        <v>948</v>
      </c>
      <c r="C92" s="258"/>
      <c r="D92" s="264">
        <f>E92+F92</f>
        <v>1112934.7</v>
      </c>
      <c r="E92" s="264">
        <v>0</v>
      </c>
      <c r="F92" s="240">
        <v>1112934.7</v>
      </c>
      <c r="G92" s="214"/>
      <c r="H92" s="214"/>
    </row>
    <row r="93" spans="1:8" ht="38.25" x14ac:dyDescent="0.2">
      <c r="A93" s="238" t="s">
        <v>949</v>
      </c>
      <c r="B93" s="239" t="s">
        <v>950</v>
      </c>
      <c r="C93" s="265"/>
      <c r="D93" s="240">
        <v>0</v>
      </c>
      <c r="E93" s="240">
        <v>0</v>
      </c>
      <c r="F93" s="240">
        <v>0</v>
      </c>
      <c r="G93" s="214"/>
      <c r="H93" s="214"/>
    </row>
    <row r="94" spans="1:8" x14ac:dyDescent="0.2">
      <c r="A94" s="215"/>
      <c r="B94" s="233" t="s">
        <v>167</v>
      </c>
      <c r="C94" s="229"/>
      <c r="D94" s="218"/>
      <c r="E94" s="218"/>
      <c r="F94" s="228"/>
      <c r="G94" s="214"/>
      <c r="H94" s="214"/>
    </row>
    <row r="95" spans="1:8" ht="38.25" x14ac:dyDescent="0.2">
      <c r="A95" s="235" t="s">
        <v>951</v>
      </c>
      <c r="B95" s="251" t="s">
        <v>943</v>
      </c>
      <c r="C95" s="258"/>
      <c r="D95" s="73">
        <v>0</v>
      </c>
      <c r="E95" s="73">
        <v>0</v>
      </c>
      <c r="F95" s="73">
        <v>0</v>
      </c>
      <c r="G95" s="214"/>
      <c r="H95" s="214"/>
    </row>
    <row r="96" spans="1:8" s="225" customFormat="1" x14ac:dyDescent="0.2">
      <c r="A96" s="219" t="s">
        <v>952</v>
      </c>
      <c r="B96" s="230" t="s">
        <v>953</v>
      </c>
      <c r="C96" s="221">
        <v>7400</v>
      </c>
      <c r="D96" s="213"/>
      <c r="E96" s="213"/>
      <c r="F96" s="223"/>
      <c r="G96" s="224"/>
      <c r="H96" s="224"/>
    </row>
    <row r="97" spans="1:8" ht="25.5" x14ac:dyDescent="0.2">
      <c r="A97" s="215"/>
      <c r="B97" s="233" t="s">
        <v>954</v>
      </c>
      <c r="C97" s="234"/>
      <c r="D97" s="213">
        <f>D99+D102+D105+D112+D117+D123+D128+D133</f>
        <v>660424.82299999997</v>
      </c>
      <c r="E97" s="213">
        <f>E99+E102+E105+E112+E117+E123+E128+E133+E138</f>
        <v>800998.39</v>
      </c>
      <c r="F97" s="228" t="s">
        <v>97</v>
      </c>
      <c r="G97" s="214"/>
      <c r="H97" s="214"/>
    </row>
    <row r="98" spans="1:8" x14ac:dyDescent="0.2">
      <c r="A98" s="215"/>
      <c r="B98" s="233" t="s">
        <v>839</v>
      </c>
      <c r="C98" s="229"/>
      <c r="D98" s="218"/>
      <c r="E98" s="218"/>
      <c r="F98" s="228"/>
      <c r="G98" s="214"/>
      <c r="H98" s="214"/>
    </row>
    <row r="99" spans="1:8" s="225" customFormat="1" x14ac:dyDescent="0.2">
      <c r="A99" s="219" t="s">
        <v>955</v>
      </c>
      <c r="B99" s="230" t="s">
        <v>956</v>
      </c>
      <c r="C99" s="231">
        <v>7411</v>
      </c>
      <c r="D99" s="232">
        <f>D101</f>
        <v>0</v>
      </c>
      <c r="E99" s="232">
        <f>E101</f>
        <v>0</v>
      </c>
      <c r="F99" s="223">
        <f>F101</f>
        <v>0</v>
      </c>
      <c r="G99" s="224"/>
      <c r="H99" s="224"/>
    </row>
    <row r="100" spans="1:8" x14ac:dyDescent="0.2">
      <c r="A100" s="215"/>
      <c r="B100" s="233" t="s">
        <v>839</v>
      </c>
      <c r="C100" s="234"/>
      <c r="D100" s="218"/>
      <c r="E100" s="218"/>
      <c r="F100" s="228"/>
      <c r="G100" s="214"/>
      <c r="H100" s="214"/>
    </row>
    <row r="101" spans="1:8" ht="51" x14ac:dyDescent="0.2">
      <c r="A101" s="235" t="s">
        <v>957</v>
      </c>
      <c r="B101" s="236" t="s">
        <v>958</v>
      </c>
      <c r="C101" s="258"/>
      <c r="D101" s="73">
        <v>0</v>
      </c>
      <c r="E101" s="73">
        <v>0</v>
      </c>
      <c r="F101" s="73">
        <v>0</v>
      </c>
      <c r="G101" s="214"/>
      <c r="H101" s="214"/>
    </row>
    <row r="102" spans="1:8" s="225" customFormat="1" ht="21.75" customHeight="1" x14ac:dyDescent="0.2">
      <c r="A102" s="219" t="s">
        <v>959</v>
      </c>
      <c r="B102" s="230" t="s">
        <v>960</v>
      </c>
      <c r="C102" s="231">
        <v>7412</v>
      </c>
      <c r="D102" s="232">
        <f>D104</f>
        <v>0</v>
      </c>
      <c r="E102" s="232">
        <f>E104</f>
        <v>0</v>
      </c>
      <c r="F102" s="223" t="s">
        <v>99</v>
      </c>
      <c r="G102" s="224"/>
      <c r="H102" s="224"/>
    </row>
    <row r="103" spans="1:8" ht="22.5" customHeight="1" x14ac:dyDescent="0.2">
      <c r="A103" s="215"/>
      <c r="B103" s="233" t="s">
        <v>839</v>
      </c>
      <c r="C103" s="234"/>
      <c r="D103" s="218"/>
      <c r="E103" s="218"/>
      <c r="F103" s="228"/>
      <c r="G103" s="214"/>
      <c r="H103" s="214"/>
    </row>
    <row r="104" spans="1:8" ht="38.25" x14ac:dyDescent="0.2">
      <c r="A104" s="235" t="s">
        <v>961</v>
      </c>
      <c r="B104" s="239" t="s">
        <v>962</v>
      </c>
      <c r="C104" s="258"/>
      <c r="D104" s="73">
        <v>0</v>
      </c>
      <c r="E104" s="73">
        <v>0</v>
      </c>
      <c r="F104" s="73" t="s">
        <v>99</v>
      </c>
      <c r="G104" s="214"/>
      <c r="H104" s="214"/>
    </row>
    <row r="105" spans="1:8" s="225" customFormat="1" ht="18" customHeight="1" x14ac:dyDescent="0.2">
      <c r="A105" s="219" t="s">
        <v>963</v>
      </c>
      <c r="B105" s="230" t="s">
        <v>964</v>
      </c>
      <c r="C105" s="231">
        <v>7415</v>
      </c>
      <c r="D105" s="232">
        <f>D108+D109+D110+D111</f>
        <v>75200</v>
      </c>
      <c r="E105" s="232">
        <f>E108+E109+E110+E111</f>
        <v>75200</v>
      </c>
      <c r="F105" s="223" t="s">
        <v>99</v>
      </c>
      <c r="G105" s="224"/>
      <c r="H105" s="224"/>
    </row>
    <row r="106" spans="1:8" x14ac:dyDescent="0.2">
      <c r="A106" s="215"/>
      <c r="B106" s="233" t="s">
        <v>965</v>
      </c>
      <c r="C106" s="234"/>
      <c r="D106" s="218"/>
      <c r="E106" s="218"/>
      <c r="F106" s="228"/>
      <c r="G106" s="214"/>
      <c r="H106" s="214"/>
    </row>
    <row r="107" spans="1:8" x14ac:dyDescent="0.2">
      <c r="A107" s="215"/>
      <c r="B107" s="233" t="s">
        <v>839</v>
      </c>
      <c r="C107" s="234"/>
      <c r="D107" s="218"/>
      <c r="E107" s="218"/>
      <c r="F107" s="228"/>
      <c r="G107" s="214"/>
      <c r="H107" s="214"/>
    </row>
    <row r="108" spans="1:8" ht="25.5" x14ac:dyDescent="0.2">
      <c r="A108" s="235" t="s">
        <v>966</v>
      </c>
      <c r="B108" s="239" t="s">
        <v>967</v>
      </c>
      <c r="C108" s="258"/>
      <c r="D108" s="73">
        <v>44600</v>
      </c>
      <c r="E108" s="73">
        <v>44600</v>
      </c>
      <c r="F108" s="73" t="s">
        <v>99</v>
      </c>
      <c r="G108" s="214"/>
      <c r="H108" s="214"/>
    </row>
    <row r="109" spans="1:8" ht="38.25" x14ac:dyDescent="0.2">
      <c r="A109" s="235" t="s">
        <v>968</v>
      </c>
      <c r="B109" s="239" t="s">
        <v>969</v>
      </c>
      <c r="C109" s="258"/>
      <c r="D109" s="73">
        <v>0</v>
      </c>
      <c r="E109" s="73">
        <v>0</v>
      </c>
      <c r="F109" s="73" t="s">
        <v>99</v>
      </c>
      <c r="G109" s="214"/>
      <c r="H109" s="214"/>
    </row>
    <row r="110" spans="1:8" ht="51" x14ac:dyDescent="0.2">
      <c r="A110" s="235" t="s">
        <v>970</v>
      </c>
      <c r="B110" s="239" t="s">
        <v>971</v>
      </c>
      <c r="C110" s="258"/>
      <c r="D110" s="73">
        <v>0</v>
      </c>
      <c r="E110" s="73">
        <v>0</v>
      </c>
      <c r="F110" s="73" t="s">
        <v>99</v>
      </c>
      <c r="G110" s="214"/>
      <c r="H110" s="214"/>
    </row>
    <row r="111" spans="1:8" ht="21" customHeight="1" x14ac:dyDescent="0.2">
      <c r="A111" s="204" t="s">
        <v>972</v>
      </c>
      <c r="B111" s="239" t="s">
        <v>973</v>
      </c>
      <c r="C111" s="258"/>
      <c r="D111" s="73">
        <v>30600</v>
      </c>
      <c r="E111" s="73">
        <v>30600</v>
      </c>
      <c r="F111" s="73" t="s">
        <v>99</v>
      </c>
      <c r="G111" s="214"/>
      <c r="H111" s="214"/>
    </row>
    <row r="112" spans="1:8" s="225" customFormat="1" ht="38.25" x14ac:dyDescent="0.2">
      <c r="A112" s="219" t="s">
        <v>974</v>
      </c>
      <c r="B112" s="230" t="s">
        <v>975</v>
      </c>
      <c r="C112" s="231">
        <v>7421</v>
      </c>
      <c r="D112" s="232">
        <f>D115+D116</f>
        <v>5997</v>
      </c>
      <c r="E112" s="232">
        <f>E115+E116</f>
        <v>5997</v>
      </c>
      <c r="F112" s="223" t="s">
        <v>99</v>
      </c>
      <c r="G112" s="224"/>
      <c r="H112" s="224"/>
    </row>
    <row r="113" spans="1:8" x14ac:dyDescent="0.2">
      <c r="A113" s="215"/>
      <c r="B113" s="233" t="s">
        <v>976</v>
      </c>
      <c r="C113" s="234"/>
      <c r="D113" s="218"/>
      <c r="E113" s="218"/>
      <c r="F113" s="228"/>
      <c r="G113" s="214"/>
      <c r="H113" s="214"/>
    </row>
    <row r="114" spans="1:8" x14ac:dyDescent="0.2">
      <c r="A114" s="215"/>
      <c r="B114" s="233" t="s">
        <v>839</v>
      </c>
      <c r="C114" s="234"/>
      <c r="D114" s="218"/>
      <c r="E114" s="218"/>
      <c r="F114" s="228"/>
      <c r="G114" s="214"/>
      <c r="H114" s="214"/>
    </row>
    <row r="115" spans="1:8" ht="78" customHeight="1" x14ac:dyDescent="0.2">
      <c r="A115" s="235" t="s">
        <v>977</v>
      </c>
      <c r="B115" s="267" t="s">
        <v>978</v>
      </c>
      <c r="C115" s="258"/>
      <c r="D115" s="73">
        <v>0</v>
      </c>
      <c r="E115" s="73">
        <v>0</v>
      </c>
      <c r="F115" s="73" t="s">
        <v>99</v>
      </c>
      <c r="G115" s="214"/>
      <c r="H115" s="214"/>
    </row>
    <row r="116" spans="1:8" s="225" customFormat="1" ht="55.5" customHeight="1" x14ac:dyDescent="0.2">
      <c r="A116" s="235" t="s">
        <v>979</v>
      </c>
      <c r="B116" s="267" t="s">
        <v>980</v>
      </c>
      <c r="C116" s="206"/>
      <c r="D116" s="73">
        <v>5997</v>
      </c>
      <c r="E116" s="73">
        <v>5997</v>
      </c>
      <c r="F116" s="73" t="s">
        <v>99</v>
      </c>
      <c r="G116" s="224"/>
      <c r="H116" s="224"/>
    </row>
    <row r="117" spans="1:8" s="225" customFormat="1" x14ac:dyDescent="0.2">
      <c r="A117" s="219" t="s">
        <v>981</v>
      </c>
      <c r="B117" s="230" t="s">
        <v>982</v>
      </c>
      <c r="C117" s="231">
        <v>7422</v>
      </c>
      <c r="D117" s="281">
        <f>D120+D121+D122</f>
        <v>574727.82299999997</v>
      </c>
      <c r="E117" s="281">
        <f>E120+E121+E122</f>
        <v>574727.82299999997</v>
      </c>
      <c r="F117" s="223" t="s">
        <v>99</v>
      </c>
      <c r="G117" s="224"/>
      <c r="H117" s="224"/>
    </row>
    <row r="118" spans="1:8" x14ac:dyDescent="0.2">
      <c r="A118" s="215"/>
      <c r="B118" s="233" t="s">
        <v>983</v>
      </c>
      <c r="C118" s="234"/>
      <c r="D118" s="218"/>
      <c r="E118" s="218"/>
      <c r="F118" s="228"/>
      <c r="G118" s="214"/>
      <c r="H118" s="214"/>
    </row>
    <row r="119" spans="1:8" ht="11.25" customHeight="1" x14ac:dyDescent="0.2">
      <c r="A119" s="215"/>
      <c r="B119" s="233" t="s">
        <v>839</v>
      </c>
      <c r="C119" s="234"/>
      <c r="D119" s="218"/>
      <c r="E119" s="218"/>
      <c r="F119" s="228"/>
      <c r="G119" s="214"/>
      <c r="H119" s="214"/>
    </row>
    <row r="120" spans="1:8" s="225" customFormat="1" ht="21.75" customHeight="1" x14ac:dyDescent="0.2">
      <c r="A120" s="235" t="s">
        <v>984</v>
      </c>
      <c r="B120" s="239" t="s">
        <v>985</v>
      </c>
      <c r="C120" s="268"/>
      <c r="D120" s="280">
        <v>48021.822999999997</v>
      </c>
      <c r="E120" s="280">
        <v>48021.822999999997</v>
      </c>
      <c r="F120" s="73" t="s">
        <v>99</v>
      </c>
      <c r="G120" s="224"/>
      <c r="H120" s="224"/>
    </row>
    <row r="121" spans="1:8" ht="38.25" x14ac:dyDescent="0.2">
      <c r="A121" s="235" t="s">
        <v>986</v>
      </c>
      <c r="B121" s="239" t="s">
        <v>987</v>
      </c>
      <c r="C121" s="206"/>
      <c r="D121" s="73">
        <v>7136</v>
      </c>
      <c r="E121" s="73">
        <v>7136</v>
      </c>
      <c r="F121" s="73" t="s">
        <v>99</v>
      </c>
      <c r="G121" s="214"/>
      <c r="H121" s="214"/>
    </row>
    <row r="122" spans="1:8" ht="71.25" customHeight="1" x14ac:dyDescent="0.2">
      <c r="A122" s="235" t="s">
        <v>988</v>
      </c>
      <c r="B122" s="239" t="s">
        <v>989</v>
      </c>
      <c r="C122" s="206"/>
      <c r="D122" s="73">
        <v>519570</v>
      </c>
      <c r="E122" s="73">
        <v>519570</v>
      </c>
      <c r="F122" s="73" t="s">
        <v>99</v>
      </c>
      <c r="G122" s="214"/>
      <c r="H122" s="214"/>
    </row>
    <row r="123" spans="1:8" s="225" customFormat="1" ht="23.25" customHeight="1" x14ac:dyDescent="0.2">
      <c r="A123" s="219" t="s">
        <v>990</v>
      </c>
      <c r="B123" s="230" t="s">
        <v>991</v>
      </c>
      <c r="C123" s="231">
        <v>7431</v>
      </c>
      <c r="D123" s="232">
        <f>D126+D127</f>
        <v>4500</v>
      </c>
      <c r="E123" s="232">
        <f>E126+E127</f>
        <v>4500</v>
      </c>
      <c r="F123" s="223" t="s">
        <v>99</v>
      </c>
      <c r="G123" s="224"/>
      <c r="H123" s="224"/>
    </row>
    <row r="124" spans="1:8" ht="20.25" customHeight="1" x14ac:dyDescent="0.2">
      <c r="A124" s="215"/>
      <c r="B124" s="233" t="s">
        <v>992</v>
      </c>
      <c r="C124" s="234"/>
      <c r="D124" s="218"/>
      <c r="E124" s="218"/>
      <c r="F124" s="228"/>
      <c r="G124" s="214"/>
      <c r="H124" s="214"/>
    </row>
    <row r="125" spans="1:8" ht="16.5" customHeight="1" x14ac:dyDescent="0.2">
      <c r="A125" s="215"/>
      <c r="B125" s="233" t="s">
        <v>839</v>
      </c>
      <c r="C125" s="234"/>
      <c r="D125" s="218"/>
      <c r="E125" s="218"/>
      <c r="F125" s="228"/>
      <c r="G125" s="214"/>
      <c r="H125" s="214"/>
    </row>
    <row r="126" spans="1:8" ht="48.75" customHeight="1" x14ac:dyDescent="0.2">
      <c r="A126" s="235" t="s">
        <v>993</v>
      </c>
      <c r="B126" s="267" t="s">
        <v>994</v>
      </c>
      <c r="C126" s="258"/>
      <c r="D126" s="264">
        <v>4500</v>
      </c>
      <c r="E126" s="264">
        <v>4500</v>
      </c>
      <c r="F126" s="73" t="s">
        <v>99</v>
      </c>
      <c r="G126" s="214"/>
      <c r="H126" s="214"/>
    </row>
    <row r="127" spans="1:8" s="225" customFormat="1" ht="42" customHeight="1" x14ac:dyDescent="0.2">
      <c r="A127" s="235" t="s">
        <v>995</v>
      </c>
      <c r="B127" s="267" t="s">
        <v>996</v>
      </c>
      <c r="C127" s="258"/>
      <c r="D127" s="73">
        <v>0</v>
      </c>
      <c r="E127" s="73">
        <v>0</v>
      </c>
      <c r="F127" s="73" t="s">
        <v>99</v>
      </c>
      <c r="G127" s="224"/>
      <c r="H127" s="224"/>
    </row>
    <row r="128" spans="1:8" s="225" customFormat="1" ht="19.5" customHeight="1" x14ac:dyDescent="0.2">
      <c r="A128" s="219" t="s">
        <v>997</v>
      </c>
      <c r="B128" s="230" t="s">
        <v>998</v>
      </c>
      <c r="C128" s="231">
        <v>7441</v>
      </c>
      <c r="D128" s="240">
        <f>D131+D132</f>
        <v>0</v>
      </c>
      <c r="E128" s="240">
        <f>E131+E132</f>
        <v>0</v>
      </c>
      <c r="F128" s="223" t="s">
        <v>99</v>
      </c>
      <c r="G128" s="224"/>
      <c r="H128" s="224"/>
    </row>
    <row r="129" spans="1:8" ht="17.25" customHeight="1" x14ac:dyDescent="0.2">
      <c r="A129" s="215"/>
      <c r="B129" s="233" t="s">
        <v>999</v>
      </c>
      <c r="C129" s="234"/>
      <c r="D129" s="218"/>
      <c r="E129" s="218"/>
      <c r="F129" s="228"/>
      <c r="G129" s="214"/>
      <c r="H129" s="214"/>
    </row>
    <row r="130" spans="1:8" ht="18" customHeight="1" x14ac:dyDescent="0.2">
      <c r="A130" s="269"/>
      <c r="B130" s="233" t="s">
        <v>839</v>
      </c>
      <c r="C130" s="229"/>
      <c r="D130" s="218"/>
      <c r="E130" s="218"/>
      <c r="F130" s="228"/>
      <c r="G130" s="214"/>
      <c r="H130" s="214"/>
    </row>
    <row r="131" spans="1:8" s="225" customFormat="1" ht="81.75" customHeight="1" x14ac:dyDescent="0.2">
      <c r="A131" s="215" t="s">
        <v>1000</v>
      </c>
      <c r="B131" s="270" t="s">
        <v>1001</v>
      </c>
      <c r="C131" s="258"/>
      <c r="D131" s="240">
        <v>0</v>
      </c>
      <c r="E131" s="240">
        <v>0</v>
      </c>
      <c r="F131" s="73" t="s">
        <v>99</v>
      </c>
      <c r="G131" s="224"/>
      <c r="H131" s="224"/>
    </row>
    <row r="132" spans="1:8" s="225" customFormat="1" ht="81" customHeight="1" x14ac:dyDescent="0.2">
      <c r="A132" s="235" t="s">
        <v>1000</v>
      </c>
      <c r="B132" s="270" t="s">
        <v>1002</v>
      </c>
      <c r="C132" s="266"/>
      <c r="D132" s="240">
        <v>0</v>
      </c>
      <c r="E132" s="240">
        <v>0</v>
      </c>
      <c r="F132" s="73" t="s">
        <v>99</v>
      </c>
      <c r="G132" s="224"/>
      <c r="H132" s="224"/>
    </row>
    <row r="133" spans="1:8" s="225" customFormat="1" ht="25.5" x14ac:dyDescent="0.2">
      <c r="A133" s="219" t="s">
        <v>1003</v>
      </c>
      <c r="B133" s="230" t="s">
        <v>1004</v>
      </c>
      <c r="C133" s="231">
        <v>7442</v>
      </c>
      <c r="D133" s="232">
        <f>D136+D137</f>
        <v>0</v>
      </c>
      <c r="E133" s="232">
        <f>E136+E137</f>
        <v>0</v>
      </c>
      <c r="F133" s="232">
        <f>F136+F137</f>
        <v>0</v>
      </c>
      <c r="G133" s="224"/>
      <c r="H133" s="224"/>
    </row>
    <row r="134" spans="1:8" x14ac:dyDescent="0.2">
      <c r="A134" s="215"/>
      <c r="B134" s="233" t="s">
        <v>1005</v>
      </c>
      <c r="C134" s="234"/>
      <c r="D134" s="218"/>
      <c r="E134" s="218"/>
      <c r="F134" s="243"/>
      <c r="G134" s="214"/>
      <c r="H134" s="214"/>
    </row>
    <row r="135" spans="1:8" ht="10.5" customHeight="1" x14ac:dyDescent="0.2">
      <c r="A135" s="215"/>
      <c r="B135" s="233" t="s">
        <v>839</v>
      </c>
      <c r="C135" s="234"/>
      <c r="D135" s="218"/>
      <c r="E135" s="218"/>
      <c r="F135" s="243"/>
      <c r="G135" s="214"/>
      <c r="H135" s="214"/>
    </row>
    <row r="136" spans="1:8" ht="96.75" customHeight="1" x14ac:dyDescent="0.2">
      <c r="A136" s="235" t="s">
        <v>1006</v>
      </c>
      <c r="B136" s="236" t="s">
        <v>1007</v>
      </c>
      <c r="C136" s="258"/>
      <c r="D136" s="73">
        <v>0</v>
      </c>
      <c r="E136" s="73">
        <v>0</v>
      </c>
      <c r="F136" s="73">
        <v>0</v>
      </c>
      <c r="G136" s="214"/>
      <c r="H136" s="214"/>
    </row>
    <row r="137" spans="1:8" s="225" customFormat="1" ht="95.25" customHeight="1" x14ac:dyDescent="0.2">
      <c r="A137" s="235" t="s">
        <v>1008</v>
      </c>
      <c r="B137" s="267" t="s">
        <v>1009</v>
      </c>
      <c r="C137" s="258"/>
      <c r="D137" s="73">
        <v>0</v>
      </c>
      <c r="E137" s="73">
        <v>0</v>
      </c>
      <c r="F137" s="271">
        <v>0</v>
      </c>
      <c r="G137" s="224"/>
      <c r="H137" s="224"/>
    </row>
    <row r="138" spans="1:8" s="225" customFormat="1" x14ac:dyDescent="0.2">
      <c r="A138" s="238" t="s">
        <v>1010</v>
      </c>
      <c r="B138" s="230" t="s">
        <v>1011</v>
      </c>
      <c r="C138" s="221">
        <v>7451</v>
      </c>
      <c r="D138" s="282">
        <f>E138+F138</f>
        <v>2240573.5669999998</v>
      </c>
      <c r="E138" s="281">
        <f>E143</f>
        <v>140573.56700000001</v>
      </c>
      <c r="F138" s="223">
        <f>F141+F142+F143</f>
        <v>2100000</v>
      </c>
      <c r="G138" s="224"/>
      <c r="H138" s="224"/>
    </row>
    <row r="139" spans="1:8" x14ac:dyDescent="0.2">
      <c r="A139" s="241"/>
      <c r="B139" s="233" t="s">
        <v>1012</v>
      </c>
      <c r="C139" s="272"/>
      <c r="D139" s="218"/>
      <c r="E139" s="218"/>
      <c r="F139" s="218"/>
      <c r="G139" s="214"/>
      <c r="H139" s="214"/>
    </row>
    <row r="140" spans="1:8" x14ac:dyDescent="0.2">
      <c r="A140" s="244"/>
      <c r="B140" s="233" t="s">
        <v>839</v>
      </c>
      <c r="C140" s="262"/>
      <c r="D140" s="218"/>
      <c r="E140" s="218"/>
      <c r="F140" s="228"/>
      <c r="G140" s="214"/>
      <c r="H140" s="214"/>
    </row>
    <row r="141" spans="1:8" ht="33" customHeight="1" x14ac:dyDescent="0.2">
      <c r="A141" s="235" t="s">
        <v>1013</v>
      </c>
      <c r="B141" s="239" t="s">
        <v>1014</v>
      </c>
      <c r="C141" s="258"/>
      <c r="D141" s="73" t="s">
        <v>99</v>
      </c>
      <c r="E141" s="73" t="s">
        <v>99</v>
      </c>
      <c r="F141" s="73">
        <v>0</v>
      </c>
      <c r="G141" s="214"/>
      <c r="H141" s="214"/>
    </row>
    <row r="142" spans="1:8" ht="32.25" customHeight="1" x14ac:dyDescent="0.2">
      <c r="A142" s="235" t="s">
        <v>1015</v>
      </c>
      <c r="B142" s="239" t="s">
        <v>1016</v>
      </c>
      <c r="C142" s="258"/>
      <c r="D142" s="73" t="s">
        <v>99</v>
      </c>
      <c r="E142" s="73" t="s">
        <v>99</v>
      </c>
      <c r="F142" s="73">
        <v>2100000</v>
      </c>
      <c r="G142" s="214"/>
      <c r="H142" s="214"/>
    </row>
    <row r="143" spans="1:8" ht="40.5" customHeight="1" x14ac:dyDescent="0.2">
      <c r="A143" s="235" t="s">
        <v>1017</v>
      </c>
      <c r="B143" s="236" t="s">
        <v>1018</v>
      </c>
      <c r="C143" s="258"/>
      <c r="D143" s="280">
        <f>E143+F143</f>
        <v>140573.56700000001</v>
      </c>
      <c r="E143" s="280">
        <v>140573.56700000001</v>
      </c>
      <c r="F143" s="73">
        <v>0</v>
      </c>
      <c r="G143" s="214"/>
      <c r="H143" s="214"/>
    </row>
    <row r="144" spans="1:8" ht="25.5" customHeight="1" x14ac:dyDescent="0.2">
      <c r="A144" s="27"/>
      <c r="B144" s="273"/>
      <c r="C144" s="274"/>
      <c r="D144" s="275"/>
      <c r="E144" s="275"/>
      <c r="F144" s="275"/>
    </row>
    <row r="145" spans="1:6" ht="29.25" customHeight="1" x14ac:dyDescent="0.2">
      <c r="A145" s="27"/>
      <c r="B145" s="290" t="s">
        <v>308</v>
      </c>
      <c r="C145" s="290"/>
      <c r="D145" s="290"/>
      <c r="E145" s="290"/>
      <c r="F145" s="290"/>
    </row>
    <row r="146" spans="1:6" ht="32.25" customHeight="1" x14ac:dyDescent="0.2">
      <c r="A146" s="27"/>
      <c r="B146" s="290" t="s">
        <v>1020</v>
      </c>
      <c r="C146" s="290"/>
      <c r="D146" s="290"/>
      <c r="E146" s="290"/>
      <c r="F146" s="290"/>
    </row>
    <row r="147" spans="1:6" x14ac:dyDescent="0.2">
      <c r="C147" s="2"/>
      <c r="E147" s="277"/>
      <c r="F147" s="277"/>
    </row>
    <row r="148" spans="1:6" x14ac:dyDescent="0.2">
      <c r="C148" s="2"/>
      <c r="E148" s="277"/>
      <c r="F148" s="277"/>
    </row>
    <row r="149" spans="1:6" x14ac:dyDescent="0.2">
      <c r="C149" s="2"/>
      <c r="E149" s="277"/>
      <c r="F149" s="277"/>
    </row>
    <row r="150" spans="1:6" x14ac:dyDescent="0.2">
      <c r="C150" s="2"/>
      <c r="E150" s="277"/>
      <c r="F150" s="277"/>
    </row>
    <row r="151" spans="1:6" x14ac:dyDescent="0.2">
      <c r="C151" s="2"/>
      <c r="E151" s="277"/>
      <c r="F151" s="277"/>
    </row>
    <row r="152" spans="1:6" x14ac:dyDescent="0.2">
      <c r="C152" s="2"/>
      <c r="E152" s="277"/>
      <c r="F152" s="277"/>
    </row>
    <row r="153" spans="1:6" x14ac:dyDescent="0.2">
      <c r="C153" s="2"/>
      <c r="E153" s="277"/>
      <c r="F153" s="277"/>
    </row>
    <row r="154" spans="1:6" x14ac:dyDescent="0.2">
      <c r="C154" s="2"/>
      <c r="E154" s="277"/>
      <c r="F154" s="277"/>
    </row>
    <row r="155" spans="1:6" x14ac:dyDescent="0.2">
      <c r="C155" s="2"/>
      <c r="E155" s="277"/>
      <c r="F155" s="277"/>
    </row>
    <row r="156" spans="1:6" x14ac:dyDescent="0.2">
      <c r="C156" s="2"/>
      <c r="E156" s="277"/>
      <c r="F156" s="277"/>
    </row>
    <row r="157" spans="1:6" x14ac:dyDescent="0.2">
      <c r="C157" s="2"/>
      <c r="E157" s="277"/>
      <c r="F157" s="277"/>
    </row>
    <row r="158" spans="1:6" x14ac:dyDescent="0.2">
      <c r="C158" s="2"/>
      <c r="E158" s="277"/>
      <c r="F158" s="277"/>
    </row>
    <row r="159" spans="1:6" x14ac:dyDescent="0.2">
      <c r="C159" s="2"/>
      <c r="E159" s="277"/>
      <c r="F159" s="277"/>
    </row>
    <row r="160" spans="1:6" x14ac:dyDescent="0.2">
      <c r="C160" s="2"/>
      <c r="E160" s="277"/>
      <c r="F160" s="277"/>
    </row>
    <row r="161" spans="3:6" x14ac:dyDescent="0.2">
      <c r="C161" s="2"/>
      <c r="E161" s="277"/>
      <c r="F161" s="277"/>
    </row>
    <row r="162" spans="3:6" x14ac:dyDescent="0.2">
      <c r="C162" s="2"/>
      <c r="E162" s="277"/>
      <c r="F162" s="277"/>
    </row>
    <row r="163" spans="3:6" x14ac:dyDescent="0.2">
      <c r="C163" s="2"/>
      <c r="E163" s="277"/>
      <c r="F163" s="277"/>
    </row>
    <row r="164" spans="3:6" x14ac:dyDescent="0.2">
      <c r="C164" s="2"/>
      <c r="E164" s="277"/>
      <c r="F164" s="277"/>
    </row>
    <row r="165" spans="3:6" x14ac:dyDescent="0.2">
      <c r="C165" s="2"/>
      <c r="E165" s="277"/>
      <c r="F165" s="277"/>
    </row>
    <row r="166" spans="3:6" x14ac:dyDescent="0.2">
      <c r="C166" s="2"/>
      <c r="E166" s="277"/>
      <c r="F166" s="277"/>
    </row>
    <row r="167" spans="3:6" x14ac:dyDescent="0.2">
      <c r="C167" s="2"/>
      <c r="E167" s="277"/>
      <c r="F167" s="277"/>
    </row>
    <row r="168" spans="3:6" x14ac:dyDescent="0.2">
      <c r="C168" s="2"/>
      <c r="E168" s="277"/>
      <c r="F168" s="277"/>
    </row>
    <row r="169" spans="3:6" x14ac:dyDescent="0.2">
      <c r="C169" s="2"/>
      <c r="E169" s="277"/>
      <c r="F169" s="277"/>
    </row>
    <row r="170" spans="3:6" x14ac:dyDescent="0.2">
      <c r="C170" s="2"/>
      <c r="E170" s="277"/>
      <c r="F170" s="277"/>
    </row>
    <row r="171" spans="3:6" x14ac:dyDescent="0.2">
      <c r="C171" s="2"/>
      <c r="E171" s="277"/>
      <c r="F171" s="277"/>
    </row>
    <row r="172" spans="3:6" x14ac:dyDescent="0.2">
      <c r="C172" s="2"/>
      <c r="E172" s="277"/>
      <c r="F172" s="277"/>
    </row>
    <row r="173" spans="3:6" x14ac:dyDescent="0.2">
      <c r="C173" s="2"/>
      <c r="E173" s="277"/>
      <c r="F173" s="277"/>
    </row>
    <row r="174" spans="3:6" x14ac:dyDescent="0.2">
      <c r="C174" s="2"/>
      <c r="E174" s="277"/>
      <c r="F174" s="277"/>
    </row>
    <row r="175" spans="3:6" x14ac:dyDescent="0.2">
      <c r="C175" s="2"/>
      <c r="E175" s="277"/>
      <c r="F175" s="277"/>
    </row>
    <row r="176" spans="3:6" x14ac:dyDescent="0.2">
      <c r="C176" s="2"/>
      <c r="E176" s="277"/>
      <c r="F176" s="277"/>
    </row>
    <row r="177" spans="3:6" x14ac:dyDescent="0.2">
      <c r="C177" s="2"/>
      <c r="E177" s="277"/>
      <c r="F177" s="277"/>
    </row>
    <row r="178" spans="3:6" x14ac:dyDescent="0.2">
      <c r="C178" s="2"/>
      <c r="E178" s="277"/>
      <c r="F178" s="277"/>
    </row>
    <row r="179" spans="3:6" x14ac:dyDescent="0.2">
      <c r="C179" s="2"/>
      <c r="E179" s="277"/>
      <c r="F179" s="277"/>
    </row>
    <row r="180" spans="3:6" x14ac:dyDescent="0.2">
      <c r="C180" s="2"/>
      <c r="E180" s="277"/>
      <c r="F180" s="277"/>
    </row>
    <row r="181" spans="3:6" x14ac:dyDescent="0.2">
      <c r="C181" s="2"/>
      <c r="E181" s="277"/>
      <c r="F181" s="277"/>
    </row>
    <row r="182" spans="3:6" x14ac:dyDescent="0.2">
      <c r="C182" s="2"/>
      <c r="E182" s="277"/>
      <c r="F182" s="277"/>
    </row>
    <row r="183" spans="3:6" x14ac:dyDescent="0.2">
      <c r="C183" s="2"/>
      <c r="E183" s="277"/>
      <c r="F183" s="277"/>
    </row>
    <row r="184" spans="3:6" x14ac:dyDescent="0.2">
      <c r="C184" s="2"/>
      <c r="E184" s="277"/>
      <c r="F184" s="277"/>
    </row>
    <row r="185" spans="3:6" x14ac:dyDescent="0.2">
      <c r="C185" s="2"/>
      <c r="E185" s="277"/>
      <c r="F185" s="277"/>
    </row>
    <row r="186" spans="3:6" x14ac:dyDescent="0.2">
      <c r="C186" s="2"/>
      <c r="E186" s="277"/>
      <c r="F186" s="277"/>
    </row>
    <row r="187" spans="3:6" x14ac:dyDescent="0.2">
      <c r="C187" s="2"/>
      <c r="E187" s="277"/>
      <c r="F187" s="277"/>
    </row>
    <row r="188" spans="3:6" x14ac:dyDescent="0.2">
      <c r="C188" s="2"/>
      <c r="E188" s="277"/>
      <c r="F188" s="277"/>
    </row>
    <row r="189" spans="3:6" x14ac:dyDescent="0.2">
      <c r="C189" s="2"/>
      <c r="E189" s="277"/>
      <c r="F189" s="277"/>
    </row>
    <row r="190" spans="3:6" x14ac:dyDescent="0.2">
      <c r="C190" s="2"/>
      <c r="E190" s="277"/>
      <c r="F190" s="277"/>
    </row>
    <row r="191" spans="3:6" x14ac:dyDescent="0.2">
      <c r="C191" s="2"/>
      <c r="E191" s="277"/>
      <c r="F191" s="277"/>
    </row>
    <row r="192" spans="3:6" x14ac:dyDescent="0.2">
      <c r="C192" s="2"/>
      <c r="E192" s="277"/>
      <c r="F192" s="277"/>
    </row>
    <row r="193" spans="3:6" x14ac:dyDescent="0.2">
      <c r="C193" s="2"/>
      <c r="E193" s="277"/>
      <c r="F193" s="277"/>
    </row>
    <row r="194" spans="3:6" x14ac:dyDescent="0.2">
      <c r="C194" s="2"/>
      <c r="E194" s="277"/>
      <c r="F194" s="277"/>
    </row>
    <row r="195" spans="3:6" x14ac:dyDescent="0.2">
      <c r="C195" s="2"/>
      <c r="E195" s="277"/>
      <c r="F195" s="277"/>
    </row>
    <row r="196" spans="3:6" x14ac:dyDescent="0.2">
      <c r="C196" s="2"/>
      <c r="E196" s="277"/>
      <c r="F196" s="277"/>
    </row>
    <row r="197" spans="3:6" x14ac:dyDescent="0.2">
      <c r="C197" s="2"/>
      <c r="E197" s="277"/>
      <c r="F197" s="277"/>
    </row>
    <row r="198" spans="3:6" x14ac:dyDescent="0.2">
      <c r="C198" s="2"/>
      <c r="E198" s="277"/>
      <c r="F198" s="277"/>
    </row>
    <row r="199" spans="3:6" x14ac:dyDescent="0.2">
      <c r="C199" s="2"/>
      <c r="E199" s="277"/>
      <c r="F199" s="277"/>
    </row>
    <row r="200" spans="3:6" x14ac:dyDescent="0.2">
      <c r="C200" s="2"/>
      <c r="E200" s="277"/>
      <c r="F200" s="277"/>
    </row>
    <row r="201" spans="3:6" x14ac:dyDescent="0.2">
      <c r="C201" s="2"/>
      <c r="E201" s="277"/>
      <c r="F201" s="277"/>
    </row>
    <row r="202" spans="3:6" x14ac:dyDescent="0.2">
      <c r="C202" s="2"/>
      <c r="E202" s="277"/>
      <c r="F202" s="277"/>
    </row>
    <row r="203" spans="3:6" x14ac:dyDescent="0.2">
      <c r="C203" s="2"/>
      <c r="E203" s="277"/>
      <c r="F203" s="277"/>
    </row>
    <row r="204" spans="3:6" x14ac:dyDescent="0.2">
      <c r="C204" s="2"/>
      <c r="E204" s="277"/>
      <c r="F204" s="277"/>
    </row>
    <row r="205" spans="3:6" x14ac:dyDescent="0.2">
      <c r="C205" s="2"/>
      <c r="E205" s="277"/>
      <c r="F205" s="277"/>
    </row>
    <row r="206" spans="3:6" x14ac:dyDescent="0.2">
      <c r="C206" s="2"/>
      <c r="E206" s="277"/>
      <c r="F206" s="277"/>
    </row>
    <row r="207" spans="3:6" x14ac:dyDescent="0.2">
      <c r="C207" s="2"/>
      <c r="E207" s="277"/>
      <c r="F207" s="277"/>
    </row>
    <row r="208" spans="3:6" x14ac:dyDescent="0.2">
      <c r="C208" s="2"/>
      <c r="E208" s="277"/>
      <c r="F208" s="277"/>
    </row>
    <row r="209" spans="3:6" x14ac:dyDescent="0.2">
      <c r="C209" s="2"/>
      <c r="E209" s="277"/>
      <c r="F209" s="277"/>
    </row>
    <row r="210" spans="3:6" x14ac:dyDescent="0.2">
      <c r="C210" s="2"/>
      <c r="E210" s="277"/>
      <c r="F210" s="277"/>
    </row>
    <row r="211" spans="3:6" x14ac:dyDescent="0.2">
      <c r="C211" s="2"/>
      <c r="E211" s="277"/>
      <c r="F211" s="277"/>
    </row>
    <row r="212" spans="3:6" x14ac:dyDescent="0.2">
      <c r="C212" s="2"/>
      <c r="E212" s="277"/>
      <c r="F212" s="277"/>
    </row>
    <row r="213" spans="3:6" x14ac:dyDescent="0.2">
      <c r="C213" s="2"/>
      <c r="E213" s="277"/>
      <c r="F213" s="277"/>
    </row>
    <row r="214" spans="3:6" x14ac:dyDescent="0.2">
      <c r="C214" s="2"/>
      <c r="E214" s="277"/>
      <c r="F214" s="277"/>
    </row>
    <row r="215" spans="3:6" x14ac:dyDescent="0.2">
      <c r="C215" s="2"/>
      <c r="E215" s="277"/>
      <c r="F215" s="277"/>
    </row>
    <row r="216" spans="3:6" x14ac:dyDescent="0.2">
      <c r="C216" s="2"/>
      <c r="E216" s="277"/>
      <c r="F216" s="277"/>
    </row>
    <row r="217" spans="3:6" x14ac:dyDescent="0.2">
      <c r="C217" s="2"/>
      <c r="E217" s="277"/>
      <c r="F217" s="277"/>
    </row>
    <row r="218" spans="3:6" x14ac:dyDescent="0.2">
      <c r="C218" s="2"/>
      <c r="E218" s="277"/>
      <c r="F218" s="277"/>
    </row>
    <row r="219" spans="3:6" x14ac:dyDescent="0.2">
      <c r="C219" s="2"/>
      <c r="E219" s="277"/>
      <c r="F219" s="277"/>
    </row>
    <row r="220" spans="3:6" x14ac:dyDescent="0.2">
      <c r="C220" s="2"/>
      <c r="E220" s="277"/>
      <c r="F220" s="277"/>
    </row>
    <row r="221" spans="3:6" x14ac:dyDescent="0.2">
      <c r="C221" s="2"/>
      <c r="E221" s="277"/>
      <c r="F221" s="277"/>
    </row>
    <row r="222" spans="3:6" x14ac:dyDescent="0.2">
      <c r="C222" s="2"/>
      <c r="E222" s="277"/>
      <c r="F222" s="277"/>
    </row>
    <row r="223" spans="3:6" x14ac:dyDescent="0.2">
      <c r="C223" s="2"/>
      <c r="E223" s="277"/>
      <c r="F223" s="277"/>
    </row>
    <row r="224" spans="3:6" x14ac:dyDescent="0.2">
      <c r="C224" s="2"/>
      <c r="E224" s="277"/>
      <c r="F224" s="277"/>
    </row>
    <row r="225" spans="3:6" x14ac:dyDescent="0.2">
      <c r="C225" s="2"/>
      <c r="E225" s="277"/>
      <c r="F225" s="277"/>
    </row>
    <row r="226" spans="3:6" x14ac:dyDescent="0.2">
      <c r="C226" s="2"/>
      <c r="E226" s="277"/>
      <c r="F226" s="277"/>
    </row>
    <row r="227" spans="3:6" x14ac:dyDescent="0.2">
      <c r="C227" s="2"/>
      <c r="E227" s="277"/>
      <c r="F227" s="277"/>
    </row>
    <row r="228" spans="3:6" x14ac:dyDescent="0.2">
      <c r="C228" s="2"/>
      <c r="E228" s="277"/>
      <c r="F228" s="277"/>
    </row>
    <row r="229" spans="3:6" x14ac:dyDescent="0.2">
      <c r="C229" s="2"/>
      <c r="E229" s="277"/>
      <c r="F229" s="277"/>
    </row>
    <row r="230" spans="3:6" x14ac:dyDescent="0.2">
      <c r="C230" s="2"/>
      <c r="E230" s="277"/>
      <c r="F230" s="277"/>
    </row>
    <row r="231" spans="3:6" x14ac:dyDescent="0.2">
      <c r="C231" s="2"/>
      <c r="E231" s="277"/>
      <c r="F231" s="277"/>
    </row>
    <row r="232" spans="3:6" x14ac:dyDescent="0.2">
      <c r="C232" s="2"/>
      <c r="E232" s="277"/>
      <c r="F232" s="277"/>
    </row>
    <row r="233" spans="3:6" x14ac:dyDescent="0.2">
      <c r="C233" s="2"/>
      <c r="E233" s="277"/>
      <c r="F233" s="277"/>
    </row>
    <row r="234" spans="3:6" x14ac:dyDescent="0.2">
      <c r="C234" s="2"/>
      <c r="E234" s="277"/>
      <c r="F234" s="277"/>
    </row>
    <row r="235" spans="3:6" x14ac:dyDescent="0.2">
      <c r="C235" s="2"/>
      <c r="E235" s="277"/>
      <c r="F235" s="277"/>
    </row>
    <row r="236" spans="3:6" x14ac:dyDescent="0.2">
      <c r="C236" s="2"/>
      <c r="E236" s="277"/>
      <c r="F236" s="277"/>
    </row>
    <row r="237" spans="3:6" x14ac:dyDescent="0.2">
      <c r="C237" s="2"/>
      <c r="E237" s="277"/>
      <c r="F237" s="277"/>
    </row>
    <row r="238" spans="3:6" x14ac:dyDescent="0.2">
      <c r="C238" s="2"/>
      <c r="E238" s="277"/>
      <c r="F238" s="277"/>
    </row>
    <row r="239" spans="3:6" x14ac:dyDescent="0.2">
      <c r="C239" s="2"/>
      <c r="E239" s="277"/>
      <c r="F239" s="277"/>
    </row>
    <row r="240" spans="3:6" x14ac:dyDescent="0.2">
      <c r="C240" s="2"/>
      <c r="E240" s="277"/>
      <c r="F240" s="277"/>
    </row>
    <row r="241" spans="3:6" x14ac:dyDescent="0.2">
      <c r="C241" s="2"/>
      <c r="E241" s="277"/>
      <c r="F241" s="277"/>
    </row>
    <row r="242" spans="3:6" x14ac:dyDescent="0.2">
      <c r="C242" s="2"/>
      <c r="E242" s="277"/>
      <c r="F242" s="277"/>
    </row>
    <row r="243" spans="3:6" x14ac:dyDescent="0.2">
      <c r="C243" s="2"/>
      <c r="E243" s="277"/>
      <c r="F243" s="277"/>
    </row>
    <row r="244" spans="3:6" x14ac:dyDescent="0.2">
      <c r="C244" s="2"/>
      <c r="E244" s="277"/>
      <c r="F244" s="277"/>
    </row>
    <row r="245" spans="3:6" x14ac:dyDescent="0.2">
      <c r="C245" s="2"/>
      <c r="E245" s="277"/>
      <c r="F245" s="277"/>
    </row>
    <row r="246" spans="3:6" x14ac:dyDescent="0.2">
      <c r="C246" s="2"/>
      <c r="E246" s="277"/>
      <c r="F246" s="277"/>
    </row>
    <row r="247" spans="3:6" x14ac:dyDescent="0.2">
      <c r="C247" s="2"/>
      <c r="E247" s="277"/>
      <c r="F247" s="277"/>
    </row>
    <row r="248" spans="3:6" x14ac:dyDescent="0.2">
      <c r="C248" s="2"/>
      <c r="E248" s="277"/>
      <c r="F248" s="277"/>
    </row>
    <row r="249" spans="3:6" x14ac:dyDescent="0.2">
      <c r="C249" s="2"/>
      <c r="E249" s="277"/>
      <c r="F249" s="277"/>
    </row>
    <row r="250" spans="3:6" x14ac:dyDescent="0.2">
      <c r="C250" s="2"/>
      <c r="E250" s="277"/>
      <c r="F250" s="277"/>
    </row>
    <row r="251" spans="3:6" x14ac:dyDescent="0.2">
      <c r="C251" s="2"/>
      <c r="E251" s="277"/>
      <c r="F251" s="277"/>
    </row>
    <row r="252" spans="3:6" x14ac:dyDescent="0.2">
      <c r="C252" s="2"/>
      <c r="E252" s="277"/>
      <c r="F252" s="277"/>
    </row>
    <row r="253" spans="3:6" x14ac:dyDescent="0.2">
      <c r="C253" s="2"/>
      <c r="E253" s="277"/>
      <c r="F253" s="277"/>
    </row>
    <row r="254" spans="3:6" x14ac:dyDescent="0.2">
      <c r="C254" s="2"/>
      <c r="E254" s="277"/>
      <c r="F254" s="277"/>
    </row>
    <row r="255" spans="3:6" x14ac:dyDescent="0.2">
      <c r="C255" s="2"/>
      <c r="E255" s="277"/>
      <c r="F255" s="277"/>
    </row>
    <row r="256" spans="3:6" x14ac:dyDescent="0.2">
      <c r="C256" s="2"/>
      <c r="E256" s="277"/>
      <c r="F256" s="277"/>
    </row>
    <row r="257" spans="3:6" x14ac:dyDescent="0.2">
      <c r="C257" s="2"/>
      <c r="E257" s="277"/>
      <c r="F257" s="277"/>
    </row>
    <row r="258" spans="3:6" x14ac:dyDescent="0.2">
      <c r="C258" s="2"/>
      <c r="E258" s="277"/>
      <c r="F258" s="277"/>
    </row>
    <row r="259" spans="3:6" x14ac:dyDescent="0.2">
      <c r="C259" s="2"/>
      <c r="E259" s="277"/>
      <c r="F259" s="277"/>
    </row>
    <row r="260" spans="3:6" x14ac:dyDescent="0.2">
      <c r="C260" s="2"/>
      <c r="E260" s="277"/>
      <c r="F260" s="277"/>
    </row>
    <row r="261" spans="3:6" x14ac:dyDescent="0.2">
      <c r="C261" s="2"/>
      <c r="E261" s="277"/>
      <c r="F261" s="277"/>
    </row>
    <row r="262" spans="3:6" x14ac:dyDescent="0.2">
      <c r="C262" s="2"/>
      <c r="E262" s="277"/>
      <c r="F262" s="277"/>
    </row>
    <row r="263" spans="3:6" x14ac:dyDescent="0.2">
      <c r="C263" s="2"/>
      <c r="E263" s="277"/>
      <c r="F263" s="277"/>
    </row>
    <row r="264" spans="3:6" x14ac:dyDescent="0.2">
      <c r="C264" s="2"/>
      <c r="E264" s="277"/>
      <c r="F264" s="277"/>
    </row>
    <row r="265" spans="3:6" x14ac:dyDescent="0.2">
      <c r="C265" s="2"/>
      <c r="E265" s="277"/>
      <c r="F265" s="277"/>
    </row>
    <row r="266" spans="3:6" x14ac:dyDescent="0.2">
      <c r="C266" s="2"/>
      <c r="E266" s="277"/>
      <c r="F266" s="277"/>
    </row>
    <row r="267" spans="3:6" x14ac:dyDescent="0.2">
      <c r="C267" s="2"/>
      <c r="E267" s="277"/>
      <c r="F267" s="277"/>
    </row>
    <row r="268" spans="3:6" x14ac:dyDescent="0.2">
      <c r="C268" s="2"/>
      <c r="E268" s="277"/>
      <c r="F268" s="277"/>
    </row>
    <row r="269" spans="3:6" x14ac:dyDescent="0.2">
      <c r="C269" s="2"/>
      <c r="E269" s="277"/>
      <c r="F269" s="277"/>
    </row>
    <row r="270" spans="3:6" x14ac:dyDescent="0.2">
      <c r="C270" s="2"/>
      <c r="E270" s="277"/>
      <c r="F270" s="277"/>
    </row>
    <row r="271" spans="3:6" x14ac:dyDescent="0.2">
      <c r="C271" s="2"/>
      <c r="E271" s="277"/>
      <c r="F271" s="277"/>
    </row>
    <row r="272" spans="3:6" x14ac:dyDescent="0.2">
      <c r="C272" s="2"/>
      <c r="E272" s="277"/>
      <c r="F272" s="277"/>
    </row>
    <row r="273" spans="3:6" x14ac:dyDescent="0.2">
      <c r="C273" s="2"/>
      <c r="E273" s="277"/>
      <c r="F273" s="277"/>
    </row>
    <row r="274" spans="3:6" x14ac:dyDescent="0.2">
      <c r="C274" s="2"/>
      <c r="E274" s="277"/>
      <c r="F274" s="277"/>
    </row>
    <row r="275" spans="3:6" x14ac:dyDescent="0.2">
      <c r="C275" s="2"/>
      <c r="E275" s="277"/>
      <c r="F275" s="277"/>
    </row>
    <row r="276" spans="3:6" x14ac:dyDescent="0.2">
      <c r="C276" s="2"/>
      <c r="E276" s="277"/>
      <c r="F276" s="277"/>
    </row>
    <row r="277" spans="3:6" x14ac:dyDescent="0.2">
      <c r="C277" s="2"/>
      <c r="E277" s="277"/>
      <c r="F277" s="277"/>
    </row>
    <row r="278" spans="3:6" x14ac:dyDescent="0.2">
      <c r="C278" s="2"/>
      <c r="E278" s="277"/>
      <c r="F278" s="277"/>
    </row>
    <row r="279" spans="3:6" x14ac:dyDescent="0.2">
      <c r="C279" s="2"/>
      <c r="E279" s="277"/>
      <c r="F279" s="277"/>
    </row>
    <row r="280" spans="3:6" x14ac:dyDescent="0.2">
      <c r="C280" s="2"/>
      <c r="E280" s="277"/>
      <c r="F280" s="277"/>
    </row>
    <row r="281" spans="3:6" x14ac:dyDescent="0.2">
      <c r="C281" s="2"/>
      <c r="E281" s="277"/>
      <c r="F281" s="277"/>
    </row>
    <row r="282" spans="3:6" x14ac:dyDescent="0.2">
      <c r="C282" s="2"/>
      <c r="E282" s="277"/>
      <c r="F282" s="277"/>
    </row>
    <row r="283" spans="3:6" x14ac:dyDescent="0.2">
      <c r="C283" s="2"/>
      <c r="E283" s="277"/>
      <c r="F283" s="277"/>
    </row>
    <row r="284" spans="3:6" x14ac:dyDescent="0.2">
      <c r="C284" s="2"/>
      <c r="E284" s="277"/>
      <c r="F284" s="277"/>
    </row>
    <row r="285" spans="3:6" x14ac:dyDescent="0.2">
      <c r="C285" s="2"/>
      <c r="E285" s="277"/>
      <c r="F285" s="277"/>
    </row>
    <row r="286" spans="3:6" x14ac:dyDescent="0.2">
      <c r="C286" s="2"/>
      <c r="E286" s="277"/>
      <c r="F286" s="277"/>
    </row>
    <row r="287" spans="3:6" x14ac:dyDescent="0.2">
      <c r="C287" s="2"/>
      <c r="E287" s="277"/>
      <c r="F287" s="277"/>
    </row>
    <row r="288" spans="3:6" x14ac:dyDescent="0.2">
      <c r="C288" s="2"/>
      <c r="E288" s="277"/>
      <c r="F288" s="277"/>
    </row>
    <row r="289" spans="3:6" x14ac:dyDescent="0.2">
      <c r="C289" s="2"/>
      <c r="E289" s="277"/>
      <c r="F289" s="277"/>
    </row>
    <row r="290" spans="3:6" x14ac:dyDescent="0.2">
      <c r="C290" s="2"/>
      <c r="E290" s="277"/>
      <c r="F290" s="277"/>
    </row>
    <row r="291" spans="3:6" x14ac:dyDescent="0.2">
      <c r="C291" s="2"/>
      <c r="E291" s="277"/>
      <c r="F291" s="277"/>
    </row>
    <row r="292" spans="3:6" x14ac:dyDescent="0.2">
      <c r="C292" s="2"/>
      <c r="E292" s="277"/>
      <c r="F292" s="277"/>
    </row>
    <row r="293" spans="3:6" x14ac:dyDescent="0.2">
      <c r="C293" s="2"/>
      <c r="E293" s="277"/>
      <c r="F293" s="277"/>
    </row>
    <row r="294" spans="3:6" x14ac:dyDescent="0.2">
      <c r="C294" s="2"/>
      <c r="E294" s="277"/>
      <c r="F294" s="277"/>
    </row>
    <row r="295" spans="3:6" x14ac:dyDescent="0.2">
      <c r="C295" s="2"/>
      <c r="E295" s="277"/>
      <c r="F295" s="277"/>
    </row>
    <row r="296" spans="3:6" x14ac:dyDescent="0.2">
      <c r="C296" s="2"/>
      <c r="E296" s="277"/>
      <c r="F296" s="277"/>
    </row>
    <row r="297" spans="3:6" x14ac:dyDescent="0.2">
      <c r="C297" s="2"/>
      <c r="E297" s="277"/>
      <c r="F297" s="277"/>
    </row>
    <row r="298" spans="3:6" x14ac:dyDescent="0.2">
      <c r="C298" s="2"/>
      <c r="E298" s="277"/>
      <c r="F298" s="277"/>
    </row>
    <row r="299" spans="3:6" x14ac:dyDescent="0.2">
      <c r="C299" s="2"/>
      <c r="E299" s="277"/>
      <c r="F299" s="277"/>
    </row>
    <row r="300" spans="3:6" x14ac:dyDescent="0.2">
      <c r="C300" s="2"/>
      <c r="E300" s="277"/>
      <c r="F300" s="277"/>
    </row>
    <row r="301" spans="3:6" x14ac:dyDescent="0.2">
      <c r="C301" s="2"/>
      <c r="E301" s="277"/>
      <c r="F301" s="277"/>
    </row>
    <row r="302" spans="3:6" x14ac:dyDescent="0.2">
      <c r="C302" s="2"/>
      <c r="E302" s="277"/>
      <c r="F302" s="277"/>
    </row>
    <row r="303" spans="3:6" x14ac:dyDescent="0.2">
      <c r="C303" s="2"/>
      <c r="E303" s="277"/>
      <c r="F303" s="277"/>
    </row>
    <row r="304" spans="3:6" x14ac:dyDescent="0.2">
      <c r="C304" s="2"/>
      <c r="E304" s="277"/>
      <c r="F304" s="277"/>
    </row>
    <row r="305" spans="3:6" x14ac:dyDescent="0.2">
      <c r="C305" s="2"/>
      <c r="E305" s="277"/>
      <c r="F305" s="277"/>
    </row>
    <row r="306" spans="3:6" x14ac:dyDescent="0.2">
      <c r="C306" s="2"/>
      <c r="E306" s="277"/>
      <c r="F306" s="277"/>
    </row>
    <row r="307" spans="3:6" x14ac:dyDescent="0.2">
      <c r="C307" s="2"/>
      <c r="E307" s="277"/>
      <c r="F307" s="277"/>
    </row>
    <row r="308" spans="3:6" x14ac:dyDescent="0.2">
      <c r="C308" s="2"/>
      <c r="E308" s="277"/>
      <c r="F308" s="277"/>
    </row>
    <row r="309" spans="3:6" x14ac:dyDescent="0.2">
      <c r="C309" s="2"/>
      <c r="E309" s="277"/>
      <c r="F309" s="277"/>
    </row>
    <row r="310" spans="3:6" x14ac:dyDescent="0.2">
      <c r="C310" s="2"/>
      <c r="E310" s="277"/>
      <c r="F310" s="277"/>
    </row>
    <row r="311" spans="3:6" x14ac:dyDescent="0.2">
      <c r="C311" s="2"/>
      <c r="E311" s="277"/>
      <c r="F311" s="277"/>
    </row>
    <row r="312" spans="3:6" x14ac:dyDescent="0.2">
      <c r="C312" s="2"/>
      <c r="E312" s="277"/>
      <c r="F312" s="277"/>
    </row>
    <row r="313" spans="3:6" x14ac:dyDescent="0.2">
      <c r="C313" s="2"/>
      <c r="E313" s="277"/>
      <c r="F313" s="277"/>
    </row>
    <row r="314" spans="3:6" x14ac:dyDescent="0.2">
      <c r="C314" s="2"/>
      <c r="E314" s="277"/>
      <c r="F314" s="277"/>
    </row>
    <row r="315" spans="3:6" x14ac:dyDescent="0.2">
      <c r="C315" s="2"/>
      <c r="E315" s="277"/>
      <c r="F315" s="277"/>
    </row>
    <row r="316" spans="3:6" x14ac:dyDescent="0.2">
      <c r="C316" s="2"/>
      <c r="E316" s="277"/>
      <c r="F316" s="277"/>
    </row>
    <row r="317" spans="3:6" x14ac:dyDescent="0.2">
      <c r="C317" s="2"/>
      <c r="E317" s="277"/>
      <c r="F317" s="277"/>
    </row>
    <row r="318" spans="3:6" x14ac:dyDescent="0.2">
      <c r="C318" s="2"/>
      <c r="E318" s="277"/>
      <c r="F318" s="277"/>
    </row>
    <row r="319" spans="3:6" x14ac:dyDescent="0.2">
      <c r="C319" s="2"/>
      <c r="E319" s="277"/>
      <c r="F319" s="277"/>
    </row>
    <row r="320" spans="3:6" x14ac:dyDescent="0.2">
      <c r="C320" s="2"/>
      <c r="E320" s="277"/>
      <c r="F320" s="277"/>
    </row>
    <row r="321" spans="3:6" x14ac:dyDescent="0.2">
      <c r="C321" s="2"/>
      <c r="E321" s="277"/>
      <c r="F321" s="277"/>
    </row>
    <row r="322" spans="3:6" x14ac:dyDescent="0.2">
      <c r="C322" s="2"/>
      <c r="E322" s="277"/>
      <c r="F322" s="277"/>
    </row>
    <row r="323" spans="3:6" x14ac:dyDescent="0.2">
      <c r="C323" s="2"/>
      <c r="E323" s="277"/>
      <c r="F323" s="277"/>
    </row>
    <row r="324" spans="3:6" x14ac:dyDescent="0.2">
      <c r="C324" s="2"/>
      <c r="E324" s="277"/>
      <c r="F324" s="277"/>
    </row>
    <row r="325" spans="3:6" x14ac:dyDescent="0.2">
      <c r="C325" s="2"/>
      <c r="E325" s="277"/>
      <c r="F325" s="277"/>
    </row>
    <row r="326" spans="3:6" x14ac:dyDescent="0.2">
      <c r="C326" s="2"/>
      <c r="E326" s="277"/>
      <c r="F326" s="277"/>
    </row>
    <row r="327" spans="3:6" x14ac:dyDescent="0.2">
      <c r="C327" s="2"/>
      <c r="E327" s="277"/>
      <c r="F327" s="277"/>
    </row>
    <row r="328" spans="3:6" x14ac:dyDescent="0.2">
      <c r="C328" s="2"/>
      <c r="E328" s="277"/>
      <c r="F328" s="277"/>
    </row>
    <row r="329" spans="3:6" x14ac:dyDescent="0.2">
      <c r="C329" s="2"/>
      <c r="E329" s="277"/>
      <c r="F329" s="277"/>
    </row>
    <row r="330" spans="3:6" x14ac:dyDescent="0.2">
      <c r="C330" s="2"/>
      <c r="E330" s="277"/>
      <c r="F330" s="277"/>
    </row>
    <row r="331" spans="3:6" x14ac:dyDescent="0.2">
      <c r="C331" s="2"/>
      <c r="E331" s="277"/>
      <c r="F331" s="277"/>
    </row>
    <row r="332" spans="3:6" x14ac:dyDescent="0.2">
      <c r="C332" s="2"/>
      <c r="E332" s="277"/>
      <c r="F332" s="277"/>
    </row>
    <row r="333" spans="3:6" x14ac:dyDescent="0.2">
      <c r="C333" s="2"/>
      <c r="E333" s="277"/>
      <c r="F333" s="277"/>
    </row>
    <row r="334" spans="3:6" x14ac:dyDescent="0.2">
      <c r="C334" s="2"/>
      <c r="E334" s="277"/>
      <c r="F334" s="277"/>
    </row>
    <row r="335" spans="3:6" x14ac:dyDescent="0.2">
      <c r="C335" s="2"/>
      <c r="E335" s="277"/>
      <c r="F335" s="277"/>
    </row>
    <row r="336" spans="3:6" x14ac:dyDescent="0.2">
      <c r="C336" s="2"/>
      <c r="E336" s="277"/>
      <c r="F336" s="277"/>
    </row>
    <row r="337" spans="3:6" x14ac:dyDescent="0.2">
      <c r="C337" s="2"/>
      <c r="E337" s="277"/>
      <c r="F337" s="277"/>
    </row>
    <row r="338" spans="3:6" x14ac:dyDescent="0.2">
      <c r="C338" s="2"/>
      <c r="E338" s="277"/>
      <c r="F338" s="277"/>
    </row>
    <row r="339" spans="3:6" x14ac:dyDescent="0.2">
      <c r="C339" s="2"/>
      <c r="E339" s="277"/>
      <c r="F339" s="277"/>
    </row>
    <row r="340" spans="3:6" x14ac:dyDescent="0.2">
      <c r="C340" s="2"/>
      <c r="E340" s="277"/>
      <c r="F340" s="277"/>
    </row>
    <row r="341" spans="3:6" x14ac:dyDescent="0.2">
      <c r="C341" s="2"/>
      <c r="E341" s="277"/>
      <c r="F341" s="277"/>
    </row>
    <row r="342" spans="3:6" x14ac:dyDescent="0.2">
      <c r="C342" s="2"/>
      <c r="E342" s="277"/>
      <c r="F342" s="277"/>
    </row>
    <row r="343" spans="3:6" x14ac:dyDescent="0.2">
      <c r="C343" s="2"/>
      <c r="E343" s="277"/>
      <c r="F343" s="277"/>
    </row>
    <row r="344" spans="3:6" x14ac:dyDescent="0.2">
      <c r="C344" s="2"/>
      <c r="E344" s="277"/>
      <c r="F344" s="277"/>
    </row>
    <row r="345" spans="3:6" x14ac:dyDescent="0.2">
      <c r="C345" s="2"/>
      <c r="E345" s="277"/>
      <c r="F345" s="277"/>
    </row>
    <row r="346" spans="3:6" x14ac:dyDescent="0.2">
      <c r="C346" s="2"/>
      <c r="E346" s="277"/>
      <c r="F346" s="277"/>
    </row>
    <row r="347" spans="3:6" x14ac:dyDescent="0.2">
      <c r="C347" s="2"/>
      <c r="E347" s="277"/>
      <c r="F347" s="277"/>
    </row>
    <row r="348" spans="3:6" x14ac:dyDescent="0.2">
      <c r="C348" s="2"/>
      <c r="E348" s="277"/>
      <c r="F348" s="277"/>
    </row>
    <row r="349" spans="3:6" x14ac:dyDescent="0.2">
      <c r="C349" s="2"/>
      <c r="E349" s="277"/>
      <c r="F349" s="277"/>
    </row>
    <row r="350" spans="3:6" x14ac:dyDescent="0.2">
      <c r="C350" s="2"/>
      <c r="E350" s="277"/>
      <c r="F350" s="277"/>
    </row>
    <row r="351" spans="3:6" x14ac:dyDescent="0.2">
      <c r="C351" s="2"/>
      <c r="E351" s="277"/>
      <c r="F351" s="277"/>
    </row>
    <row r="352" spans="3:6" x14ac:dyDescent="0.2">
      <c r="C352" s="2"/>
      <c r="E352" s="277"/>
      <c r="F352" s="277"/>
    </row>
    <row r="353" spans="3:6" x14ac:dyDescent="0.2">
      <c r="C353" s="2"/>
      <c r="E353" s="277"/>
      <c r="F353" s="277"/>
    </row>
    <row r="354" spans="3:6" x14ac:dyDescent="0.2">
      <c r="C354" s="2"/>
      <c r="E354" s="277"/>
      <c r="F354" s="277"/>
    </row>
    <row r="355" spans="3:6" x14ac:dyDescent="0.2">
      <c r="C355" s="2"/>
      <c r="E355" s="277"/>
      <c r="F355" s="277"/>
    </row>
    <row r="356" spans="3:6" x14ac:dyDescent="0.2">
      <c r="C356" s="2"/>
      <c r="E356" s="277"/>
      <c r="F356" s="277"/>
    </row>
    <row r="357" spans="3:6" x14ac:dyDescent="0.2">
      <c r="C357" s="2"/>
      <c r="E357" s="277"/>
      <c r="F357" s="277"/>
    </row>
    <row r="358" spans="3:6" x14ac:dyDescent="0.2">
      <c r="C358" s="2"/>
      <c r="E358" s="277"/>
      <c r="F358" s="277"/>
    </row>
    <row r="359" spans="3:6" x14ac:dyDescent="0.2">
      <c r="C359" s="2"/>
      <c r="E359" s="277"/>
      <c r="F359" s="277"/>
    </row>
    <row r="360" spans="3:6" x14ac:dyDescent="0.2">
      <c r="C360" s="2"/>
      <c r="E360" s="277"/>
      <c r="F360" s="277"/>
    </row>
    <row r="361" spans="3:6" x14ac:dyDescent="0.2">
      <c r="C361" s="2"/>
      <c r="E361" s="277"/>
      <c r="F361" s="277"/>
    </row>
    <row r="362" spans="3:6" x14ac:dyDescent="0.2">
      <c r="C362" s="2"/>
      <c r="E362" s="277"/>
      <c r="F362" s="277"/>
    </row>
    <row r="363" spans="3:6" x14ac:dyDescent="0.2">
      <c r="C363" s="2"/>
      <c r="E363" s="277"/>
      <c r="F363" s="277"/>
    </row>
    <row r="364" spans="3:6" x14ac:dyDescent="0.2">
      <c r="C364" s="2"/>
      <c r="E364" s="277"/>
      <c r="F364" s="277"/>
    </row>
    <row r="365" spans="3:6" x14ac:dyDescent="0.2">
      <c r="C365" s="2"/>
      <c r="E365" s="277"/>
      <c r="F365" s="277"/>
    </row>
    <row r="366" spans="3:6" x14ac:dyDescent="0.2">
      <c r="C366" s="2"/>
      <c r="E366" s="277"/>
      <c r="F366" s="277"/>
    </row>
    <row r="367" spans="3:6" x14ac:dyDescent="0.2">
      <c r="C367" s="2"/>
      <c r="E367" s="277"/>
      <c r="F367" s="277"/>
    </row>
    <row r="368" spans="3:6" x14ac:dyDescent="0.2">
      <c r="C368" s="2"/>
      <c r="E368" s="277"/>
      <c r="F368" s="277"/>
    </row>
    <row r="369" spans="3:6" x14ac:dyDescent="0.2">
      <c r="C369" s="2"/>
      <c r="E369" s="277"/>
      <c r="F369" s="277"/>
    </row>
    <row r="370" spans="3:6" x14ac:dyDescent="0.2">
      <c r="C370" s="2"/>
      <c r="E370" s="277"/>
      <c r="F370" s="277"/>
    </row>
    <row r="371" spans="3:6" x14ac:dyDescent="0.2">
      <c r="C371" s="2"/>
      <c r="E371" s="277"/>
      <c r="F371" s="277"/>
    </row>
    <row r="372" spans="3:6" x14ac:dyDescent="0.2">
      <c r="C372" s="2"/>
      <c r="E372" s="277"/>
      <c r="F372" s="277"/>
    </row>
    <row r="373" spans="3:6" x14ac:dyDescent="0.2">
      <c r="C373" s="2"/>
      <c r="E373" s="277"/>
      <c r="F373" s="277"/>
    </row>
    <row r="374" spans="3:6" x14ac:dyDescent="0.2">
      <c r="C374" s="2"/>
      <c r="E374" s="277"/>
      <c r="F374" s="277"/>
    </row>
    <row r="375" spans="3:6" x14ac:dyDescent="0.2">
      <c r="C375" s="2"/>
      <c r="E375" s="277"/>
      <c r="F375" s="277"/>
    </row>
    <row r="376" spans="3:6" x14ac:dyDescent="0.2">
      <c r="C376" s="2"/>
      <c r="E376" s="277"/>
      <c r="F376" s="277"/>
    </row>
    <row r="377" spans="3:6" x14ac:dyDescent="0.2">
      <c r="C377" s="2"/>
      <c r="E377" s="277"/>
      <c r="F377" s="277"/>
    </row>
    <row r="378" spans="3:6" x14ac:dyDescent="0.2">
      <c r="C378" s="2"/>
      <c r="E378" s="277"/>
      <c r="F378" s="277"/>
    </row>
    <row r="379" spans="3:6" x14ac:dyDescent="0.2">
      <c r="C379" s="2"/>
      <c r="E379" s="277"/>
      <c r="F379" s="277"/>
    </row>
    <row r="380" spans="3:6" x14ac:dyDescent="0.2">
      <c r="C380" s="2"/>
      <c r="E380" s="277"/>
      <c r="F380" s="277"/>
    </row>
    <row r="381" spans="3:6" x14ac:dyDescent="0.2">
      <c r="C381" s="2"/>
      <c r="E381" s="277"/>
      <c r="F381" s="277"/>
    </row>
    <row r="382" spans="3:6" x14ac:dyDescent="0.2">
      <c r="C382" s="2"/>
      <c r="E382" s="277"/>
      <c r="F382" s="277"/>
    </row>
    <row r="383" spans="3:6" x14ac:dyDescent="0.2">
      <c r="C383" s="2"/>
      <c r="E383" s="277"/>
      <c r="F383" s="277"/>
    </row>
    <row r="384" spans="3:6" x14ac:dyDescent="0.2">
      <c r="C384" s="2"/>
      <c r="E384" s="277"/>
      <c r="F384" s="277"/>
    </row>
    <row r="385" spans="3:6" x14ac:dyDescent="0.2">
      <c r="C385" s="2"/>
      <c r="E385" s="277"/>
      <c r="F385" s="277"/>
    </row>
    <row r="386" spans="3:6" x14ac:dyDescent="0.2">
      <c r="C386" s="2"/>
      <c r="E386" s="277"/>
      <c r="F386" s="277"/>
    </row>
    <row r="387" spans="3:6" x14ac:dyDescent="0.2">
      <c r="C387" s="2"/>
      <c r="E387" s="277"/>
      <c r="F387" s="277"/>
    </row>
    <row r="388" spans="3:6" x14ac:dyDescent="0.2">
      <c r="C388" s="2"/>
      <c r="E388" s="277"/>
      <c r="F388" s="277"/>
    </row>
    <row r="389" spans="3:6" x14ac:dyDescent="0.2">
      <c r="C389" s="2"/>
      <c r="E389" s="277"/>
      <c r="F389" s="277"/>
    </row>
    <row r="390" spans="3:6" x14ac:dyDescent="0.2">
      <c r="C390" s="2"/>
      <c r="E390" s="277"/>
      <c r="F390" s="277"/>
    </row>
    <row r="391" spans="3:6" x14ac:dyDescent="0.2">
      <c r="C391" s="2"/>
      <c r="E391" s="277"/>
      <c r="F391" s="277"/>
    </row>
    <row r="392" spans="3:6" x14ac:dyDescent="0.2">
      <c r="C392" s="2"/>
      <c r="E392" s="277"/>
      <c r="F392" s="277"/>
    </row>
    <row r="393" spans="3:6" x14ac:dyDescent="0.2">
      <c r="C393" s="2"/>
      <c r="E393" s="277"/>
      <c r="F393" s="277"/>
    </row>
    <row r="394" spans="3:6" x14ac:dyDescent="0.2">
      <c r="C394" s="2"/>
      <c r="E394" s="277"/>
      <c r="F394" s="277"/>
    </row>
    <row r="395" spans="3:6" x14ac:dyDescent="0.2">
      <c r="C395" s="2"/>
      <c r="E395" s="277"/>
      <c r="F395" s="277"/>
    </row>
    <row r="396" spans="3:6" x14ac:dyDescent="0.2">
      <c r="C396" s="2"/>
      <c r="E396" s="277"/>
      <c r="F396" s="277"/>
    </row>
    <row r="397" spans="3:6" x14ac:dyDescent="0.2">
      <c r="C397" s="2"/>
      <c r="E397" s="277"/>
      <c r="F397" s="277"/>
    </row>
    <row r="398" spans="3:6" x14ac:dyDescent="0.2">
      <c r="C398" s="2"/>
      <c r="E398" s="277"/>
      <c r="F398" s="277"/>
    </row>
    <row r="399" spans="3:6" x14ac:dyDescent="0.2">
      <c r="C399" s="2"/>
      <c r="E399" s="277"/>
      <c r="F399" s="277"/>
    </row>
    <row r="400" spans="3:6" x14ac:dyDescent="0.2">
      <c r="C400" s="2"/>
      <c r="E400" s="277"/>
      <c r="F400" s="277"/>
    </row>
    <row r="401" spans="3:6" x14ac:dyDescent="0.2">
      <c r="C401" s="2"/>
      <c r="E401" s="277"/>
      <c r="F401" s="277"/>
    </row>
    <row r="402" spans="3:6" x14ac:dyDescent="0.2">
      <c r="C402" s="2"/>
      <c r="E402" s="277"/>
      <c r="F402" s="277"/>
    </row>
    <row r="403" spans="3:6" x14ac:dyDescent="0.2">
      <c r="C403" s="2"/>
      <c r="E403" s="277"/>
      <c r="F403" s="277"/>
    </row>
    <row r="404" spans="3:6" x14ac:dyDescent="0.2">
      <c r="C404" s="2"/>
      <c r="E404" s="277"/>
      <c r="F404" s="277"/>
    </row>
    <row r="405" spans="3:6" x14ac:dyDescent="0.2">
      <c r="C405" s="2"/>
      <c r="E405" s="277"/>
      <c r="F405" s="277"/>
    </row>
    <row r="406" spans="3:6" x14ac:dyDescent="0.2">
      <c r="C406" s="2"/>
      <c r="E406" s="277"/>
      <c r="F406" s="277"/>
    </row>
    <row r="407" spans="3:6" x14ac:dyDescent="0.2">
      <c r="C407" s="2"/>
      <c r="E407" s="277"/>
      <c r="F407" s="277"/>
    </row>
    <row r="408" spans="3:6" x14ac:dyDescent="0.2">
      <c r="C408" s="2"/>
      <c r="E408" s="277"/>
      <c r="F408" s="277"/>
    </row>
    <row r="409" spans="3:6" x14ac:dyDescent="0.2">
      <c r="C409" s="2"/>
      <c r="E409" s="277"/>
      <c r="F409" s="277"/>
    </row>
    <row r="410" spans="3:6" x14ac:dyDescent="0.2">
      <c r="C410" s="2"/>
      <c r="E410" s="277"/>
      <c r="F410" s="277"/>
    </row>
    <row r="411" spans="3:6" x14ac:dyDescent="0.2">
      <c r="C411" s="2"/>
      <c r="E411" s="277"/>
      <c r="F411" s="277"/>
    </row>
    <row r="412" spans="3:6" x14ac:dyDescent="0.2">
      <c r="C412" s="2"/>
      <c r="E412" s="277"/>
      <c r="F412" s="277"/>
    </row>
    <row r="413" spans="3:6" x14ac:dyDescent="0.2">
      <c r="C413" s="2"/>
      <c r="E413" s="277"/>
      <c r="F413" s="277"/>
    </row>
    <row r="414" spans="3:6" x14ac:dyDescent="0.2">
      <c r="C414" s="2"/>
      <c r="E414" s="277"/>
      <c r="F414" s="277"/>
    </row>
    <row r="415" spans="3:6" x14ac:dyDescent="0.2">
      <c r="C415" s="2"/>
      <c r="E415" s="277"/>
      <c r="F415" s="277"/>
    </row>
    <row r="416" spans="3:6" x14ac:dyDescent="0.2">
      <c r="C416" s="2"/>
      <c r="E416" s="277"/>
      <c r="F416" s="277"/>
    </row>
    <row r="417" spans="3:6" x14ac:dyDescent="0.2">
      <c r="C417" s="2"/>
      <c r="E417" s="277"/>
      <c r="F417" s="277"/>
    </row>
    <row r="418" spans="3:6" x14ac:dyDescent="0.2">
      <c r="C418" s="2"/>
      <c r="E418" s="277"/>
      <c r="F418" s="277"/>
    </row>
    <row r="419" spans="3:6" x14ac:dyDescent="0.2">
      <c r="C419" s="2"/>
      <c r="E419" s="277"/>
      <c r="F419" s="277"/>
    </row>
    <row r="420" spans="3:6" x14ac:dyDescent="0.2">
      <c r="C420" s="2"/>
      <c r="E420" s="277"/>
      <c r="F420" s="277"/>
    </row>
    <row r="421" spans="3:6" x14ac:dyDescent="0.2">
      <c r="C421" s="2"/>
      <c r="E421" s="277"/>
      <c r="F421" s="277"/>
    </row>
    <row r="422" spans="3:6" x14ac:dyDescent="0.2">
      <c r="C422" s="2"/>
      <c r="E422" s="277"/>
      <c r="F422" s="277"/>
    </row>
    <row r="423" spans="3:6" x14ac:dyDescent="0.2">
      <c r="C423" s="2"/>
      <c r="E423" s="277"/>
      <c r="F423" s="277"/>
    </row>
    <row r="424" spans="3:6" x14ac:dyDescent="0.2">
      <c r="C424" s="2"/>
      <c r="E424" s="277"/>
      <c r="F424" s="277"/>
    </row>
    <row r="425" spans="3:6" x14ac:dyDescent="0.2">
      <c r="C425" s="2"/>
      <c r="E425" s="277"/>
      <c r="F425" s="277"/>
    </row>
    <row r="426" spans="3:6" x14ac:dyDescent="0.2">
      <c r="C426" s="2"/>
      <c r="E426" s="277"/>
      <c r="F426" s="277"/>
    </row>
    <row r="427" spans="3:6" x14ac:dyDescent="0.2">
      <c r="C427" s="2"/>
      <c r="E427" s="277"/>
      <c r="F427" s="277"/>
    </row>
    <row r="428" spans="3:6" x14ac:dyDescent="0.2">
      <c r="C428" s="2"/>
      <c r="E428" s="277"/>
      <c r="F428" s="277"/>
    </row>
    <row r="429" spans="3:6" x14ac:dyDescent="0.2">
      <c r="C429" s="2"/>
      <c r="E429" s="277"/>
      <c r="F429" s="277"/>
    </row>
    <row r="430" spans="3:6" x14ac:dyDescent="0.2">
      <c r="C430" s="2"/>
      <c r="E430" s="277"/>
      <c r="F430" s="277"/>
    </row>
    <row r="431" spans="3:6" x14ac:dyDescent="0.2">
      <c r="C431" s="2"/>
      <c r="E431" s="277"/>
      <c r="F431" s="277"/>
    </row>
    <row r="432" spans="3:6" x14ac:dyDescent="0.2">
      <c r="C432" s="2"/>
      <c r="E432" s="277"/>
      <c r="F432" s="277"/>
    </row>
    <row r="433" spans="3:6" x14ac:dyDescent="0.2">
      <c r="C433" s="2"/>
      <c r="E433" s="277"/>
      <c r="F433" s="277"/>
    </row>
    <row r="434" spans="3:6" x14ac:dyDescent="0.2">
      <c r="C434" s="2"/>
      <c r="E434" s="277"/>
      <c r="F434" s="277"/>
    </row>
    <row r="435" spans="3:6" x14ac:dyDescent="0.2">
      <c r="C435" s="2"/>
      <c r="E435" s="277"/>
      <c r="F435" s="277"/>
    </row>
    <row r="436" spans="3:6" x14ac:dyDescent="0.2">
      <c r="C436" s="2"/>
      <c r="E436" s="277"/>
      <c r="F436" s="277"/>
    </row>
    <row r="437" spans="3:6" x14ac:dyDescent="0.2">
      <c r="C437" s="2"/>
      <c r="E437" s="277"/>
      <c r="F437" s="277"/>
    </row>
    <row r="438" spans="3:6" x14ac:dyDescent="0.2">
      <c r="C438" s="2"/>
      <c r="E438" s="277"/>
      <c r="F438" s="277"/>
    </row>
    <row r="439" spans="3:6" x14ac:dyDescent="0.2">
      <c r="C439" s="2"/>
      <c r="E439" s="277"/>
      <c r="F439" s="277"/>
    </row>
    <row r="440" spans="3:6" x14ac:dyDescent="0.2">
      <c r="C440" s="2"/>
      <c r="E440" s="277"/>
      <c r="F440" s="277"/>
    </row>
    <row r="441" spans="3:6" x14ac:dyDescent="0.2">
      <c r="C441" s="2"/>
      <c r="E441" s="277"/>
      <c r="F441" s="277"/>
    </row>
    <row r="442" spans="3:6" x14ac:dyDescent="0.2">
      <c r="C442" s="2"/>
      <c r="E442" s="277"/>
      <c r="F442" s="277"/>
    </row>
    <row r="443" spans="3:6" x14ac:dyDescent="0.2">
      <c r="C443" s="2"/>
      <c r="E443" s="277"/>
      <c r="F443" s="277"/>
    </row>
    <row r="444" spans="3:6" x14ac:dyDescent="0.2">
      <c r="C444" s="2"/>
      <c r="E444" s="277"/>
      <c r="F444" s="277"/>
    </row>
    <row r="445" spans="3:6" x14ac:dyDescent="0.2">
      <c r="C445" s="2"/>
      <c r="E445" s="277"/>
      <c r="F445" s="277"/>
    </row>
    <row r="446" spans="3:6" x14ac:dyDescent="0.2">
      <c r="C446" s="2"/>
      <c r="E446" s="277"/>
      <c r="F446" s="277"/>
    </row>
    <row r="447" spans="3:6" x14ac:dyDescent="0.2">
      <c r="C447" s="2"/>
      <c r="E447" s="277"/>
      <c r="F447" s="277"/>
    </row>
    <row r="448" spans="3:6" x14ac:dyDescent="0.2">
      <c r="C448" s="2"/>
      <c r="E448" s="277"/>
      <c r="F448" s="277"/>
    </row>
    <row r="449" spans="3:6" x14ac:dyDescent="0.2">
      <c r="C449" s="2"/>
      <c r="E449" s="277"/>
      <c r="F449" s="277"/>
    </row>
    <row r="450" spans="3:6" x14ac:dyDescent="0.2">
      <c r="C450" s="2"/>
      <c r="E450" s="277"/>
      <c r="F450" s="277"/>
    </row>
    <row r="451" spans="3:6" x14ac:dyDescent="0.2">
      <c r="C451" s="2"/>
      <c r="E451" s="277"/>
      <c r="F451" s="277"/>
    </row>
    <row r="452" spans="3:6" x14ac:dyDescent="0.2">
      <c r="C452" s="2"/>
      <c r="E452" s="277"/>
      <c r="F452" s="277"/>
    </row>
    <row r="453" spans="3:6" x14ac:dyDescent="0.2">
      <c r="C453" s="2"/>
      <c r="E453" s="277"/>
      <c r="F453" s="277"/>
    </row>
    <row r="454" spans="3:6" x14ac:dyDescent="0.2">
      <c r="C454" s="2"/>
      <c r="E454" s="277"/>
      <c r="F454" s="277"/>
    </row>
    <row r="455" spans="3:6" x14ac:dyDescent="0.2">
      <c r="C455" s="2"/>
      <c r="E455" s="277"/>
      <c r="F455" s="277"/>
    </row>
    <row r="456" spans="3:6" x14ac:dyDescent="0.2">
      <c r="C456" s="2"/>
      <c r="E456" s="277"/>
      <c r="F456" s="277"/>
    </row>
    <row r="457" spans="3:6" x14ac:dyDescent="0.2">
      <c r="C457" s="2"/>
      <c r="E457" s="277"/>
      <c r="F457" s="277"/>
    </row>
    <row r="458" spans="3:6" x14ac:dyDescent="0.2">
      <c r="C458" s="2"/>
      <c r="E458" s="277"/>
      <c r="F458" s="277"/>
    </row>
    <row r="459" spans="3:6" x14ac:dyDescent="0.2">
      <c r="C459" s="2"/>
      <c r="E459" s="277"/>
      <c r="F459" s="277"/>
    </row>
    <row r="460" spans="3:6" x14ac:dyDescent="0.2">
      <c r="C460" s="2"/>
      <c r="E460" s="277"/>
      <c r="F460" s="277"/>
    </row>
    <row r="461" spans="3:6" x14ac:dyDescent="0.2">
      <c r="C461" s="2"/>
      <c r="E461" s="277"/>
      <c r="F461" s="277"/>
    </row>
    <row r="462" spans="3:6" x14ac:dyDescent="0.2">
      <c r="C462" s="2"/>
      <c r="E462" s="277"/>
      <c r="F462" s="277"/>
    </row>
    <row r="463" spans="3:6" x14ac:dyDescent="0.2">
      <c r="C463" s="2"/>
      <c r="E463" s="277"/>
      <c r="F463" s="277"/>
    </row>
    <row r="464" spans="3:6" x14ac:dyDescent="0.2">
      <c r="C464" s="2"/>
      <c r="E464" s="277"/>
      <c r="F464" s="277"/>
    </row>
    <row r="465" spans="3:6" x14ac:dyDescent="0.2">
      <c r="C465" s="2"/>
      <c r="E465" s="277"/>
      <c r="F465" s="277"/>
    </row>
    <row r="466" spans="3:6" x14ac:dyDescent="0.2">
      <c r="C466" s="2"/>
      <c r="E466" s="277"/>
      <c r="F466" s="277"/>
    </row>
    <row r="467" spans="3:6" x14ac:dyDescent="0.2">
      <c r="C467" s="2"/>
      <c r="E467" s="277"/>
      <c r="F467" s="277"/>
    </row>
    <row r="468" spans="3:6" x14ac:dyDescent="0.2">
      <c r="C468" s="2"/>
      <c r="E468" s="277"/>
      <c r="F468" s="277"/>
    </row>
    <row r="469" spans="3:6" x14ac:dyDescent="0.2">
      <c r="C469" s="2"/>
      <c r="E469" s="277"/>
      <c r="F469" s="277"/>
    </row>
    <row r="470" spans="3:6" x14ac:dyDescent="0.2">
      <c r="C470" s="2"/>
      <c r="E470" s="277"/>
      <c r="F470" s="277"/>
    </row>
    <row r="471" spans="3:6" x14ac:dyDescent="0.2">
      <c r="C471" s="2"/>
      <c r="E471" s="277"/>
      <c r="F471" s="277"/>
    </row>
    <row r="472" spans="3:6" x14ac:dyDescent="0.2">
      <c r="C472" s="2"/>
      <c r="E472" s="277"/>
      <c r="F472" s="277"/>
    </row>
    <row r="473" spans="3:6" x14ac:dyDescent="0.2">
      <c r="C473" s="2"/>
      <c r="E473" s="277"/>
      <c r="F473" s="277"/>
    </row>
    <row r="474" spans="3:6" x14ac:dyDescent="0.2">
      <c r="C474" s="2"/>
      <c r="E474" s="277"/>
      <c r="F474" s="277"/>
    </row>
    <row r="475" spans="3:6" x14ac:dyDescent="0.2">
      <c r="C475" s="2"/>
      <c r="E475" s="277"/>
      <c r="F475" s="277"/>
    </row>
    <row r="476" spans="3:6" x14ac:dyDescent="0.2">
      <c r="C476" s="2"/>
      <c r="E476" s="277"/>
      <c r="F476" s="277"/>
    </row>
    <row r="477" spans="3:6" x14ac:dyDescent="0.2">
      <c r="C477" s="2"/>
      <c r="E477" s="277"/>
      <c r="F477" s="277"/>
    </row>
    <row r="478" spans="3:6" x14ac:dyDescent="0.2">
      <c r="C478" s="2"/>
      <c r="E478" s="277"/>
      <c r="F478" s="277"/>
    </row>
    <row r="479" spans="3:6" x14ac:dyDescent="0.2">
      <c r="C479" s="2"/>
      <c r="E479" s="277"/>
      <c r="F479" s="277"/>
    </row>
    <row r="480" spans="3:6" x14ac:dyDescent="0.2">
      <c r="C480" s="2"/>
      <c r="E480" s="277"/>
      <c r="F480" s="277"/>
    </row>
    <row r="481" spans="3:6" x14ac:dyDescent="0.2">
      <c r="C481" s="2"/>
      <c r="E481" s="277"/>
      <c r="F481" s="277"/>
    </row>
    <row r="482" spans="3:6" x14ac:dyDescent="0.2">
      <c r="C482" s="2"/>
      <c r="E482" s="277"/>
      <c r="F482" s="277"/>
    </row>
    <row r="483" spans="3:6" x14ac:dyDescent="0.2">
      <c r="C483" s="2"/>
      <c r="E483" s="277"/>
      <c r="F483" s="277"/>
    </row>
    <row r="484" spans="3:6" x14ac:dyDescent="0.2">
      <c r="C484" s="2"/>
      <c r="E484" s="277"/>
      <c r="F484" s="277"/>
    </row>
    <row r="485" spans="3:6" x14ac:dyDescent="0.2">
      <c r="C485" s="2"/>
      <c r="E485" s="277"/>
      <c r="F485" s="277"/>
    </row>
    <row r="486" spans="3:6" x14ac:dyDescent="0.2">
      <c r="C486" s="2"/>
      <c r="E486" s="277"/>
      <c r="F486" s="277"/>
    </row>
    <row r="487" spans="3:6" x14ac:dyDescent="0.2">
      <c r="C487" s="2"/>
      <c r="E487" s="277"/>
      <c r="F487" s="277"/>
    </row>
    <row r="488" spans="3:6" x14ac:dyDescent="0.2">
      <c r="C488" s="2"/>
      <c r="E488" s="277"/>
      <c r="F488" s="277"/>
    </row>
    <row r="489" spans="3:6" x14ac:dyDescent="0.2">
      <c r="C489" s="2"/>
      <c r="E489" s="277"/>
      <c r="F489" s="277"/>
    </row>
    <row r="490" spans="3:6" x14ac:dyDescent="0.2">
      <c r="C490" s="2"/>
      <c r="E490" s="277"/>
      <c r="F490" s="277"/>
    </row>
    <row r="491" spans="3:6" x14ac:dyDescent="0.2">
      <c r="C491" s="2"/>
      <c r="E491" s="277"/>
      <c r="F491" s="277"/>
    </row>
    <row r="492" spans="3:6" x14ac:dyDescent="0.2">
      <c r="C492" s="2"/>
      <c r="E492" s="277"/>
      <c r="F492" s="277"/>
    </row>
    <row r="493" spans="3:6" x14ac:dyDescent="0.2">
      <c r="C493" s="2"/>
      <c r="E493" s="277"/>
      <c r="F493" s="277"/>
    </row>
    <row r="494" spans="3:6" x14ac:dyDescent="0.2">
      <c r="C494" s="2"/>
      <c r="E494" s="277"/>
      <c r="F494" s="277"/>
    </row>
    <row r="495" spans="3:6" x14ac:dyDescent="0.2">
      <c r="C495" s="2"/>
      <c r="E495" s="277"/>
      <c r="F495" s="277"/>
    </row>
    <row r="496" spans="3:6" x14ac:dyDescent="0.2">
      <c r="C496" s="2"/>
      <c r="E496" s="277"/>
      <c r="F496" s="277"/>
    </row>
    <row r="497" spans="3:6" x14ac:dyDescent="0.2">
      <c r="C497" s="2"/>
      <c r="E497" s="277"/>
      <c r="F497" s="277"/>
    </row>
    <row r="498" spans="3:6" x14ac:dyDescent="0.2">
      <c r="C498" s="2"/>
      <c r="E498" s="277"/>
      <c r="F498" s="277"/>
    </row>
    <row r="499" spans="3:6" x14ac:dyDescent="0.2">
      <c r="C499" s="2"/>
      <c r="E499" s="277"/>
      <c r="F499" s="277"/>
    </row>
    <row r="500" spans="3:6" x14ac:dyDescent="0.2">
      <c r="C500" s="2"/>
      <c r="E500" s="277"/>
      <c r="F500" s="277"/>
    </row>
    <row r="501" spans="3:6" x14ac:dyDescent="0.2">
      <c r="C501" s="2"/>
      <c r="E501" s="277"/>
      <c r="F501" s="277"/>
    </row>
    <row r="502" spans="3:6" x14ac:dyDescent="0.2">
      <c r="C502" s="2"/>
      <c r="E502" s="277"/>
      <c r="F502" s="277"/>
    </row>
    <row r="503" spans="3:6" x14ac:dyDescent="0.2">
      <c r="C503" s="2"/>
      <c r="E503" s="277"/>
      <c r="F503" s="277"/>
    </row>
    <row r="504" spans="3:6" x14ac:dyDescent="0.2">
      <c r="C504" s="2"/>
      <c r="E504" s="277"/>
      <c r="F504" s="277"/>
    </row>
    <row r="505" spans="3:6" x14ac:dyDescent="0.2">
      <c r="C505" s="2"/>
      <c r="E505" s="277"/>
      <c r="F505" s="277"/>
    </row>
    <row r="506" spans="3:6" x14ac:dyDescent="0.2">
      <c r="C506" s="2"/>
      <c r="E506" s="277"/>
      <c r="F506" s="277"/>
    </row>
    <row r="507" spans="3:6" x14ac:dyDescent="0.2">
      <c r="C507" s="2"/>
      <c r="E507" s="277"/>
      <c r="F507" s="277"/>
    </row>
    <row r="508" spans="3:6" x14ac:dyDescent="0.2">
      <c r="C508" s="2"/>
      <c r="E508" s="277"/>
      <c r="F508" s="277"/>
    </row>
    <row r="509" spans="3:6" x14ac:dyDescent="0.2">
      <c r="C509" s="2"/>
      <c r="E509" s="277"/>
      <c r="F509" s="277"/>
    </row>
    <row r="510" spans="3:6" x14ac:dyDescent="0.2">
      <c r="C510" s="2"/>
      <c r="E510" s="277"/>
      <c r="F510" s="277"/>
    </row>
    <row r="511" spans="3:6" x14ac:dyDescent="0.2">
      <c r="C511" s="2"/>
      <c r="E511" s="277"/>
      <c r="F511" s="277"/>
    </row>
    <row r="512" spans="3:6" x14ac:dyDescent="0.2">
      <c r="C512" s="2"/>
      <c r="E512" s="277"/>
      <c r="F512" s="277"/>
    </row>
    <row r="513" spans="3:6" x14ac:dyDescent="0.2">
      <c r="C513" s="2"/>
      <c r="E513" s="277"/>
      <c r="F513" s="277"/>
    </row>
    <row r="514" spans="3:6" x14ac:dyDescent="0.2">
      <c r="C514" s="2"/>
      <c r="E514" s="277"/>
      <c r="F514" s="277"/>
    </row>
    <row r="515" spans="3:6" x14ac:dyDescent="0.2">
      <c r="C515" s="2"/>
      <c r="E515" s="277"/>
      <c r="F515" s="277"/>
    </row>
    <row r="516" spans="3:6" x14ac:dyDescent="0.2">
      <c r="C516" s="2"/>
      <c r="E516" s="277"/>
      <c r="F516" s="277"/>
    </row>
    <row r="517" spans="3:6" x14ac:dyDescent="0.2">
      <c r="C517" s="2"/>
      <c r="E517" s="277"/>
      <c r="F517" s="277"/>
    </row>
    <row r="518" spans="3:6" x14ac:dyDescent="0.2">
      <c r="C518" s="2"/>
      <c r="E518" s="277"/>
      <c r="F518" s="277"/>
    </row>
    <row r="519" spans="3:6" x14ac:dyDescent="0.2">
      <c r="C519" s="2"/>
      <c r="E519" s="277"/>
      <c r="F519" s="277"/>
    </row>
    <row r="520" spans="3:6" x14ac:dyDescent="0.2">
      <c r="C520" s="2"/>
      <c r="E520" s="277"/>
      <c r="F520" s="277"/>
    </row>
    <row r="521" spans="3:6" x14ac:dyDescent="0.2">
      <c r="C521" s="2"/>
      <c r="E521" s="277"/>
      <c r="F521" s="277"/>
    </row>
    <row r="522" spans="3:6" x14ac:dyDescent="0.2">
      <c r="C522" s="2"/>
      <c r="E522" s="277"/>
      <c r="F522" s="277"/>
    </row>
    <row r="523" spans="3:6" x14ac:dyDescent="0.2">
      <c r="C523" s="2"/>
      <c r="E523" s="277"/>
      <c r="F523" s="277"/>
    </row>
    <row r="524" spans="3:6" x14ac:dyDescent="0.2">
      <c r="C524" s="2"/>
      <c r="E524" s="277"/>
      <c r="F524" s="277"/>
    </row>
    <row r="525" spans="3:6" x14ac:dyDescent="0.2">
      <c r="C525" s="2"/>
      <c r="E525" s="277"/>
      <c r="F525" s="277"/>
    </row>
    <row r="526" spans="3:6" x14ac:dyDescent="0.2">
      <c r="C526" s="2"/>
      <c r="E526" s="277"/>
      <c r="F526" s="277"/>
    </row>
    <row r="527" spans="3:6" x14ac:dyDescent="0.2">
      <c r="C527" s="2"/>
      <c r="E527" s="277"/>
      <c r="F527" s="277"/>
    </row>
    <row r="528" spans="3:6" x14ac:dyDescent="0.2">
      <c r="C528" s="2"/>
      <c r="E528" s="277"/>
      <c r="F528" s="277"/>
    </row>
    <row r="529" spans="3:6" x14ac:dyDescent="0.2">
      <c r="C529" s="2"/>
      <c r="E529" s="277"/>
      <c r="F529" s="277"/>
    </row>
    <row r="530" spans="3:6" x14ac:dyDescent="0.2">
      <c r="C530" s="2"/>
      <c r="E530" s="277"/>
      <c r="F530" s="277"/>
    </row>
    <row r="531" spans="3:6" x14ac:dyDescent="0.2">
      <c r="C531" s="2"/>
      <c r="E531" s="277"/>
      <c r="F531" s="277"/>
    </row>
    <row r="532" spans="3:6" x14ac:dyDescent="0.2">
      <c r="C532" s="2"/>
      <c r="E532" s="277"/>
      <c r="F532" s="277"/>
    </row>
    <row r="533" spans="3:6" x14ac:dyDescent="0.2">
      <c r="C533" s="2"/>
      <c r="E533" s="277"/>
      <c r="F533" s="277"/>
    </row>
    <row r="534" spans="3:6" x14ac:dyDescent="0.2">
      <c r="C534" s="2"/>
      <c r="E534" s="277"/>
      <c r="F534" s="277"/>
    </row>
    <row r="535" spans="3:6" x14ac:dyDescent="0.2">
      <c r="C535" s="2"/>
      <c r="E535" s="277"/>
      <c r="F535" s="277"/>
    </row>
    <row r="536" spans="3:6" x14ac:dyDescent="0.2">
      <c r="C536" s="2"/>
      <c r="E536" s="277"/>
      <c r="F536" s="277"/>
    </row>
    <row r="537" spans="3:6" x14ac:dyDescent="0.2">
      <c r="C537" s="2"/>
      <c r="E537" s="277"/>
      <c r="F537" s="277"/>
    </row>
    <row r="538" spans="3:6" x14ac:dyDescent="0.2">
      <c r="C538" s="2"/>
      <c r="E538" s="277"/>
      <c r="F538" s="277"/>
    </row>
    <row r="539" spans="3:6" x14ac:dyDescent="0.2">
      <c r="C539" s="2"/>
      <c r="E539" s="277"/>
      <c r="F539" s="277"/>
    </row>
    <row r="540" spans="3:6" x14ac:dyDescent="0.2">
      <c r="C540" s="2"/>
      <c r="E540" s="277"/>
      <c r="F540" s="277"/>
    </row>
    <row r="541" spans="3:6" x14ac:dyDescent="0.2">
      <c r="C541" s="2"/>
      <c r="E541" s="277"/>
      <c r="F541" s="277"/>
    </row>
    <row r="542" spans="3:6" x14ac:dyDescent="0.2">
      <c r="C542" s="2"/>
      <c r="E542" s="277"/>
      <c r="F542" s="277"/>
    </row>
    <row r="543" spans="3:6" x14ac:dyDescent="0.2">
      <c r="C543" s="2"/>
      <c r="E543" s="277"/>
      <c r="F543" s="277"/>
    </row>
    <row r="544" spans="3:6" x14ac:dyDescent="0.2">
      <c r="C544" s="2"/>
      <c r="E544" s="277"/>
      <c r="F544" s="277"/>
    </row>
    <row r="545" spans="3:6" x14ac:dyDescent="0.2">
      <c r="C545" s="2"/>
      <c r="E545" s="277"/>
      <c r="F545" s="277"/>
    </row>
    <row r="546" spans="3:6" x14ac:dyDescent="0.2">
      <c r="C546" s="2"/>
      <c r="E546" s="277"/>
      <c r="F546" s="277"/>
    </row>
    <row r="547" spans="3:6" x14ac:dyDescent="0.2">
      <c r="C547" s="2"/>
      <c r="E547" s="277"/>
      <c r="F547" s="277"/>
    </row>
    <row r="548" spans="3:6" x14ac:dyDescent="0.2">
      <c r="C548" s="2"/>
      <c r="E548" s="277"/>
      <c r="F548" s="277"/>
    </row>
    <row r="549" spans="3:6" x14ac:dyDescent="0.2">
      <c r="C549" s="2"/>
      <c r="E549" s="277"/>
      <c r="F549" s="277"/>
    </row>
    <row r="550" spans="3:6" x14ac:dyDescent="0.2">
      <c r="C550" s="2"/>
      <c r="E550" s="277"/>
      <c r="F550" s="277"/>
    </row>
    <row r="551" spans="3:6" x14ac:dyDescent="0.2">
      <c r="C551" s="2"/>
      <c r="E551" s="277"/>
      <c r="F551" s="277"/>
    </row>
    <row r="552" spans="3:6" x14ac:dyDescent="0.2">
      <c r="C552" s="2"/>
      <c r="E552" s="277"/>
      <c r="F552" s="277"/>
    </row>
    <row r="553" spans="3:6" x14ac:dyDescent="0.2">
      <c r="C553" s="2"/>
      <c r="E553" s="277"/>
      <c r="F553" s="277"/>
    </row>
    <row r="554" spans="3:6" x14ac:dyDescent="0.2">
      <c r="C554" s="2"/>
      <c r="E554" s="277"/>
      <c r="F554" s="277"/>
    </row>
    <row r="555" spans="3:6" x14ac:dyDescent="0.2">
      <c r="C555" s="2"/>
      <c r="E555" s="277"/>
      <c r="F555" s="277"/>
    </row>
    <row r="556" spans="3:6" x14ac:dyDescent="0.2">
      <c r="C556" s="2"/>
      <c r="E556" s="277"/>
      <c r="F556" s="277"/>
    </row>
    <row r="557" spans="3:6" x14ac:dyDescent="0.2">
      <c r="C557" s="2"/>
      <c r="E557" s="277"/>
      <c r="F557" s="277"/>
    </row>
    <row r="558" spans="3:6" x14ac:dyDescent="0.2">
      <c r="C558" s="2"/>
      <c r="E558" s="277"/>
      <c r="F558" s="277"/>
    </row>
    <row r="559" spans="3:6" x14ac:dyDescent="0.2">
      <c r="C559" s="2"/>
      <c r="E559" s="277"/>
      <c r="F559" s="277"/>
    </row>
    <row r="560" spans="3:6" x14ac:dyDescent="0.2">
      <c r="C560" s="2"/>
      <c r="E560" s="277"/>
      <c r="F560" s="277"/>
    </row>
    <row r="561" spans="3:6" x14ac:dyDescent="0.2">
      <c r="C561" s="2"/>
      <c r="E561" s="277"/>
      <c r="F561" s="277"/>
    </row>
    <row r="562" spans="3:6" x14ac:dyDescent="0.2">
      <c r="C562" s="2"/>
      <c r="E562" s="277"/>
      <c r="F562" s="277"/>
    </row>
    <row r="563" spans="3:6" x14ac:dyDescent="0.2">
      <c r="C563" s="2"/>
      <c r="E563" s="277"/>
      <c r="F563" s="277"/>
    </row>
    <row r="564" spans="3:6" x14ac:dyDescent="0.2">
      <c r="C564" s="2"/>
      <c r="E564" s="277"/>
      <c r="F564" s="277"/>
    </row>
    <row r="565" spans="3:6" x14ac:dyDescent="0.2">
      <c r="C565" s="2"/>
      <c r="E565" s="277"/>
      <c r="F565" s="277"/>
    </row>
    <row r="566" spans="3:6" x14ac:dyDescent="0.2">
      <c r="C566" s="2"/>
      <c r="E566" s="277"/>
      <c r="F566" s="277"/>
    </row>
    <row r="567" spans="3:6" x14ac:dyDescent="0.2">
      <c r="C567" s="2"/>
      <c r="E567" s="277"/>
      <c r="F567" s="277"/>
    </row>
    <row r="568" spans="3:6" x14ac:dyDescent="0.2">
      <c r="C568" s="2"/>
      <c r="E568" s="277"/>
      <c r="F568" s="277"/>
    </row>
    <row r="569" spans="3:6" x14ac:dyDescent="0.2">
      <c r="C569" s="2"/>
      <c r="E569" s="277"/>
      <c r="F569" s="277"/>
    </row>
    <row r="570" spans="3:6" x14ac:dyDescent="0.2">
      <c r="C570" s="2"/>
      <c r="E570" s="277"/>
      <c r="F570" s="277"/>
    </row>
    <row r="571" spans="3:6" x14ac:dyDescent="0.2">
      <c r="C571" s="2"/>
      <c r="E571" s="277"/>
      <c r="F571" s="277"/>
    </row>
    <row r="572" spans="3:6" x14ac:dyDescent="0.2">
      <c r="C572" s="2"/>
      <c r="E572" s="277"/>
      <c r="F572" s="277"/>
    </row>
    <row r="573" spans="3:6" x14ac:dyDescent="0.2">
      <c r="C573" s="2"/>
      <c r="E573" s="277"/>
      <c r="F573" s="277"/>
    </row>
    <row r="574" spans="3:6" x14ac:dyDescent="0.2">
      <c r="C574" s="2"/>
      <c r="E574" s="277"/>
      <c r="F574" s="277"/>
    </row>
    <row r="575" spans="3:6" x14ac:dyDescent="0.2">
      <c r="C575" s="2"/>
      <c r="E575" s="277"/>
      <c r="F575" s="277"/>
    </row>
    <row r="576" spans="3:6" x14ac:dyDescent="0.2">
      <c r="C576" s="2"/>
      <c r="E576" s="277"/>
      <c r="F576" s="277"/>
    </row>
    <row r="577" spans="3:6" x14ac:dyDescent="0.2">
      <c r="C577" s="2"/>
      <c r="E577" s="277"/>
      <c r="F577" s="277"/>
    </row>
    <row r="578" spans="3:6" x14ac:dyDescent="0.2">
      <c r="C578" s="2"/>
      <c r="E578" s="277"/>
      <c r="F578" s="277"/>
    </row>
    <row r="579" spans="3:6" x14ac:dyDescent="0.2">
      <c r="C579" s="2"/>
      <c r="E579" s="277"/>
      <c r="F579" s="277"/>
    </row>
    <row r="580" spans="3:6" x14ac:dyDescent="0.2">
      <c r="C580" s="2"/>
      <c r="E580" s="277"/>
      <c r="F580" s="277"/>
    </row>
    <row r="581" spans="3:6" x14ac:dyDescent="0.2">
      <c r="C581" s="2"/>
      <c r="E581" s="277"/>
      <c r="F581" s="277"/>
    </row>
    <row r="582" spans="3:6" x14ac:dyDescent="0.2">
      <c r="C582" s="2"/>
      <c r="E582" s="277"/>
      <c r="F582" s="277"/>
    </row>
    <row r="583" spans="3:6" x14ac:dyDescent="0.2">
      <c r="C583" s="2"/>
      <c r="E583" s="277"/>
      <c r="F583" s="277"/>
    </row>
    <row r="584" spans="3:6" x14ac:dyDescent="0.2">
      <c r="C584" s="2"/>
      <c r="E584" s="277"/>
      <c r="F584" s="277"/>
    </row>
    <row r="585" spans="3:6" x14ac:dyDescent="0.2">
      <c r="C585" s="2"/>
      <c r="E585" s="277"/>
      <c r="F585" s="277"/>
    </row>
    <row r="586" spans="3:6" x14ac:dyDescent="0.2">
      <c r="C586" s="2"/>
      <c r="E586" s="277"/>
      <c r="F586" s="277"/>
    </row>
    <row r="587" spans="3:6" x14ac:dyDescent="0.2">
      <c r="C587" s="2"/>
      <c r="E587" s="277"/>
      <c r="F587" s="277"/>
    </row>
    <row r="588" spans="3:6" x14ac:dyDescent="0.2">
      <c r="C588" s="2"/>
      <c r="E588" s="277"/>
      <c r="F588" s="277"/>
    </row>
    <row r="589" spans="3:6" x14ac:dyDescent="0.2">
      <c r="C589" s="2"/>
      <c r="E589" s="277"/>
      <c r="F589" s="277"/>
    </row>
    <row r="590" spans="3:6" x14ac:dyDescent="0.2">
      <c r="C590" s="2"/>
      <c r="E590" s="277"/>
      <c r="F590" s="277"/>
    </row>
    <row r="591" spans="3:6" x14ac:dyDescent="0.2">
      <c r="C591" s="2"/>
      <c r="E591" s="277"/>
      <c r="F591" s="277"/>
    </row>
    <row r="592" spans="3:6" x14ac:dyDescent="0.2">
      <c r="C592" s="2"/>
      <c r="E592" s="277"/>
      <c r="F592" s="277"/>
    </row>
    <row r="593" spans="3:6" x14ac:dyDescent="0.2">
      <c r="C593" s="2"/>
      <c r="E593" s="277"/>
      <c r="F593" s="277"/>
    </row>
    <row r="594" spans="3:6" x14ac:dyDescent="0.2">
      <c r="C594" s="2"/>
      <c r="E594" s="277"/>
      <c r="F594" s="277"/>
    </row>
    <row r="595" spans="3:6" x14ac:dyDescent="0.2">
      <c r="C595" s="2"/>
      <c r="E595" s="277"/>
      <c r="F595" s="277"/>
    </row>
    <row r="596" spans="3:6" x14ac:dyDescent="0.2">
      <c r="C596" s="2"/>
      <c r="E596" s="277"/>
      <c r="F596" s="277"/>
    </row>
    <row r="597" spans="3:6" x14ac:dyDescent="0.2">
      <c r="C597" s="2"/>
      <c r="E597" s="277"/>
      <c r="F597" s="277"/>
    </row>
    <row r="598" spans="3:6" x14ac:dyDescent="0.2">
      <c r="C598" s="2"/>
      <c r="E598" s="277"/>
      <c r="F598" s="277"/>
    </row>
    <row r="599" spans="3:6" x14ac:dyDescent="0.2">
      <c r="C599" s="2"/>
      <c r="E599" s="277"/>
      <c r="F599" s="277"/>
    </row>
    <row r="600" spans="3:6" x14ac:dyDescent="0.2">
      <c r="C600" s="2"/>
      <c r="E600" s="277"/>
      <c r="F600" s="277"/>
    </row>
    <row r="601" spans="3:6" x14ac:dyDescent="0.2">
      <c r="C601" s="2"/>
      <c r="E601" s="277"/>
      <c r="F601" s="277"/>
    </row>
    <row r="602" spans="3:6" x14ac:dyDescent="0.2">
      <c r="C602" s="2"/>
      <c r="E602" s="277"/>
      <c r="F602" s="277"/>
    </row>
    <row r="603" spans="3:6" x14ac:dyDescent="0.2">
      <c r="C603" s="2"/>
      <c r="E603" s="277"/>
      <c r="F603" s="277"/>
    </row>
    <row r="604" spans="3:6" x14ac:dyDescent="0.2">
      <c r="C604" s="2"/>
      <c r="E604" s="277"/>
      <c r="F604" s="277"/>
    </row>
    <row r="605" spans="3:6" x14ac:dyDescent="0.2">
      <c r="C605" s="2"/>
      <c r="E605" s="277"/>
      <c r="F605" s="277"/>
    </row>
    <row r="606" spans="3:6" x14ac:dyDescent="0.2">
      <c r="C606" s="2"/>
      <c r="E606" s="277"/>
      <c r="F606" s="277"/>
    </row>
    <row r="607" spans="3:6" x14ac:dyDescent="0.2">
      <c r="C607" s="2"/>
      <c r="E607" s="277"/>
      <c r="F607" s="277"/>
    </row>
    <row r="608" spans="3:6" x14ac:dyDescent="0.2">
      <c r="C608" s="2"/>
      <c r="E608" s="277"/>
      <c r="F608" s="277"/>
    </row>
    <row r="609" spans="3:6" x14ac:dyDescent="0.2">
      <c r="C609" s="2"/>
      <c r="E609" s="277"/>
      <c r="F609" s="277"/>
    </row>
    <row r="610" spans="3:6" x14ac:dyDescent="0.2">
      <c r="C610" s="2"/>
      <c r="E610" s="277"/>
      <c r="F610" s="277"/>
    </row>
    <row r="611" spans="3:6" x14ac:dyDescent="0.2">
      <c r="C611" s="2"/>
      <c r="E611" s="277"/>
      <c r="F611" s="277"/>
    </row>
    <row r="612" spans="3:6" x14ac:dyDescent="0.2">
      <c r="C612" s="2"/>
      <c r="E612" s="277"/>
      <c r="F612" s="277"/>
    </row>
    <row r="613" spans="3:6" x14ac:dyDescent="0.2">
      <c r="C613" s="2"/>
      <c r="E613" s="277"/>
      <c r="F613" s="277"/>
    </row>
    <row r="614" spans="3:6" x14ac:dyDescent="0.2">
      <c r="C614" s="2"/>
      <c r="E614" s="277"/>
      <c r="F614" s="277"/>
    </row>
    <row r="615" spans="3:6" x14ac:dyDescent="0.2">
      <c r="C615" s="2"/>
      <c r="E615" s="277"/>
      <c r="F615" s="277"/>
    </row>
    <row r="616" spans="3:6" x14ac:dyDescent="0.2">
      <c r="C616" s="2"/>
      <c r="E616" s="277"/>
      <c r="F616" s="277"/>
    </row>
    <row r="617" spans="3:6" x14ac:dyDescent="0.2">
      <c r="C617" s="2"/>
      <c r="E617" s="277"/>
      <c r="F617" s="277"/>
    </row>
    <row r="618" spans="3:6" x14ac:dyDescent="0.2">
      <c r="C618" s="2"/>
      <c r="E618" s="277"/>
      <c r="F618" s="277"/>
    </row>
    <row r="619" spans="3:6" x14ac:dyDescent="0.2">
      <c r="C619" s="2"/>
      <c r="E619" s="277"/>
      <c r="F619" s="277"/>
    </row>
    <row r="620" spans="3:6" x14ac:dyDescent="0.2">
      <c r="C620" s="2"/>
      <c r="E620" s="277"/>
      <c r="F620" s="277"/>
    </row>
    <row r="621" spans="3:6" x14ac:dyDescent="0.2">
      <c r="C621" s="2"/>
      <c r="E621" s="277"/>
      <c r="F621" s="277"/>
    </row>
    <row r="622" spans="3:6" x14ac:dyDescent="0.2">
      <c r="C622" s="2"/>
      <c r="E622" s="277"/>
      <c r="F622" s="277"/>
    </row>
    <row r="623" spans="3:6" x14ac:dyDescent="0.2">
      <c r="C623" s="2"/>
      <c r="E623" s="277"/>
      <c r="F623" s="277"/>
    </row>
    <row r="624" spans="3:6" x14ac:dyDescent="0.2">
      <c r="C624" s="2"/>
      <c r="E624" s="277"/>
      <c r="F624" s="277"/>
    </row>
    <row r="625" spans="3:6" x14ac:dyDescent="0.2">
      <c r="C625" s="2"/>
      <c r="E625" s="277"/>
      <c r="F625" s="277"/>
    </row>
    <row r="626" spans="3:6" x14ac:dyDescent="0.2">
      <c r="C626" s="2"/>
      <c r="E626" s="277"/>
      <c r="F626" s="277"/>
    </row>
    <row r="627" spans="3:6" x14ac:dyDescent="0.2">
      <c r="C627" s="2"/>
      <c r="E627" s="277"/>
      <c r="F627" s="277"/>
    </row>
    <row r="628" spans="3:6" x14ac:dyDescent="0.2">
      <c r="C628" s="2"/>
      <c r="E628" s="277"/>
      <c r="F628" s="277"/>
    </row>
    <row r="629" spans="3:6" x14ac:dyDescent="0.2">
      <c r="C629" s="2"/>
      <c r="E629" s="277"/>
      <c r="F629" s="277"/>
    </row>
    <row r="630" spans="3:6" x14ac:dyDescent="0.2">
      <c r="C630" s="2"/>
      <c r="E630" s="277"/>
      <c r="F630" s="277"/>
    </row>
    <row r="631" spans="3:6" x14ac:dyDescent="0.2">
      <c r="C631" s="2"/>
      <c r="E631" s="277"/>
      <c r="F631" s="277"/>
    </row>
    <row r="632" spans="3:6" x14ac:dyDescent="0.2">
      <c r="C632" s="2"/>
      <c r="E632" s="277"/>
      <c r="F632" s="277"/>
    </row>
    <row r="633" spans="3:6" x14ac:dyDescent="0.2">
      <c r="C633" s="2"/>
      <c r="E633" s="277"/>
      <c r="F633" s="277"/>
    </row>
    <row r="634" spans="3:6" x14ac:dyDescent="0.2">
      <c r="C634" s="2"/>
      <c r="E634" s="277"/>
      <c r="F634" s="277"/>
    </row>
    <row r="635" spans="3:6" x14ac:dyDescent="0.2">
      <c r="C635" s="2"/>
      <c r="E635" s="277"/>
      <c r="F635" s="277"/>
    </row>
    <row r="636" spans="3:6" x14ac:dyDescent="0.2">
      <c r="C636" s="2"/>
      <c r="E636" s="277"/>
      <c r="F636" s="277"/>
    </row>
    <row r="637" spans="3:6" x14ac:dyDescent="0.2">
      <c r="C637" s="2"/>
      <c r="E637" s="277"/>
      <c r="F637" s="277"/>
    </row>
    <row r="638" spans="3:6" x14ac:dyDescent="0.2">
      <c r="C638" s="2"/>
      <c r="E638" s="277"/>
      <c r="F638" s="277"/>
    </row>
    <row r="639" spans="3:6" x14ac:dyDescent="0.2">
      <c r="C639" s="2"/>
      <c r="E639" s="277"/>
      <c r="F639" s="277"/>
    </row>
    <row r="640" spans="3:6" x14ac:dyDescent="0.2">
      <c r="C640" s="2"/>
      <c r="E640" s="277"/>
      <c r="F640" s="277"/>
    </row>
    <row r="641" spans="3:6" x14ac:dyDescent="0.2">
      <c r="C641" s="2"/>
      <c r="E641" s="277"/>
      <c r="F641" s="277"/>
    </row>
    <row r="642" spans="3:6" x14ac:dyDescent="0.2">
      <c r="C642" s="2"/>
      <c r="E642" s="277"/>
      <c r="F642" s="277"/>
    </row>
    <row r="643" spans="3:6" x14ac:dyDescent="0.2">
      <c r="C643" s="2"/>
      <c r="E643" s="277"/>
      <c r="F643" s="277"/>
    </row>
    <row r="644" spans="3:6" x14ac:dyDescent="0.2">
      <c r="C644" s="2"/>
      <c r="E644" s="277"/>
      <c r="F644" s="277"/>
    </row>
    <row r="645" spans="3:6" x14ac:dyDescent="0.2">
      <c r="C645" s="2"/>
      <c r="E645" s="277"/>
      <c r="F645" s="277"/>
    </row>
    <row r="646" spans="3:6" x14ac:dyDescent="0.2">
      <c r="C646" s="2"/>
      <c r="E646" s="277"/>
      <c r="F646" s="277"/>
    </row>
    <row r="647" spans="3:6" x14ac:dyDescent="0.2">
      <c r="C647" s="2"/>
      <c r="E647" s="277"/>
      <c r="F647" s="277"/>
    </row>
    <row r="648" spans="3:6" x14ac:dyDescent="0.2">
      <c r="C648" s="2"/>
      <c r="E648" s="277"/>
      <c r="F648" s="277"/>
    </row>
    <row r="649" spans="3:6" x14ac:dyDescent="0.2">
      <c r="C649" s="2"/>
      <c r="E649" s="277"/>
      <c r="F649" s="277"/>
    </row>
    <row r="650" spans="3:6" x14ac:dyDescent="0.2">
      <c r="C650" s="2"/>
      <c r="E650" s="277"/>
      <c r="F650" s="277"/>
    </row>
    <row r="651" spans="3:6" x14ac:dyDescent="0.2">
      <c r="C651" s="2"/>
      <c r="E651" s="277"/>
      <c r="F651" s="277"/>
    </row>
    <row r="652" spans="3:6" x14ac:dyDescent="0.2">
      <c r="C652" s="2"/>
      <c r="E652" s="277"/>
      <c r="F652" s="277"/>
    </row>
    <row r="653" spans="3:6" x14ac:dyDescent="0.2">
      <c r="C653" s="2"/>
      <c r="E653" s="277"/>
      <c r="F653" s="277"/>
    </row>
    <row r="654" spans="3:6" x14ac:dyDescent="0.2">
      <c r="C654" s="2"/>
      <c r="E654" s="277"/>
      <c r="F654" s="277"/>
    </row>
    <row r="655" spans="3:6" x14ac:dyDescent="0.2">
      <c r="C655" s="2"/>
      <c r="E655" s="277"/>
      <c r="F655" s="277"/>
    </row>
    <row r="656" spans="3:6" x14ac:dyDescent="0.2">
      <c r="C656" s="2"/>
      <c r="E656" s="277"/>
      <c r="F656" s="277"/>
    </row>
    <row r="657" spans="3:6" x14ac:dyDescent="0.2">
      <c r="C657" s="2"/>
      <c r="E657" s="277"/>
      <c r="F657" s="277"/>
    </row>
    <row r="658" spans="3:6" x14ac:dyDescent="0.2">
      <c r="C658" s="2"/>
      <c r="E658" s="277"/>
      <c r="F658" s="277"/>
    </row>
    <row r="659" spans="3:6" x14ac:dyDescent="0.2">
      <c r="C659" s="2"/>
      <c r="E659" s="277"/>
      <c r="F659" s="277"/>
    </row>
    <row r="660" spans="3:6" x14ac:dyDescent="0.2">
      <c r="C660" s="2"/>
      <c r="E660" s="277"/>
      <c r="F660" s="277"/>
    </row>
    <row r="661" spans="3:6" x14ac:dyDescent="0.2">
      <c r="C661" s="2"/>
      <c r="E661" s="277"/>
      <c r="F661" s="277"/>
    </row>
    <row r="662" spans="3:6" x14ac:dyDescent="0.2">
      <c r="C662" s="2"/>
      <c r="E662" s="277"/>
      <c r="F662" s="277"/>
    </row>
    <row r="663" spans="3:6" x14ac:dyDescent="0.2">
      <c r="C663" s="2"/>
      <c r="E663" s="277"/>
      <c r="F663" s="277"/>
    </row>
    <row r="664" spans="3:6" x14ac:dyDescent="0.2">
      <c r="C664" s="2"/>
      <c r="E664" s="277"/>
      <c r="F664" s="277"/>
    </row>
    <row r="665" spans="3:6" x14ac:dyDescent="0.2">
      <c r="C665" s="2"/>
      <c r="E665" s="277"/>
      <c r="F665" s="277"/>
    </row>
    <row r="666" spans="3:6" x14ac:dyDescent="0.2">
      <c r="C666" s="2"/>
      <c r="E666" s="277"/>
      <c r="F666" s="277"/>
    </row>
    <row r="667" spans="3:6" x14ac:dyDescent="0.2">
      <c r="C667" s="2"/>
      <c r="E667" s="277"/>
      <c r="F667" s="277"/>
    </row>
    <row r="668" spans="3:6" x14ac:dyDescent="0.2">
      <c r="C668" s="2"/>
      <c r="E668" s="277"/>
      <c r="F668" s="277"/>
    </row>
    <row r="669" spans="3:6" x14ac:dyDescent="0.2">
      <c r="C669" s="2"/>
      <c r="E669" s="277"/>
      <c r="F669" s="277"/>
    </row>
    <row r="670" spans="3:6" x14ac:dyDescent="0.2">
      <c r="C670" s="2"/>
      <c r="E670" s="277"/>
      <c r="F670" s="277"/>
    </row>
    <row r="671" spans="3:6" x14ac:dyDescent="0.2">
      <c r="C671" s="2"/>
      <c r="E671" s="277"/>
      <c r="F671" s="277"/>
    </row>
    <row r="672" spans="3:6" x14ac:dyDescent="0.2">
      <c r="C672" s="2"/>
      <c r="E672" s="277"/>
      <c r="F672" s="277"/>
    </row>
    <row r="673" spans="3:6" x14ac:dyDescent="0.2">
      <c r="C673" s="2"/>
      <c r="E673" s="277"/>
      <c r="F673" s="277"/>
    </row>
    <row r="674" spans="3:6" x14ac:dyDescent="0.2">
      <c r="C674" s="2"/>
      <c r="E674" s="277"/>
      <c r="F674" s="277"/>
    </row>
    <row r="675" spans="3:6" x14ac:dyDescent="0.2">
      <c r="C675" s="2"/>
      <c r="E675" s="277"/>
      <c r="F675" s="277"/>
    </row>
    <row r="676" spans="3:6" x14ac:dyDescent="0.2">
      <c r="C676" s="2"/>
      <c r="E676" s="277"/>
      <c r="F676" s="277"/>
    </row>
    <row r="677" spans="3:6" x14ac:dyDescent="0.2">
      <c r="C677" s="2"/>
      <c r="E677" s="277"/>
      <c r="F677" s="277"/>
    </row>
    <row r="678" spans="3:6" x14ac:dyDescent="0.2">
      <c r="C678" s="2"/>
      <c r="E678" s="277"/>
      <c r="F678" s="277"/>
    </row>
    <row r="679" spans="3:6" x14ac:dyDescent="0.2">
      <c r="C679" s="2"/>
      <c r="E679" s="277"/>
      <c r="F679" s="277"/>
    </row>
    <row r="680" spans="3:6" x14ac:dyDescent="0.2">
      <c r="C680" s="2"/>
      <c r="E680" s="277"/>
      <c r="F680" s="277"/>
    </row>
    <row r="681" spans="3:6" x14ac:dyDescent="0.2">
      <c r="C681" s="2"/>
      <c r="E681" s="277"/>
      <c r="F681" s="277"/>
    </row>
    <row r="682" spans="3:6" x14ac:dyDescent="0.2">
      <c r="C682" s="2"/>
      <c r="E682" s="277"/>
      <c r="F682" s="277"/>
    </row>
    <row r="683" spans="3:6" x14ac:dyDescent="0.2">
      <c r="C683" s="2"/>
      <c r="E683" s="277"/>
      <c r="F683" s="277"/>
    </row>
    <row r="684" spans="3:6" x14ac:dyDescent="0.2">
      <c r="C684" s="2"/>
      <c r="E684" s="277"/>
      <c r="F684" s="277"/>
    </row>
    <row r="685" spans="3:6" x14ac:dyDescent="0.2">
      <c r="C685" s="2"/>
      <c r="E685" s="277"/>
      <c r="F685" s="277"/>
    </row>
    <row r="686" spans="3:6" x14ac:dyDescent="0.2">
      <c r="C686" s="2"/>
      <c r="E686" s="277"/>
      <c r="F686" s="277"/>
    </row>
    <row r="687" spans="3:6" x14ac:dyDescent="0.2">
      <c r="C687" s="2"/>
      <c r="E687" s="277"/>
      <c r="F687" s="277"/>
    </row>
    <row r="688" spans="3:6" x14ac:dyDescent="0.2">
      <c r="C688" s="2"/>
      <c r="E688" s="277"/>
      <c r="F688" s="277"/>
    </row>
    <row r="689" spans="3:6" x14ac:dyDescent="0.2">
      <c r="C689" s="2"/>
      <c r="E689" s="277"/>
      <c r="F689" s="277"/>
    </row>
    <row r="690" spans="3:6" x14ac:dyDescent="0.2">
      <c r="C690" s="2"/>
      <c r="E690" s="277"/>
      <c r="F690" s="277"/>
    </row>
    <row r="691" spans="3:6" x14ac:dyDescent="0.2">
      <c r="C691" s="2"/>
      <c r="E691" s="277"/>
      <c r="F691" s="277"/>
    </row>
    <row r="692" spans="3:6" x14ac:dyDescent="0.2">
      <c r="C692" s="2"/>
      <c r="E692" s="277"/>
      <c r="F692" s="277"/>
    </row>
    <row r="693" spans="3:6" x14ac:dyDescent="0.2">
      <c r="C693" s="2"/>
      <c r="E693" s="277"/>
      <c r="F693" s="277"/>
    </row>
    <row r="694" spans="3:6" x14ac:dyDescent="0.2">
      <c r="C694" s="2"/>
      <c r="E694" s="277"/>
      <c r="F694" s="277"/>
    </row>
    <row r="695" spans="3:6" x14ac:dyDescent="0.2">
      <c r="C695" s="2"/>
      <c r="E695" s="277"/>
      <c r="F695" s="277"/>
    </row>
    <row r="696" spans="3:6" x14ac:dyDescent="0.2">
      <c r="C696" s="2"/>
      <c r="E696" s="277"/>
      <c r="F696" s="277"/>
    </row>
    <row r="697" spans="3:6" x14ac:dyDescent="0.2">
      <c r="C697" s="2"/>
      <c r="E697" s="277"/>
      <c r="F697" s="277"/>
    </row>
    <row r="698" spans="3:6" x14ac:dyDescent="0.2">
      <c r="C698" s="2"/>
      <c r="E698" s="277"/>
      <c r="F698" s="277"/>
    </row>
    <row r="699" spans="3:6" x14ac:dyDescent="0.2">
      <c r="C699" s="2"/>
      <c r="E699" s="277"/>
      <c r="F699" s="277"/>
    </row>
    <row r="700" spans="3:6" x14ac:dyDescent="0.2">
      <c r="C700" s="2"/>
      <c r="E700" s="277"/>
      <c r="F700" s="277"/>
    </row>
    <row r="701" spans="3:6" x14ac:dyDescent="0.2">
      <c r="C701" s="2"/>
      <c r="E701" s="277"/>
      <c r="F701" s="277"/>
    </row>
    <row r="702" spans="3:6" x14ac:dyDescent="0.2">
      <c r="C702" s="2"/>
      <c r="E702" s="277"/>
      <c r="F702" s="277"/>
    </row>
    <row r="703" spans="3:6" x14ac:dyDescent="0.2">
      <c r="C703" s="2"/>
      <c r="E703" s="277"/>
      <c r="F703" s="277"/>
    </row>
    <row r="704" spans="3:6" x14ac:dyDescent="0.2">
      <c r="C704" s="2"/>
      <c r="E704" s="277"/>
      <c r="F704" s="277"/>
    </row>
    <row r="705" spans="3:6" x14ac:dyDescent="0.2">
      <c r="C705" s="2"/>
      <c r="E705" s="277"/>
      <c r="F705" s="277"/>
    </row>
    <row r="706" spans="3:6" x14ac:dyDescent="0.2">
      <c r="C706" s="2"/>
      <c r="E706" s="277"/>
      <c r="F706" s="277"/>
    </row>
    <row r="707" spans="3:6" x14ac:dyDescent="0.2">
      <c r="C707" s="2"/>
      <c r="E707" s="277"/>
      <c r="F707" s="277"/>
    </row>
    <row r="708" spans="3:6" x14ac:dyDescent="0.2">
      <c r="C708" s="2"/>
      <c r="E708" s="277"/>
      <c r="F708" s="277"/>
    </row>
    <row r="709" spans="3:6" x14ac:dyDescent="0.2">
      <c r="C709" s="2"/>
      <c r="E709" s="277"/>
      <c r="F709" s="277"/>
    </row>
    <row r="710" spans="3:6" x14ac:dyDescent="0.2">
      <c r="C710" s="2"/>
      <c r="E710" s="277"/>
      <c r="F710" s="277"/>
    </row>
    <row r="711" spans="3:6" x14ac:dyDescent="0.2">
      <c r="C711" s="2"/>
      <c r="E711" s="277"/>
      <c r="F711" s="277"/>
    </row>
    <row r="712" spans="3:6" x14ac:dyDescent="0.2">
      <c r="C712" s="2"/>
      <c r="E712" s="277"/>
      <c r="F712" s="277"/>
    </row>
    <row r="713" spans="3:6" x14ac:dyDescent="0.2">
      <c r="C713" s="2"/>
      <c r="E713" s="277"/>
      <c r="F713" s="277"/>
    </row>
    <row r="714" spans="3:6" x14ac:dyDescent="0.2">
      <c r="C714" s="2"/>
      <c r="E714" s="277"/>
      <c r="F714" s="277"/>
    </row>
    <row r="715" spans="3:6" x14ac:dyDescent="0.2">
      <c r="C715" s="2"/>
      <c r="E715" s="277"/>
      <c r="F715" s="277"/>
    </row>
    <row r="716" spans="3:6" x14ac:dyDescent="0.2">
      <c r="C716" s="2"/>
      <c r="E716" s="277"/>
      <c r="F716" s="277"/>
    </row>
    <row r="717" spans="3:6" x14ac:dyDescent="0.2">
      <c r="C717" s="2"/>
      <c r="E717" s="277"/>
      <c r="F717" s="277"/>
    </row>
    <row r="718" spans="3:6" x14ac:dyDescent="0.2">
      <c r="C718" s="2"/>
      <c r="E718" s="277"/>
      <c r="F718" s="277"/>
    </row>
    <row r="719" spans="3:6" x14ac:dyDescent="0.2">
      <c r="C719" s="2"/>
      <c r="E719" s="277"/>
      <c r="F719" s="277"/>
    </row>
    <row r="720" spans="3:6" x14ac:dyDescent="0.2">
      <c r="C720" s="2"/>
      <c r="E720" s="277"/>
      <c r="F720" s="277"/>
    </row>
    <row r="721" spans="3:6" x14ac:dyDescent="0.2">
      <c r="C721" s="2"/>
      <c r="E721" s="277"/>
      <c r="F721" s="277"/>
    </row>
    <row r="722" spans="3:6" x14ac:dyDescent="0.2">
      <c r="C722" s="2"/>
      <c r="E722" s="277"/>
      <c r="F722" s="277"/>
    </row>
    <row r="723" spans="3:6" x14ac:dyDescent="0.2">
      <c r="C723" s="2"/>
      <c r="E723" s="277"/>
      <c r="F723" s="277"/>
    </row>
    <row r="724" spans="3:6" x14ac:dyDescent="0.2">
      <c r="C724" s="2"/>
      <c r="E724" s="277"/>
      <c r="F724" s="277"/>
    </row>
    <row r="725" spans="3:6" x14ac:dyDescent="0.2">
      <c r="C725" s="2"/>
      <c r="E725" s="277"/>
      <c r="F725" s="277"/>
    </row>
    <row r="726" spans="3:6" x14ac:dyDescent="0.2">
      <c r="C726" s="2"/>
      <c r="E726" s="277"/>
      <c r="F726" s="277"/>
    </row>
    <row r="727" spans="3:6" x14ac:dyDescent="0.2">
      <c r="C727" s="2"/>
      <c r="E727" s="277"/>
      <c r="F727" s="277"/>
    </row>
    <row r="728" spans="3:6" x14ac:dyDescent="0.2">
      <c r="C728" s="2"/>
      <c r="E728" s="277"/>
      <c r="F728" s="277"/>
    </row>
    <row r="729" spans="3:6" x14ac:dyDescent="0.2">
      <c r="C729" s="2"/>
      <c r="E729" s="277"/>
      <c r="F729" s="277"/>
    </row>
    <row r="730" spans="3:6" x14ac:dyDescent="0.2">
      <c r="C730" s="2"/>
      <c r="E730" s="277"/>
      <c r="F730" s="277"/>
    </row>
    <row r="731" spans="3:6" x14ac:dyDescent="0.2">
      <c r="C731" s="2"/>
      <c r="E731" s="277"/>
      <c r="F731" s="277"/>
    </row>
    <row r="732" spans="3:6" x14ac:dyDescent="0.2">
      <c r="C732" s="2"/>
      <c r="E732" s="277"/>
      <c r="F732" s="277"/>
    </row>
    <row r="733" spans="3:6" x14ac:dyDescent="0.2">
      <c r="C733" s="2"/>
      <c r="E733" s="277"/>
      <c r="F733" s="277"/>
    </row>
    <row r="734" spans="3:6" x14ac:dyDescent="0.2">
      <c r="C734" s="2"/>
      <c r="E734" s="277"/>
      <c r="F734" s="277"/>
    </row>
    <row r="735" spans="3:6" x14ac:dyDescent="0.2">
      <c r="C735" s="2"/>
      <c r="E735" s="277"/>
      <c r="F735" s="277"/>
    </row>
    <row r="736" spans="3:6" x14ac:dyDescent="0.2">
      <c r="C736" s="2"/>
      <c r="E736" s="277"/>
      <c r="F736" s="277"/>
    </row>
    <row r="737" spans="3:6" x14ac:dyDescent="0.2">
      <c r="C737" s="2"/>
      <c r="E737" s="277"/>
      <c r="F737" s="277"/>
    </row>
    <row r="738" spans="3:6" x14ac:dyDescent="0.2">
      <c r="C738" s="2"/>
      <c r="E738" s="277"/>
      <c r="F738" s="277"/>
    </row>
    <row r="739" spans="3:6" x14ac:dyDescent="0.2">
      <c r="C739" s="2"/>
      <c r="E739" s="277"/>
      <c r="F739" s="277"/>
    </row>
    <row r="740" spans="3:6" x14ac:dyDescent="0.2">
      <c r="C740" s="2"/>
      <c r="E740" s="277"/>
      <c r="F740" s="277"/>
    </row>
    <row r="741" spans="3:6" x14ac:dyDescent="0.2">
      <c r="C741" s="2"/>
      <c r="E741" s="277"/>
      <c r="F741" s="277"/>
    </row>
    <row r="742" spans="3:6" x14ac:dyDescent="0.2">
      <c r="C742" s="2"/>
      <c r="E742" s="277"/>
      <c r="F742" s="277"/>
    </row>
    <row r="743" spans="3:6" x14ac:dyDescent="0.2">
      <c r="C743" s="2"/>
      <c r="E743" s="277"/>
      <c r="F743" s="277"/>
    </row>
    <row r="744" spans="3:6" x14ac:dyDescent="0.2">
      <c r="C744" s="2"/>
      <c r="E744" s="277"/>
      <c r="F744" s="277"/>
    </row>
    <row r="745" spans="3:6" x14ac:dyDescent="0.2">
      <c r="C745" s="2"/>
      <c r="E745" s="277"/>
      <c r="F745" s="277"/>
    </row>
    <row r="746" spans="3:6" x14ac:dyDescent="0.2">
      <c r="C746" s="2"/>
      <c r="E746" s="277"/>
      <c r="F746" s="277"/>
    </row>
    <row r="747" spans="3:6" x14ac:dyDescent="0.2">
      <c r="C747" s="2"/>
      <c r="E747" s="277"/>
      <c r="F747" s="277"/>
    </row>
    <row r="748" spans="3:6" x14ac:dyDescent="0.2">
      <c r="C748" s="2"/>
      <c r="E748" s="277"/>
      <c r="F748" s="277"/>
    </row>
    <row r="749" spans="3:6" x14ac:dyDescent="0.2">
      <c r="C749" s="2"/>
      <c r="E749" s="277"/>
      <c r="F749" s="277"/>
    </row>
    <row r="750" spans="3:6" x14ac:dyDescent="0.2">
      <c r="C750" s="2"/>
      <c r="E750" s="277"/>
      <c r="F750" s="277"/>
    </row>
    <row r="751" spans="3:6" x14ac:dyDescent="0.2">
      <c r="C751" s="2"/>
      <c r="E751" s="277"/>
      <c r="F751" s="277"/>
    </row>
    <row r="752" spans="3:6" x14ac:dyDescent="0.2">
      <c r="C752" s="2"/>
      <c r="E752" s="277"/>
      <c r="F752" s="277"/>
    </row>
    <row r="753" spans="3:6" x14ac:dyDescent="0.2">
      <c r="C753" s="2"/>
      <c r="E753" s="277"/>
      <c r="F753" s="277"/>
    </row>
    <row r="754" spans="3:6" x14ac:dyDescent="0.2">
      <c r="C754" s="2"/>
      <c r="E754" s="277"/>
      <c r="F754" s="277"/>
    </row>
    <row r="755" spans="3:6" x14ac:dyDescent="0.2">
      <c r="C755" s="2"/>
      <c r="E755" s="277"/>
      <c r="F755" s="277"/>
    </row>
    <row r="756" spans="3:6" x14ac:dyDescent="0.2">
      <c r="C756" s="2"/>
      <c r="E756" s="277"/>
      <c r="F756" s="277"/>
    </row>
    <row r="757" spans="3:6" x14ac:dyDescent="0.2">
      <c r="C757" s="2"/>
      <c r="E757" s="277"/>
      <c r="F757" s="277"/>
    </row>
    <row r="758" spans="3:6" x14ac:dyDescent="0.2">
      <c r="C758" s="2"/>
      <c r="E758" s="277"/>
      <c r="F758" s="277"/>
    </row>
    <row r="759" spans="3:6" x14ac:dyDescent="0.2">
      <c r="C759" s="2"/>
      <c r="E759" s="277"/>
      <c r="F759" s="277"/>
    </row>
    <row r="760" spans="3:6" x14ac:dyDescent="0.2">
      <c r="C760" s="2"/>
      <c r="E760" s="277"/>
      <c r="F760" s="277"/>
    </row>
    <row r="761" spans="3:6" x14ac:dyDescent="0.2">
      <c r="C761" s="2"/>
      <c r="E761" s="277"/>
      <c r="F761" s="277"/>
    </row>
    <row r="762" spans="3:6" x14ac:dyDescent="0.2">
      <c r="C762" s="2"/>
      <c r="E762" s="277"/>
      <c r="F762" s="277"/>
    </row>
    <row r="763" spans="3:6" x14ac:dyDescent="0.2">
      <c r="C763" s="2"/>
      <c r="E763" s="277"/>
      <c r="F763" s="277"/>
    </row>
    <row r="764" spans="3:6" x14ac:dyDescent="0.2">
      <c r="C764" s="2"/>
      <c r="E764" s="277"/>
      <c r="F764" s="277"/>
    </row>
    <row r="765" spans="3:6" x14ac:dyDescent="0.2">
      <c r="C765" s="2"/>
      <c r="E765" s="277"/>
      <c r="F765" s="277"/>
    </row>
    <row r="766" spans="3:6" x14ac:dyDescent="0.2">
      <c r="C766" s="2"/>
      <c r="E766" s="277"/>
      <c r="F766" s="277"/>
    </row>
    <row r="767" spans="3:6" x14ac:dyDescent="0.2">
      <c r="C767" s="2"/>
      <c r="E767" s="277"/>
      <c r="F767" s="277"/>
    </row>
    <row r="768" spans="3:6" x14ac:dyDescent="0.2">
      <c r="C768" s="2"/>
      <c r="E768" s="277"/>
      <c r="F768" s="277"/>
    </row>
    <row r="769" spans="3:6" x14ac:dyDescent="0.2">
      <c r="C769" s="2"/>
      <c r="E769" s="277"/>
      <c r="F769" s="277"/>
    </row>
    <row r="770" spans="3:6" x14ac:dyDescent="0.2">
      <c r="C770" s="2"/>
      <c r="E770" s="277"/>
      <c r="F770" s="277"/>
    </row>
    <row r="771" spans="3:6" x14ac:dyDescent="0.2">
      <c r="C771" s="2"/>
      <c r="E771" s="277"/>
      <c r="F771" s="277"/>
    </row>
    <row r="772" spans="3:6" x14ac:dyDescent="0.2">
      <c r="C772" s="2"/>
      <c r="E772" s="277"/>
      <c r="F772" s="277"/>
    </row>
    <row r="773" spans="3:6" x14ac:dyDescent="0.2">
      <c r="C773" s="2"/>
      <c r="E773" s="277"/>
      <c r="F773" s="277"/>
    </row>
    <row r="774" spans="3:6" x14ac:dyDescent="0.2">
      <c r="C774" s="2"/>
      <c r="E774" s="277"/>
      <c r="F774" s="277"/>
    </row>
    <row r="775" spans="3:6" x14ac:dyDescent="0.2">
      <c r="C775" s="2"/>
      <c r="E775" s="277"/>
      <c r="F775" s="277"/>
    </row>
    <row r="776" spans="3:6" x14ac:dyDescent="0.2">
      <c r="C776" s="2"/>
      <c r="E776" s="277"/>
      <c r="F776" s="277"/>
    </row>
    <row r="777" spans="3:6" x14ac:dyDescent="0.2">
      <c r="C777" s="2"/>
      <c r="E777" s="277"/>
      <c r="F777" s="277"/>
    </row>
    <row r="778" spans="3:6" x14ac:dyDescent="0.2">
      <c r="C778" s="2"/>
      <c r="E778" s="277"/>
      <c r="F778" s="277"/>
    </row>
    <row r="779" spans="3:6" x14ac:dyDescent="0.2">
      <c r="C779" s="2"/>
      <c r="E779" s="277"/>
      <c r="F779" s="277"/>
    </row>
    <row r="780" spans="3:6" x14ac:dyDescent="0.2">
      <c r="C780" s="2"/>
      <c r="E780" s="277"/>
      <c r="F780" s="277"/>
    </row>
    <row r="781" spans="3:6" x14ac:dyDescent="0.2">
      <c r="C781" s="2"/>
      <c r="E781" s="277"/>
      <c r="F781" s="277"/>
    </row>
    <row r="782" spans="3:6" x14ac:dyDescent="0.2">
      <c r="C782" s="2"/>
      <c r="E782" s="277"/>
      <c r="F782" s="277"/>
    </row>
    <row r="783" spans="3:6" x14ac:dyDescent="0.2">
      <c r="C783" s="2"/>
      <c r="E783" s="277"/>
      <c r="F783" s="277"/>
    </row>
    <row r="784" spans="3:6" x14ac:dyDescent="0.2">
      <c r="C784" s="2"/>
      <c r="E784" s="277"/>
      <c r="F784" s="277"/>
    </row>
    <row r="785" spans="3:6" x14ac:dyDescent="0.2">
      <c r="C785" s="2"/>
      <c r="E785" s="277"/>
      <c r="F785" s="277"/>
    </row>
    <row r="786" spans="3:6" x14ac:dyDescent="0.2">
      <c r="C786" s="2"/>
      <c r="E786" s="277"/>
      <c r="F786" s="277"/>
    </row>
    <row r="787" spans="3:6" x14ac:dyDescent="0.2">
      <c r="C787" s="2"/>
      <c r="E787" s="277"/>
      <c r="F787" s="277"/>
    </row>
    <row r="788" spans="3:6" x14ac:dyDescent="0.2">
      <c r="C788" s="2"/>
      <c r="E788" s="277"/>
      <c r="F788" s="277"/>
    </row>
    <row r="789" spans="3:6" x14ac:dyDescent="0.2">
      <c r="C789" s="2"/>
      <c r="E789" s="277"/>
      <c r="F789" s="277"/>
    </row>
    <row r="790" spans="3:6" x14ac:dyDescent="0.2">
      <c r="C790" s="2"/>
      <c r="E790" s="277"/>
      <c r="F790" s="277"/>
    </row>
    <row r="791" spans="3:6" x14ac:dyDescent="0.2">
      <c r="C791" s="2"/>
      <c r="E791" s="277"/>
      <c r="F791" s="277"/>
    </row>
    <row r="792" spans="3:6" x14ac:dyDescent="0.2">
      <c r="C792" s="2"/>
      <c r="E792" s="277"/>
      <c r="F792" s="277"/>
    </row>
    <row r="793" spans="3:6" x14ac:dyDescent="0.2">
      <c r="C793" s="2"/>
      <c r="E793" s="277"/>
      <c r="F793" s="277"/>
    </row>
    <row r="794" spans="3:6" x14ac:dyDescent="0.2">
      <c r="C794" s="2"/>
      <c r="E794" s="277"/>
      <c r="F794" s="277"/>
    </row>
    <row r="795" spans="3:6" x14ac:dyDescent="0.2">
      <c r="C795" s="2"/>
      <c r="E795" s="277"/>
      <c r="F795" s="277"/>
    </row>
    <row r="796" spans="3:6" x14ac:dyDescent="0.2">
      <c r="C796" s="2"/>
      <c r="E796" s="277"/>
      <c r="F796" s="277"/>
    </row>
    <row r="797" spans="3:6" x14ac:dyDescent="0.2">
      <c r="C797" s="2"/>
      <c r="E797" s="277"/>
      <c r="F797" s="277"/>
    </row>
    <row r="798" spans="3:6" x14ac:dyDescent="0.2">
      <c r="C798" s="2"/>
      <c r="E798" s="277"/>
      <c r="F798" s="277"/>
    </row>
    <row r="799" spans="3:6" x14ac:dyDescent="0.2">
      <c r="C799" s="2"/>
      <c r="E799" s="277"/>
      <c r="F799" s="277"/>
    </row>
    <row r="800" spans="3:6" x14ac:dyDescent="0.2">
      <c r="C800" s="2"/>
      <c r="E800" s="277"/>
      <c r="F800" s="277"/>
    </row>
    <row r="801" spans="3:6" x14ac:dyDescent="0.2">
      <c r="C801" s="2"/>
      <c r="E801" s="277"/>
      <c r="F801" s="277"/>
    </row>
    <row r="802" spans="3:6" x14ac:dyDescent="0.2">
      <c r="C802" s="2"/>
      <c r="E802" s="277"/>
      <c r="F802" s="277"/>
    </row>
    <row r="803" spans="3:6" x14ac:dyDescent="0.2">
      <c r="C803" s="2"/>
      <c r="E803" s="277"/>
      <c r="F803" s="277"/>
    </row>
    <row r="804" spans="3:6" x14ac:dyDescent="0.2">
      <c r="C804" s="2"/>
      <c r="E804" s="277"/>
      <c r="F804" s="277"/>
    </row>
    <row r="805" spans="3:6" x14ac:dyDescent="0.2">
      <c r="C805" s="2"/>
      <c r="E805" s="277"/>
      <c r="F805" s="277"/>
    </row>
    <row r="806" spans="3:6" x14ac:dyDescent="0.2">
      <c r="C806" s="2"/>
      <c r="E806" s="277"/>
      <c r="F806" s="277"/>
    </row>
    <row r="807" spans="3:6" x14ac:dyDescent="0.2">
      <c r="C807" s="2"/>
      <c r="E807" s="277"/>
      <c r="F807" s="277"/>
    </row>
    <row r="808" spans="3:6" x14ac:dyDescent="0.2">
      <c r="C808" s="2"/>
      <c r="E808" s="277"/>
      <c r="F808" s="277"/>
    </row>
    <row r="809" spans="3:6" x14ac:dyDescent="0.2">
      <c r="C809" s="2"/>
      <c r="E809" s="277"/>
      <c r="F809" s="277"/>
    </row>
    <row r="810" spans="3:6" x14ac:dyDescent="0.2">
      <c r="C810" s="2"/>
      <c r="E810" s="277"/>
      <c r="F810" s="277"/>
    </row>
    <row r="811" spans="3:6" x14ac:dyDescent="0.2">
      <c r="C811" s="2"/>
      <c r="E811" s="277"/>
      <c r="F811" s="277"/>
    </row>
    <row r="812" spans="3:6" x14ac:dyDescent="0.2">
      <c r="C812" s="2"/>
      <c r="E812" s="277"/>
      <c r="F812" s="277"/>
    </row>
    <row r="813" spans="3:6" x14ac:dyDescent="0.2">
      <c r="C813" s="2"/>
      <c r="E813" s="277"/>
      <c r="F813" s="277"/>
    </row>
    <row r="814" spans="3:6" x14ac:dyDescent="0.2">
      <c r="C814" s="2"/>
      <c r="E814" s="277"/>
      <c r="F814" s="277"/>
    </row>
    <row r="815" spans="3:6" x14ac:dyDescent="0.2">
      <c r="C815" s="2"/>
      <c r="E815" s="277"/>
      <c r="F815" s="277"/>
    </row>
    <row r="816" spans="3:6" x14ac:dyDescent="0.2">
      <c r="C816" s="2"/>
      <c r="E816" s="277"/>
      <c r="F816" s="277"/>
    </row>
    <row r="817" spans="3:6" x14ac:dyDescent="0.2">
      <c r="C817" s="2"/>
      <c r="E817" s="277"/>
      <c r="F817" s="277"/>
    </row>
    <row r="818" spans="3:6" x14ac:dyDescent="0.2">
      <c r="C818" s="2"/>
      <c r="E818" s="277"/>
      <c r="F818" s="277"/>
    </row>
    <row r="819" spans="3:6" x14ac:dyDescent="0.2">
      <c r="C819" s="2"/>
      <c r="E819" s="277"/>
      <c r="F819" s="277"/>
    </row>
    <row r="820" spans="3:6" x14ac:dyDescent="0.2">
      <c r="C820" s="2"/>
      <c r="E820" s="277"/>
      <c r="F820" s="277"/>
    </row>
    <row r="821" spans="3:6" x14ac:dyDescent="0.2">
      <c r="C821" s="2"/>
      <c r="E821" s="277"/>
      <c r="F821" s="277"/>
    </row>
    <row r="822" spans="3:6" x14ac:dyDescent="0.2">
      <c r="C822" s="2"/>
      <c r="E822" s="277"/>
      <c r="F822" s="277"/>
    </row>
    <row r="823" spans="3:6" x14ac:dyDescent="0.2">
      <c r="C823" s="2"/>
      <c r="E823" s="277"/>
      <c r="F823" s="277"/>
    </row>
    <row r="824" spans="3:6" x14ac:dyDescent="0.2">
      <c r="C824" s="2"/>
      <c r="E824" s="277"/>
      <c r="F824" s="277"/>
    </row>
    <row r="825" spans="3:6" x14ac:dyDescent="0.2">
      <c r="C825" s="2"/>
      <c r="E825" s="277"/>
      <c r="F825" s="277"/>
    </row>
    <row r="826" spans="3:6" x14ac:dyDescent="0.2">
      <c r="C826" s="2"/>
      <c r="E826" s="277"/>
      <c r="F826" s="277"/>
    </row>
    <row r="827" spans="3:6" x14ac:dyDescent="0.2">
      <c r="C827" s="2"/>
      <c r="E827" s="277"/>
      <c r="F827" s="277"/>
    </row>
    <row r="828" spans="3:6" x14ac:dyDescent="0.2">
      <c r="C828" s="2"/>
      <c r="E828" s="277"/>
      <c r="F828" s="277"/>
    </row>
    <row r="829" spans="3:6" x14ac:dyDescent="0.2">
      <c r="C829" s="2"/>
      <c r="E829" s="277"/>
      <c r="F829" s="277"/>
    </row>
    <row r="830" spans="3:6" x14ac:dyDescent="0.2">
      <c r="C830" s="2"/>
      <c r="E830" s="277"/>
      <c r="F830" s="277"/>
    </row>
    <row r="831" spans="3:6" x14ac:dyDescent="0.2">
      <c r="C831" s="2"/>
      <c r="E831" s="277"/>
      <c r="F831" s="277"/>
    </row>
    <row r="832" spans="3:6" x14ac:dyDescent="0.2">
      <c r="C832" s="2"/>
      <c r="E832" s="277"/>
      <c r="F832" s="277"/>
    </row>
    <row r="833" spans="3:6" x14ac:dyDescent="0.2">
      <c r="C833" s="2"/>
      <c r="E833" s="277"/>
      <c r="F833" s="277"/>
    </row>
    <row r="834" spans="3:6" x14ac:dyDescent="0.2">
      <c r="C834" s="2"/>
      <c r="E834" s="277"/>
      <c r="F834" s="277"/>
    </row>
    <row r="835" spans="3:6" x14ac:dyDescent="0.2">
      <c r="C835" s="2"/>
      <c r="E835" s="277"/>
      <c r="F835" s="277"/>
    </row>
    <row r="836" spans="3:6" x14ac:dyDescent="0.2">
      <c r="C836" s="2"/>
      <c r="E836" s="277"/>
      <c r="F836" s="277"/>
    </row>
    <row r="837" spans="3:6" x14ac:dyDescent="0.2">
      <c r="C837" s="2"/>
      <c r="E837" s="277"/>
      <c r="F837" s="277"/>
    </row>
    <row r="838" spans="3:6" x14ac:dyDescent="0.2">
      <c r="C838" s="2"/>
      <c r="E838" s="277"/>
      <c r="F838" s="277"/>
    </row>
    <row r="839" spans="3:6" x14ac:dyDescent="0.2">
      <c r="C839" s="2"/>
      <c r="E839" s="277"/>
      <c r="F839" s="277"/>
    </row>
    <row r="840" spans="3:6" x14ac:dyDescent="0.2">
      <c r="C840" s="2"/>
      <c r="E840" s="277"/>
      <c r="F840" s="277"/>
    </row>
    <row r="841" spans="3:6" x14ac:dyDescent="0.2">
      <c r="C841" s="2"/>
      <c r="E841" s="277"/>
      <c r="F841" s="277"/>
    </row>
    <row r="842" spans="3:6" x14ac:dyDescent="0.2">
      <c r="C842" s="2"/>
      <c r="E842" s="277"/>
      <c r="F842" s="277"/>
    </row>
    <row r="843" spans="3:6" x14ac:dyDescent="0.2">
      <c r="C843" s="2"/>
      <c r="E843" s="277"/>
      <c r="F843" s="277"/>
    </row>
    <row r="844" spans="3:6" x14ac:dyDescent="0.2">
      <c r="C844" s="2"/>
      <c r="E844" s="277"/>
      <c r="F844" s="277"/>
    </row>
    <row r="845" spans="3:6" x14ac:dyDescent="0.2">
      <c r="C845" s="2"/>
      <c r="E845" s="277"/>
      <c r="F845" s="277"/>
    </row>
    <row r="846" spans="3:6" x14ac:dyDescent="0.2">
      <c r="C846" s="2"/>
      <c r="E846" s="277"/>
      <c r="F846" s="277"/>
    </row>
    <row r="847" spans="3:6" x14ac:dyDescent="0.2">
      <c r="C847" s="2"/>
      <c r="E847" s="277"/>
      <c r="F847" s="277"/>
    </row>
    <row r="848" spans="3:6" x14ac:dyDescent="0.2">
      <c r="C848" s="2"/>
      <c r="E848" s="277"/>
      <c r="F848" s="277"/>
    </row>
    <row r="849" spans="3:6" x14ac:dyDescent="0.2">
      <c r="C849" s="2"/>
      <c r="E849" s="277"/>
      <c r="F849" s="277"/>
    </row>
    <row r="850" spans="3:6" x14ac:dyDescent="0.2">
      <c r="C850" s="2"/>
      <c r="E850" s="277"/>
      <c r="F850" s="277"/>
    </row>
    <row r="851" spans="3:6" x14ac:dyDescent="0.2">
      <c r="C851" s="2"/>
      <c r="E851" s="277"/>
      <c r="F851" s="277"/>
    </row>
    <row r="852" spans="3:6" x14ac:dyDescent="0.2">
      <c r="C852" s="2"/>
      <c r="E852" s="277"/>
      <c r="F852" s="277"/>
    </row>
    <row r="853" spans="3:6" x14ac:dyDescent="0.2">
      <c r="C853" s="2"/>
      <c r="E853" s="277"/>
      <c r="F853" s="277"/>
    </row>
    <row r="854" spans="3:6" x14ac:dyDescent="0.2">
      <c r="C854" s="2"/>
      <c r="E854" s="277"/>
      <c r="F854" s="277"/>
    </row>
    <row r="855" spans="3:6" x14ac:dyDescent="0.2">
      <c r="C855" s="2"/>
      <c r="E855" s="277"/>
      <c r="F855" s="277"/>
    </row>
    <row r="856" spans="3:6" x14ac:dyDescent="0.2">
      <c r="C856" s="2"/>
      <c r="E856" s="277"/>
      <c r="F856" s="277"/>
    </row>
    <row r="857" spans="3:6" x14ac:dyDescent="0.2">
      <c r="C857" s="2"/>
      <c r="E857" s="277"/>
      <c r="F857" s="277"/>
    </row>
    <row r="858" spans="3:6" x14ac:dyDescent="0.2">
      <c r="C858" s="2"/>
      <c r="E858" s="277"/>
      <c r="F858" s="277"/>
    </row>
    <row r="859" spans="3:6" x14ac:dyDescent="0.2">
      <c r="C859" s="2"/>
      <c r="E859" s="277"/>
      <c r="F859" s="277"/>
    </row>
    <row r="860" spans="3:6" x14ac:dyDescent="0.2">
      <c r="C860" s="2"/>
      <c r="E860" s="277"/>
      <c r="F860" s="277"/>
    </row>
    <row r="861" spans="3:6" x14ac:dyDescent="0.2">
      <c r="C861" s="2"/>
      <c r="E861" s="277"/>
      <c r="F861" s="277"/>
    </row>
    <row r="862" spans="3:6" x14ac:dyDescent="0.2">
      <c r="C862" s="2"/>
      <c r="E862" s="277"/>
      <c r="F862" s="277"/>
    </row>
    <row r="863" spans="3:6" x14ac:dyDescent="0.2">
      <c r="C863" s="2"/>
      <c r="E863" s="277"/>
      <c r="F863" s="277"/>
    </row>
    <row r="864" spans="3:6" x14ac:dyDescent="0.2">
      <c r="C864" s="2"/>
      <c r="E864" s="277"/>
      <c r="F864" s="277"/>
    </row>
    <row r="865" spans="3:6" x14ac:dyDescent="0.2">
      <c r="C865" s="2"/>
      <c r="E865" s="277"/>
      <c r="F865" s="277"/>
    </row>
    <row r="866" spans="3:6" x14ac:dyDescent="0.2">
      <c r="C866" s="2"/>
      <c r="E866" s="277"/>
      <c r="F866" s="277"/>
    </row>
    <row r="867" spans="3:6" x14ac:dyDescent="0.2">
      <c r="C867" s="2"/>
      <c r="E867" s="277"/>
      <c r="F867" s="277"/>
    </row>
    <row r="868" spans="3:6" x14ac:dyDescent="0.2">
      <c r="C868" s="2"/>
      <c r="E868" s="277"/>
      <c r="F868" s="277"/>
    </row>
    <row r="869" spans="3:6" x14ac:dyDescent="0.2">
      <c r="C869" s="2"/>
      <c r="E869" s="277"/>
      <c r="F869" s="277"/>
    </row>
    <row r="870" spans="3:6" x14ac:dyDescent="0.2">
      <c r="C870" s="2"/>
      <c r="E870" s="277"/>
      <c r="F870" s="277"/>
    </row>
    <row r="871" spans="3:6" x14ac:dyDescent="0.2">
      <c r="C871" s="2"/>
      <c r="E871" s="277"/>
      <c r="F871" s="277"/>
    </row>
    <row r="872" spans="3:6" x14ac:dyDescent="0.2">
      <c r="C872" s="2"/>
      <c r="E872" s="277"/>
      <c r="F872" s="277"/>
    </row>
    <row r="873" spans="3:6" x14ac:dyDescent="0.2">
      <c r="C873" s="2"/>
      <c r="E873" s="277"/>
      <c r="F873" s="277"/>
    </row>
    <row r="874" spans="3:6" x14ac:dyDescent="0.2">
      <c r="C874" s="2"/>
      <c r="E874" s="277"/>
      <c r="F874" s="277"/>
    </row>
    <row r="875" spans="3:6" x14ac:dyDescent="0.2">
      <c r="C875" s="2"/>
      <c r="E875" s="277"/>
      <c r="F875" s="277"/>
    </row>
    <row r="876" spans="3:6" x14ac:dyDescent="0.2">
      <c r="C876" s="2"/>
      <c r="E876" s="277"/>
      <c r="F876" s="277"/>
    </row>
    <row r="877" spans="3:6" x14ac:dyDescent="0.2">
      <c r="C877" s="2"/>
      <c r="E877" s="277"/>
      <c r="F877" s="277"/>
    </row>
    <row r="878" spans="3:6" x14ac:dyDescent="0.2">
      <c r="C878" s="2"/>
      <c r="E878" s="277"/>
      <c r="F878" s="277"/>
    </row>
    <row r="879" spans="3:6" x14ac:dyDescent="0.2">
      <c r="C879" s="2"/>
      <c r="E879" s="277"/>
      <c r="F879" s="277"/>
    </row>
    <row r="880" spans="3:6" x14ac:dyDescent="0.2">
      <c r="C880" s="2"/>
      <c r="E880" s="277"/>
      <c r="F880" s="277"/>
    </row>
    <row r="881" spans="3:6" x14ac:dyDescent="0.2">
      <c r="C881" s="2"/>
      <c r="E881" s="277"/>
      <c r="F881" s="277"/>
    </row>
    <row r="882" spans="3:6" x14ac:dyDescent="0.2">
      <c r="C882" s="2"/>
      <c r="E882" s="277"/>
      <c r="F882" s="277"/>
    </row>
    <row r="883" spans="3:6" x14ac:dyDescent="0.2">
      <c r="C883" s="2"/>
      <c r="E883" s="277"/>
      <c r="F883" s="277"/>
    </row>
    <row r="884" spans="3:6" x14ac:dyDescent="0.2">
      <c r="C884" s="2"/>
      <c r="E884" s="277"/>
      <c r="F884" s="277"/>
    </row>
    <row r="885" spans="3:6" x14ac:dyDescent="0.2">
      <c r="C885" s="2"/>
      <c r="E885" s="277"/>
      <c r="F885" s="277"/>
    </row>
    <row r="886" spans="3:6" x14ac:dyDescent="0.2">
      <c r="C886" s="2"/>
      <c r="E886" s="277"/>
      <c r="F886" s="277"/>
    </row>
    <row r="887" spans="3:6" x14ac:dyDescent="0.2">
      <c r="C887" s="2"/>
      <c r="E887" s="277"/>
      <c r="F887" s="277"/>
    </row>
    <row r="888" spans="3:6" x14ac:dyDescent="0.2">
      <c r="C888" s="2"/>
      <c r="E888" s="277"/>
      <c r="F888" s="277"/>
    </row>
    <row r="889" spans="3:6" x14ac:dyDescent="0.2">
      <c r="C889" s="2"/>
      <c r="E889" s="277"/>
      <c r="F889" s="277"/>
    </row>
    <row r="890" spans="3:6" x14ac:dyDescent="0.2">
      <c r="C890" s="2"/>
      <c r="E890" s="277"/>
      <c r="F890" s="277"/>
    </row>
    <row r="891" spans="3:6" x14ac:dyDescent="0.2">
      <c r="C891" s="2"/>
      <c r="E891" s="277"/>
      <c r="F891" s="277"/>
    </row>
    <row r="892" spans="3:6" x14ac:dyDescent="0.2">
      <c r="C892" s="2"/>
      <c r="E892" s="277"/>
      <c r="F892" s="277"/>
    </row>
    <row r="893" spans="3:6" x14ac:dyDescent="0.2">
      <c r="C893" s="2"/>
      <c r="E893" s="277"/>
      <c r="F893" s="277"/>
    </row>
    <row r="894" spans="3:6" x14ac:dyDescent="0.2">
      <c r="C894" s="2"/>
      <c r="E894" s="277"/>
      <c r="F894" s="277"/>
    </row>
    <row r="895" spans="3:6" x14ac:dyDescent="0.2">
      <c r="C895" s="2"/>
      <c r="E895" s="277"/>
      <c r="F895" s="277"/>
    </row>
    <row r="896" spans="3:6" x14ac:dyDescent="0.2">
      <c r="C896" s="2"/>
      <c r="E896" s="277"/>
      <c r="F896" s="277"/>
    </row>
    <row r="897" spans="3:6" x14ac:dyDescent="0.2">
      <c r="C897" s="2"/>
      <c r="E897" s="277"/>
      <c r="F897" s="277"/>
    </row>
    <row r="898" spans="3:6" x14ac:dyDescent="0.2">
      <c r="C898" s="2"/>
      <c r="E898" s="277"/>
      <c r="F898" s="277"/>
    </row>
    <row r="899" spans="3:6" x14ac:dyDescent="0.2">
      <c r="C899" s="2"/>
      <c r="E899" s="277"/>
      <c r="F899" s="277"/>
    </row>
    <row r="900" spans="3:6" x14ac:dyDescent="0.2">
      <c r="C900" s="2"/>
      <c r="E900" s="277"/>
      <c r="F900" s="277"/>
    </row>
    <row r="901" spans="3:6" x14ac:dyDescent="0.2">
      <c r="C901" s="2"/>
      <c r="E901" s="277"/>
      <c r="F901" s="277"/>
    </row>
    <row r="902" spans="3:6" x14ac:dyDescent="0.2">
      <c r="C902" s="2"/>
      <c r="E902" s="277"/>
      <c r="F902" s="277"/>
    </row>
    <row r="903" spans="3:6" x14ac:dyDescent="0.2">
      <c r="C903" s="2"/>
      <c r="E903" s="277"/>
      <c r="F903" s="277"/>
    </row>
    <row r="904" spans="3:6" x14ac:dyDescent="0.2">
      <c r="C904" s="2"/>
      <c r="E904" s="277"/>
      <c r="F904" s="277"/>
    </row>
    <row r="905" spans="3:6" x14ac:dyDescent="0.2">
      <c r="C905" s="2"/>
      <c r="E905" s="277"/>
      <c r="F905" s="277"/>
    </row>
    <row r="906" spans="3:6" x14ac:dyDescent="0.2">
      <c r="C906" s="2"/>
      <c r="E906" s="277"/>
      <c r="F906" s="277"/>
    </row>
  </sheetData>
  <mergeCells count="12">
    <mergeCell ref="C1:F1"/>
    <mergeCell ref="B145:F145"/>
    <mergeCell ref="B146:F146"/>
    <mergeCell ref="C2:F2"/>
    <mergeCell ref="C3:F3"/>
    <mergeCell ref="C4:F4"/>
    <mergeCell ref="C5:F5"/>
    <mergeCell ref="A7:F7"/>
    <mergeCell ref="A9:A10"/>
    <mergeCell ref="B9:B10"/>
    <mergeCell ref="C9:C10"/>
    <mergeCell ref="D9:D10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6"/>
  <sheetViews>
    <sheetView topLeftCell="A171" workbookViewId="0">
      <selection activeCell="L189" sqref="L189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A1" s="3"/>
      <c r="B1" s="3"/>
      <c r="C1" s="291" t="s">
        <v>303</v>
      </c>
      <c r="D1" s="291"/>
      <c r="E1" s="291"/>
      <c r="F1" s="291"/>
    </row>
    <row r="2" spans="1:6" x14ac:dyDescent="0.2">
      <c r="A2" s="3"/>
      <c r="B2" s="3"/>
      <c r="C2" s="291" t="s">
        <v>304</v>
      </c>
      <c r="D2" s="291"/>
      <c r="E2" s="291"/>
      <c r="F2" s="291"/>
    </row>
    <row r="3" spans="1:6" x14ac:dyDescent="0.2">
      <c r="A3" s="3"/>
      <c r="B3" s="3"/>
      <c r="C3" s="291" t="s">
        <v>305</v>
      </c>
      <c r="D3" s="291"/>
      <c r="E3" s="291"/>
      <c r="F3" s="291"/>
    </row>
    <row r="4" spans="1:6" x14ac:dyDescent="0.2">
      <c r="A4" s="3"/>
      <c r="B4" s="3"/>
      <c r="C4" s="291" t="s">
        <v>1022</v>
      </c>
      <c r="D4" s="291"/>
      <c r="E4" s="291"/>
      <c r="F4" s="291"/>
    </row>
    <row r="5" spans="1:6" x14ac:dyDescent="0.2">
      <c r="A5" s="3"/>
      <c r="B5" s="3"/>
      <c r="C5" s="292" t="s">
        <v>1023</v>
      </c>
      <c r="D5" s="292"/>
      <c r="E5" s="292"/>
      <c r="F5" s="292"/>
    </row>
    <row r="6" spans="1:6" x14ac:dyDescent="0.2">
      <c r="A6" s="3"/>
      <c r="B6" s="3"/>
      <c r="C6" s="191"/>
      <c r="D6" s="191"/>
      <c r="E6" s="191"/>
      <c r="F6" s="191"/>
    </row>
    <row r="7" spans="1:6" x14ac:dyDescent="0.2">
      <c r="A7" s="3"/>
      <c r="B7" s="3"/>
      <c r="C7" s="291" t="s">
        <v>303</v>
      </c>
      <c r="D7" s="291"/>
      <c r="E7" s="291"/>
      <c r="F7" s="291"/>
    </row>
    <row r="8" spans="1:6" x14ac:dyDescent="0.2">
      <c r="A8" s="3"/>
      <c r="B8" s="3"/>
      <c r="C8" s="291" t="s">
        <v>304</v>
      </c>
      <c r="D8" s="291"/>
      <c r="E8" s="291"/>
      <c r="F8" s="291"/>
    </row>
    <row r="9" spans="1:6" x14ac:dyDescent="0.2">
      <c r="A9" s="3"/>
      <c r="B9" s="3"/>
      <c r="C9" s="291" t="s">
        <v>305</v>
      </c>
      <c r="D9" s="291"/>
      <c r="E9" s="291"/>
      <c r="F9" s="291"/>
    </row>
    <row r="10" spans="1:6" x14ac:dyDescent="0.2">
      <c r="A10" s="3"/>
      <c r="B10" s="3"/>
      <c r="C10" s="291" t="s">
        <v>309</v>
      </c>
      <c r="D10" s="291"/>
      <c r="E10" s="291"/>
      <c r="F10" s="291"/>
    </row>
    <row r="11" spans="1:6" x14ac:dyDescent="0.2">
      <c r="A11" s="3"/>
      <c r="B11" s="3"/>
      <c r="C11" s="292" t="s">
        <v>317</v>
      </c>
      <c r="D11" s="292"/>
      <c r="E11" s="292"/>
      <c r="F11" s="292"/>
    </row>
    <row r="12" spans="1:6" ht="18" x14ac:dyDescent="0.2">
      <c r="A12" s="302" t="s">
        <v>202</v>
      </c>
      <c r="B12" s="302"/>
      <c r="C12" s="302"/>
      <c r="D12" s="302"/>
      <c r="E12" s="302"/>
      <c r="F12" s="302"/>
    </row>
    <row r="13" spans="1:6" ht="36" customHeight="1" x14ac:dyDescent="0.2">
      <c r="A13" s="303" t="s">
        <v>307</v>
      </c>
      <c r="B13" s="303"/>
      <c r="C13" s="303"/>
      <c r="D13" s="303"/>
      <c r="E13" s="303"/>
      <c r="F13" s="303"/>
    </row>
    <row r="14" spans="1:6" ht="13.5" thickBot="1" x14ac:dyDescent="0.25">
      <c r="A14" s="3"/>
      <c r="B14" s="3"/>
      <c r="C14" s="4"/>
      <c r="D14" s="21"/>
      <c r="E14" s="304" t="s">
        <v>201</v>
      </c>
      <c r="F14" s="304"/>
    </row>
    <row r="15" spans="1:6" ht="85.5" customHeight="1" thickBot="1" x14ac:dyDescent="0.25">
      <c r="A15" s="298" t="s">
        <v>203</v>
      </c>
      <c r="B15" s="5" t="s">
        <v>123</v>
      </c>
      <c r="C15" s="6"/>
      <c r="D15" s="306" t="s">
        <v>204</v>
      </c>
      <c r="E15" s="299" t="s">
        <v>166</v>
      </c>
      <c r="F15" s="300"/>
    </row>
    <row r="16" spans="1:6" ht="26.25" thickBot="1" x14ac:dyDescent="0.25">
      <c r="A16" s="305"/>
      <c r="B16" s="7" t="s">
        <v>124</v>
      </c>
      <c r="C16" s="8" t="s">
        <v>125</v>
      </c>
      <c r="D16" s="307"/>
      <c r="E16" s="22" t="s">
        <v>199</v>
      </c>
      <c r="F16" s="22" t="s">
        <v>200</v>
      </c>
    </row>
    <row r="17" spans="1:12" ht="13.5" thickBot="1" x14ac:dyDescent="0.25">
      <c r="A17" s="9">
        <v>1</v>
      </c>
      <c r="B17" s="9">
        <v>2</v>
      </c>
      <c r="C17" s="9" t="s">
        <v>126</v>
      </c>
      <c r="D17" s="23">
        <v>4</v>
      </c>
      <c r="E17" s="23">
        <v>5</v>
      </c>
      <c r="F17" s="23">
        <v>6</v>
      </c>
    </row>
    <row r="18" spans="1:12" ht="42.75" customHeight="1" thickBot="1" x14ac:dyDescent="0.25">
      <c r="A18" s="14">
        <v>4000</v>
      </c>
      <c r="B18" s="10" t="s">
        <v>253</v>
      </c>
      <c r="C18" s="11"/>
      <c r="D18" s="83">
        <f>E18+F18</f>
        <v>14481313.4482</v>
      </c>
      <c r="E18" s="105">
        <f>E20+E178-E181</f>
        <v>5582976.818</v>
      </c>
      <c r="F18" s="279">
        <f>F20+F182</f>
        <v>8898336.6302000005</v>
      </c>
    </row>
    <row r="19" spans="1:12" ht="19.5" customHeight="1" thickBot="1" x14ac:dyDescent="0.25">
      <c r="A19" s="30"/>
      <c r="B19" s="12" t="s">
        <v>168</v>
      </c>
      <c r="C19" s="34"/>
      <c r="D19" s="24"/>
      <c r="E19" s="24"/>
      <c r="F19" s="24"/>
      <c r="I19" s="74"/>
    </row>
    <row r="20" spans="1:12" ht="63" customHeight="1" thickBot="1" x14ac:dyDescent="0.25">
      <c r="A20" s="30">
        <v>4050</v>
      </c>
      <c r="B20" s="13" t="s">
        <v>254</v>
      </c>
      <c r="C20" s="51" t="s">
        <v>97</v>
      </c>
      <c r="D20" s="68">
        <f>E20+F20</f>
        <v>5576537.2300000004</v>
      </c>
      <c r="E20" s="68">
        <f>E22+E35+E78+E93+E103+E137+E153</f>
        <v>5576537.2300000004</v>
      </c>
      <c r="F20" s="67">
        <v>0</v>
      </c>
      <c r="I20" s="74"/>
    </row>
    <row r="21" spans="1:12" ht="18.75" customHeight="1" thickBot="1" x14ac:dyDescent="0.25">
      <c r="A21" s="33"/>
      <c r="B21" s="12" t="s">
        <v>168</v>
      </c>
      <c r="C21" s="34"/>
      <c r="D21" s="24"/>
      <c r="E21" s="24"/>
      <c r="F21" s="24"/>
    </row>
    <row r="22" spans="1:12" ht="42.75" customHeight="1" thickBot="1" x14ac:dyDescent="0.25">
      <c r="A22" s="30">
        <v>4100</v>
      </c>
      <c r="B22" s="15" t="s">
        <v>255</v>
      </c>
      <c r="C22" s="28" t="s">
        <v>97</v>
      </c>
      <c r="D22" s="88">
        <f>E22</f>
        <v>1223224.1230000001</v>
      </c>
      <c r="E22" s="88">
        <f>E24+E29+E32</f>
        <v>1223224.1230000001</v>
      </c>
      <c r="F22" s="89" t="s">
        <v>97</v>
      </c>
    </row>
    <row r="23" spans="1:12" ht="16.5" customHeight="1" thickBot="1" x14ac:dyDescent="0.25">
      <c r="A23" s="33"/>
      <c r="B23" s="12" t="s">
        <v>168</v>
      </c>
      <c r="C23" s="34"/>
      <c r="D23" s="24"/>
      <c r="E23" s="24"/>
      <c r="F23" s="24"/>
    </row>
    <row r="24" spans="1:12" ht="42.75" customHeight="1" thickBot="1" x14ac:dyDescent="0.25">
      <c r="A24" s="30">
        <v>4110</v>
      </c>
      <c r="B24" s="29" t="s">
        <v>256</v>
      </c>
      <c r="C24" s="28" t="s">
        <v>97</v>
      </c>
      <c r="D24" s="85">
        <f>D26+D27+D28</f>
        <v>1223224.1230000001</v>
      </c>
      <c r="E24" s="85">
        <f>E26+E27+E28</f>
        <v>1223224.1230000001</v>
      </c>
      <c r="F24" s="86" t="s">
        <v>98</v>
      </c>
    </row>
    <row r="25" spans="1:12" ht="19.5" customHeight="1" thickBot="1" x14ac:dyDescent="0.25">
      <c r="A25" s="30"/>
      <c r="B25" s="12" t="s">
        <v>167</v>
      </c>
      <c r="C25" s="28"/>
      <c r="D25" s="24"/>
      <c r="E25" s="24"/>
      <c r="F25" s="25"/>
    </row>
    <row r="26" spans="1:12" ht="31.5" customHeight="1" thickBot="1" x14ac:dyDescent="0.25">
      <c r="A26" s="30">
        <v>4111</v>
      </c>
      <c r="B26" s="16" t="s">
        <v>127</v>
      </c>
      <c r="C26" s="31" t="s">
        <v>240</v>
      </c>
      <c r="D26" s="69">
        <f>E26</f>
        <v>971864.62300000002</v>
      </c>
      <c r="E26" s="69">
        <v>971864.62300000002</v>
      </c>
      <c r="F26" s="25" t="s">
        <v>98</v>
      </c>
      <c r="L26" s="74"/>
    </row>
    <row r="27" spans="1:12" ht="31.5" customHeight="1" thickBot="1" x14ac:dyDescent="0.25">
      <c r="A27" s="30">
        <v>4112</v>
      </c>
      <c r="B27" s="16" t="s">
        <v>128</v>
      </c>
      <c r="C27" s="32" t="s">
        <v>241</v>
      </c>
      <c r="D27" s="66">
        <f>E27</f>
        <v>251359.5</v>
      </c>
      <c r="E27" s="70">
        <v>251359.5</v>
      </c>
      <c r="F27" s="25" t="s">
        <v>98</v>
      </c>
    </row>
    <row r="28" spans="1:12" ht="22.5" customHeight="1" thickBot="1" x14ac:dyDescent="0.25">
      <c r="A28" s="30">
        <v>4114</v>
      </c>
      <c r="B28" s="16" t="s">
        <v>129</v>
      </c>
      <c r="C28" s="32" t="s">
        <v>239</v>
      </c>
      <c r="D28" s="70">
        <f>E28</f>
        <v>0</v>
      </c>
      <c r="E28" s="70">
        <v>0</v>
      </c>
      <c r="F28" s="25" t="s">
        <v>98</v>
      </c>
    </row>
    <row r="29" spans="1:12" ht="24" customHeight="1" thickBot="1" x14ac:dyDescent="0.25">
      <c r="A29" s="30">
        <v>4120</v>
      </c>
      <c r="B29" s="20" t="s">
        <v>257</v>
      </c>
      <c r="C29" s="28" t="s">
        <v>97</v>
      </c>
      <c r="D29" s="70">
        <f>D31</f>
        <v>0</v>
      </c>
      <c r="E29" s="70">
        <f>E31</f>
        <v>0</v>
      </c>
      <c r="F29" s="25" t="s">
        <v>98</v>
      </c>
    </row>
    <row r="30" spans="1:12" ht="19.5" customHeight="1" thickBot="1" x14ac:dyDescent="0.25">
      <c r="A30" s="30"/>
      <c r="B30" s="12" t="s">
        <v>167</v>
      </c>
      <c r="C30" s="28"/>
      <c r="D30" s="70"/>
      <c r="E30" s="70"/>
      <c r="F30" s="25"/>
    </row>
    <row r="31" spans="1:12" ht="29.25" customHeight="1" thickBot="1" x14ac:dyDescent="0.25">
      <c r="A31" s="30">
        <v>4121</v>
      </c>
      <c r="B31" s="16" t="s">
        <v>130</v>
      </c>
      <c r="C31" s="32" t="s">
        <v>242</v>
      </c>
      <c r="D31" s="70">
        <v>0</v>
      </c>
      <c r="E31" s="70">
        <v>0</v>
      </c>
      <c r="F31" s="25" t="s">
        <v>98</v>
      </c>
    </row>
    <row r="32" spans="1:12" ht="31.5" customHeight="1" thickBot="1" x14ac:dyDescent="0.25">
      <c r="A32" s="30">
        <v>4130</v>
      </c>
      <c r="B32" s="20" t="s">
        <v>258</v>
      </c>
      <c r="C32" s="28" t="s">
        <v>97</v>
      </c>
      <c r="D32" s="66">
        <f>D34</f>
        <v>0</v>
      </c>
      <c r="E32" s="66">
        <f>E34</f>
        <v>0</v>
      </c>
      <c r="F32" s="25"/>
    </row>
    <row r="33" spans="1:6" ht="20.25" customHeight="1" thickBot="1" x14ac:dyDescent="0.25">
      <c r="A33" s="30"/>
      <c r="B33" s="12" t="s">
        <v>167</v>
      </c>
      <c r="C33" s="28"/>
      <c r="D33" s="66"/>
      <c r="E33" s="66"/>
      <c r="F33" s="25"/>
    </row>
    <row r="34" spans="1:6" ht="23.25" customHeight="1" thickBot="1" x14ac:dyDescent="0.25">
      <c r="A34" s="30">
        <v>4131</v>
      </c>
      <c r="B34" s="20" t="s">
        <v>243</v>
      </c>
      <c r="C34" s="31" t="s">
        <v>244</v>
      </c>
      <c r="D34" s="70">
        <v>0</v>
      </c>
      <c r="E34" s="70">
        <v>0</v>
      </c>
      <c r="F34" s="25"/>
    </row>
    <row r="35" spans="1:6" ht="42.75" customHeight="1" thickBot="1" x14ac:dyDescent="0.25">
      <c r="A35" s="30">
        <v>4200</v>
      </c>
      <c r="B35" s="16" t="s">
        <v>259</v>
      </c>
      <c r="C35" s="28" t="s">
        <v>97</v>
      </c>
      <c r="D35" s="76">
        <f>E35</f>
        <v>1068662.6430000002</v>
      </c>
      <c r="E35" s="76">
        <f>E37+E46+E51+E61+E64+E68</f>
        <v>1068662.6430000002</v>
      </c>
      <c r="F35" s="90" t="s">
        <v>98</v>
      </c>
    </row>
    <row r="36" spans="1:6" ht="16.5" customHeight="1" thickBot="1" x14ac:dyDescent="0.25">
      <c r="A36" s="33"/>
      <c r="B36" s="12" t="s">
        <v>168</v>
      </c>
      <c r="C36" s="34"/>
      <c r="D36" s="66"/>
      <c r="E36" s="66"/>
      <c r="F36" s="24"/>
    </row>
    <row r="37" spans="1:6" ht="42.75" customHeight="1" thickBot="1" x14ac:dyDescent="0.25">
      <c r="A37" s="30">
        <v>4210</v>
      </c>
      <c r="B37" s="20" t="s">
        <v>260</v>
      </c>
      <c r="C37" s="28" t="s">
        <v>97</v>
      </c>
      <c r="D37" s="85">
        <f>E37</f>
        <v>351442.56800000003</v>
      </c>
      <c r="E37" s="85">
        <f>E39+E40+E41+E42+E43+E44+E45</f>
        <v>351442.56800000003</v>
      </c>
      <c r="F37" s="72" t="s">
        <v>98</v>
      </c>
    </row>
    <row r="38" spans="1:6" ht="20.25" customHeight="1" thickBot="1" x14ac:dyDescent="0.25">
      <c r="A38" s="30"/>
      <c r="B38" s="12" t="s">
        <v>167</v>
      </c>
      <c r="C38" s="28"/>
      <c r="D38" s="66"/>
      <c r="E38" s="66"/>
      <c r="F38" s="25"/>
    </row>
    <row r="39" spans="1:6" ht="25.5" customHeight="1" thickBot="1" x14ac:dyDescent="0.25">
      <c r="A39" s="30">
        <v>4211</v>
      </c>
      <c r="B39" s="16" t="s">
        <v>245</v>
      </c>
      <c r="C39" s="32" t="s">
        <v>246</v>
      </c>
      <c r="D39" s="66">
        <f>E39</f>
        <v>1000</v>
      </c>
      <c r="E39" s="66">
        <v>1000</v>
      </c>
      <c r="F39" s="25" t="s">
        <v>98</v>
      </c>
    </row>
    <row r="40" spans="1:6" ht="19.5" customHeight="1" thickBot="1" x14ac:dyDescent="0.25">
      <c r="A40" s="30">
        <v>4212</v>
      </c>
      <c r="B40" s="20" t="s">
        <v>261</v>
      </c>
      <c r="C40" s="32" t="s">
        <v>247</v>
      </c>
      <c r="D40" s="69">
        <f t="shared" ref="D40:D45" si="0">E40</f>
        <v>183550.74600000001</v>
      </c>
      <c r="E40" s="69">
        <v>183550.74600000001</v>
      </c>
      <c r="F40" s="25" t="s">
        <v>98</v>
      </c>
    </row>
    <row r="41" spans="1:6" ht="17.25" customHeight="1" thickBot="1" x14ac:dyDescent="0.25">
      <c r="A41" s="30">
        <v>4213</v>
      </c>
      <c r="B41" s="16" t="s">
        <v>131</v>
      </c>
      <c r="C41" s="32" t="s">
        <v>248</v>
      </c>
      <c r="D41" s="66">
        <f t="shared" si="0"/>
        <v>27913.5</v>
      </c>
      <c r="E41" s="66">
        <v>27913.5</v>
      </c>
      <c r="F41" s="25" t="s">
        <v>98</v>
      </c>
    </row>
    <row r="42" spans="1:6" ht="15.75" customHeight="1" thickBot="1" x14ac:dyDescent="0.25">
      <c r="A42" s="30">
        <v>4214</v>
      </c>
      <c r="B42" s="16" t="s">
        <v>132</v>
      </c>
      <c r="C42" s="32" t="s">
        <v>249</v>
      </c>
      <c r="D42" s="66">
        <f t="shared" si="0"/>
        <v>10978.322</v>
      </c>
      <c r="E42" s="66">
        <v>10978.322</v>
      </c>
      <c r="F42" s="25" t="s">
        <v>98</v>
      </c>
    </row>
    <row r="43" spans="1:6" ht="17.25" customHeight="1" thickBot="1" x14ac:dyDescent="0.25">
      <c r="A43" s="30">
        <v>4215</v>
      </c>
      <c r="B43" s="16" t="s">
        <v>133</v>
      </c>
      <c r="C43" s="32" t="s">
        <v>250</v>
      </c>
      <c r="D43" s="66">
        <f t="shared" si="0"/>
        <v>3000</v>
      </c>
      <c r="E43" s="66">
        <v>3000</v>
      </c>
      <c r="F43" s="25" t="s">
        <v>98</v>
      </c>
    </row>
    <row r="44" spans="1:6" ht="25.5" customHeight="1" thickBot="1" x14ac:dyDescent="0.25">
      <c r="A44" s="30">
        <v>4216</v>
      </c>
      <c r="B44" s="16" t="s">
        <v>134</v>
      </c>
      <c r="C44" s="32" t="s">
        <v>251</v>
      </c>
      <c r="D44" s="66">
        <f t="shared" si="0"/>
        <v>125000</v>
      </c>
      <c r="E44" s="66">
        <v>125000</v>
      </c>
      <c r="F44" s="25" t="s">
        <v>98</v>
      </c>
    </row>
    <row r="45" spans="1:6" ht="18.75" customHeight="1" thickBot="1" x14ac:dyDescent="0.25">
      <c r="A45" s="30">
        <v>4217</v>
      </c>
      <c r="B45" s="16" t="s">
        <v>135</v>
      </c>
      <c r="C45" s="32" t="s">
        <v>252</v>
      </c>
      <c r="D45" s="66">
        <f t="shared" si="0"/>
        <v>0</v>
      </c>
      <c r="E45" s="70">
        <v>0</v>
      </c>
      <c r="F45" s="25" t="s">
        <v>98</v>
      </c>
    </row>
    <row r="46" spans="1:6" ht="42.75" customHeight="1" thickBot="1" x14ac:dyDescent="0.25">
      <c r="A46" s="30">
        <v>4220</v>
      </c>
      <c r="B46" s="20" t="s">
        <v>262</v>
      </c>
      <c r="C46" s="28" t="s">
        <v>97</v>
      </c>
      <c r="D46" s="72">
        <f>E46</f>
        <v>7000</v>
      </c>
      <c r="E46" s="72">
        <f>E48+E49+E50</f>
        <v>7000</v>
      </c>
      <c r="F46" s="86" t="s">
        <v>98</v>
      </c>
    </row>
    <row r="47" spans="1:6" ht="16.5" customHeight="1" thickBot="1" x14ac:dyDescent="0.25">
      <c r="A47" s="30"/>
      <c r="B47" s="12" t="s">
        <v>167</v>
      </c>
      <c r="C47" s="28"/>
      <c r="D47" s="66"/>
      <c r="E47" s="66"/>
      <c r="F47" s="25"/>
    </row>
    <row r="48" spans="1:6" ht="21.75" customHeight="1" thickBot="1" x14ac:dyDescent="0.25">
      <c r="A48" s="30">
        <v>4221</v>
      </c>
      <c r="B48" s="16" t="s">
        <v>136</v>
      </c>
      <c r="C48" s="52">
        <v>4221</v>
      </c>
      <c r="D48" s="70">
        <v>1000</v>
      </c>
      <c r="E48" s="70">
        <v>1000</v>
      </c>
      <c r="F48" s="25" t="s">
        <v>98</v>
      </c>
    </row>
    <row r="49" spans="1:6" ht="29.25" customHeight="1" thickBot="1" x14ac:dyDescent="0.25">
      <c r="A49" s="30">
        <v>4222</v>
      </c>
      <c r="B49" s="16" t="s">
        <v>137</v>
      </c>
      <c r="C49" s="32" t="s">
        <v>61</v>
      </c>
      <c r="D49" s="70">
        <f>E49</f>
        <v>6000</v>
      </c>
      <c r="E49" s="70">
        <v>6000</v>
      </c>
      <c r="F49" s="25" t="s">
        <v>98</v>
      </c>
    </row>
    <row r="50" spans="1:6" ht="19.5" customHeight="1" thickBot="1" x14ac:dyDescent="0.25">
      <c r="A50" s="30">
        <v>4223</v>
      </c>
      <c r="B50" s="16" t="s">
        <v>138</v>
      </c>
      <c r="C50" s="32" t="s">
        <v>62</v>
      </c>
      <c r="D50" s="70">
        <v>0</v>
      </c>
      <c r="E50" s="70">
        <v>0</v>
      </c>
      <c r="F50" s="25" t="s">
        <v>98</v>
      </c>
    </row>
    <row r="51" spans="1:6" ht="55.5" customHeight="1" thickBot="1" x14ac:dyDescent="0.25">
      <c r="A51" s="30">
        <v>4230</v>
      </c>
      <c r="B51" s="20" t="s">
        <v>263</v>
      </c>
      <c r="C51" s="28" t="s">
        <v>97</v>
      </c>
      <c r="D51" s="85">
        <f>E51</f>
        <v>365757.663</v>
      </c>
      <c r="E51" s="85">
        <f>E53+E54+E55+E56+E57+E58+E59+E60</f>
        <v>365757.663</v>
      </c>
      <c r="F51" s="86" t="s">
        <v>98</v>
      </c>
    </row>
    <row r="52" spans="1:6" ht="17.25" customHeight="1" thickBot="1" x14ac:dyDescent="0.25">
      <c r="A52" s="30"/>
      <c r="B52" s="12" t="s">
        <v>167</v>
      </c>
      <c r="C52" s="28"/>
      <c r="D52" s="66"/>
      <c r="E52" s="66"/>
      <c r="F52" s="25"/>
    </row>
    <row r="53" spans="1:6" ht="27.75" customHeight="1" thickBot="1" x14ac:dyDescent="0.25">
      <c r="A53" s="30">
        <v>4231</v>
      </c>
      <c r="B53" s="16" t="s">
        <v>139</v>
      </c>
      <c r="C53" s="32" t="s">
        <v>63</v>
      </c>
      <c r="D53" s="66">
        <f>E53</f>
        <v>0</v>
      </c>
      <c r="E53" s="66">
        <v>0</v>
      </c>
      <c r="F53" s="25" t="s">
        <v>98</v>
      </c>
    </row>
    <row r="54" spans="1:6" ht="21" customHeight="1" thickBot="1" x14ac:dyDescent="0.25">
      <c r="A54" s="30">
        <v>4232</v>
      </c>
      <c r="B54" s="16" t="s">
        <v>140</v>
      </c>
      <c r="C54" s="32" t="s">
        <v>64</v>
      </c>
      <c r="D54" s="66">
        <f t="shared" ref="D54:D60" si="1">E54</f>
        <v>25015</v>
      </c>
      <c r="E54" s="66">
        <v>25015</v>
      </c>
      <c r="F54" s="25" t="s">
        <v>98</v>
      </c>
    </row>
    <row r="55" spans="1:6" ht="29.25" customHeight="1" thickBot="1" x14ac:dyDescent="0.25">
      <c r="A55" s="30">
        <v>4233</v>
      </c>
      <c r="B55" s="16" t="s">
        <v>141</v>
      </c>
      <c r="C55" s="32" t="s">
        <v>65</v>
      </c>
      <c r="D55" s="66">
        <f t="shared" si="1"/>
        <v>500</v>
      </c>
      <c r="E55" s="66">
        <v>500</v>
      </c>
      <c r="F55" s="25" t="s">
        <v>98</v>
      </c>
    </row>
    <row r="56" spans="1:6" ht="27.75" customHeight="1" thickBot="1" x14ac:dyDescent="0.25">
      <c r="A56" s="30">
        <v>4234</v>
      </c>
      <c r="B56" s="16" t="s">
        <v>142</v>
      </c>
      <c r="C56" s="32" t="s">
        <v>66</v>
      </c>
      <c r="D56" s="66">
        <f t="shared" si="1"/>
        <v>5102.6000000000004</v>
      </c>
      <c r="E56" s="66">
        <v>5102.6000000000004</v>
      </c>
      <c r="F56" s="25" t="s">
        <v>98</v>
      </c>
    </row>
    <row r="57" spans="1:6" ht="27.75" customHeight="1" thickBot="1" x14ac:dyDescent="0.25">
      <c r="A57" s="30">
        <v>4235</v>
      </c>
      <c r="B57" s="53" t="s">
        <v>143</v>
      </c>
      <c r="C57" s="54">
        <v>4235</v>
      </c>
      <c r="D57" s="69">
        <f t="shared" si="1"/>
        <v>4843.1229999999996</v>
      </c>
      <c r="E57" s="69">
        <v>4843.1229999999996</v>
      </c>
      <c r="F57" s="25" t="s">
        <v>98</v>
      </c>
    </row>
    <row r="58" spans="1:6" ht="27.75" customHeight="1" thickBot="1" x14ac:dyDescent="0.25">
      <c r="A58" s="30">
        <v>4236</v>
      </c>
      <c r="B58" s="16" t="s">
        <v>144</v>
      </c>
      <c r="C58" s="32" t="s">
        <v>67</v>
      </c>
      <c r="D58" s="66">
        <f t="shared" si="1"/>
        <v>0</v>
      </c>
      <c r="E58" s="66">
        <v>0</v>
      </c>
      <c r="F58" s="25" t="s">
        <v>98</v>
      </c>
    </row>
    <row r="59" spans="1:6" ht="27.75" customHeight="1" thickBot="1" x14ac:dyDescent="0.25">
      <c r="A59" s="30">
        <v>4237</v>
      </c>
      <c r="B59" s="16" t="s">
        <v>145</v>
      </c>
      <c r="C59" s="32" t="s">
        <v>68</v>
      </c>
      <c r="D59" s="66">
        <f t="shared" si="1"/>
        <v>9000</v>
      </c>
      <c r="E59" s="66">
        <v>9000</v>
      </c>
      <c r="F59" s="25" t="s">
        <v>98</v>
      </c>
    </row>
    <row r="60" spans="1:6" ht="27.75" customHeight="1" thickBot="1" x14ac:dyDescent="0.25">
      <c r="A60" s="30">
        <v>4238</v>
      </c>
      <c r="B60" s="16" t="s">
        <v>146</v>
      </c>
      <c r="C60" s="32" t="s">
        <v>69</v>
      </c>
      <c r="D60" s="66">
        <f t="shared" si="1"/>
        <v>321296.94</v>
      </c>
      <c r="E60" s="66">
        <v>321296.94</v>
      </c>
      <c r="F60" s="25" t="s">
        <v>98</v>
      </c>
    </row>
    <row r="61" spans="1:6" ht="42.75" customHeight="1" thickBot="1" x14ac:dyDescent="0.25">
      <c r="A61" s="30">
        <v>4240</v>
      </c>
      <c r="B61" s="20" t="s">
        <v>264</v>
      </c>
      <c r="C61" s="28" t="s">
        <v>97</v>
      </c>
      <c r="D61" s="72">
        <f>E61</f>
        <v>57000</v>
      </c>
      <c r="E61" s="72">
        <f>E63</f>
        <v>57000</v>
      </c>
      <c r="F61" s="86" t="s">
        <v>98</v>
      </c>
    </row>
    <row r="62" spans="1:6" ht="18.75" customHeight="1" thickBot="1" x14ac:dyDescent="0.25">
      <c r="A62" s="30"/>
      <c r="B62" s="12" t="s">
        <v>167</v>
      </c>
      <c r="C62" s="28"/>
      <c r="D62" s="70"/>
      <c r="E62" s="70"/>
      <c r="F62" s="25"/>
    </row>
    <row r="63" spans="1:6" ht="18.75" customHeight="1" thickBot="1" x14ac:dyDescent="0.25">
      <c r="A63" s="30">
        <v>4241</v>
      </c>
      <c r="B63" s="16" t="s">
        <v>147</v>
      </c>
      <c r="C63" s="32" t="s">
        <v>70</v>
      </c>
      <c r="D63" s="70">
        <f>E63</f>
        <v>57000</v>
      </c>
      <c r="E63" s="70">
        <v>57000</v>
      </c>
      <c r="F63" s="25" t="s">
        <v>98</v>
      </c>
    </row>
    <row r="64" spans="1:6" ht="42.75" customHeight="1" thickBot="1" x14ac:dyDescent="0.25">
      <c r="A64" s="30">
        <v>4250</v>
      </c>
      <c r="B64" s="20" t="s">
        <v>265</v>
      </c>
      <c r="C64" s="28" t="s">
        <v>97</v>
      </c>
      <c r="D64" s="85">
        <f>E64</f>
        <v>183962.41200000001</v>
      </c>
      <c r="E64" s="85">
        <f>E66+E67</f>
        <v>183962.41200000001</v>
      </c>
      <c r="F64" s="86" t="s">
        <v>98</v>
      </c>
    </row>
    <row r="65" spans="1:6" ht="19.5" customHeight="1" thickBot="1" x14ac:dyDescent="0.25">
      <c r="A65" s="30"/>
      <c r="B65" s="12" t="s">
        <v>167</v>
      </c>
      <c r="C65" s="28"/>
      <c r="D65" s="66"/>
      <c r="E65" s="66"/>
      <c r="F65" s="25"/>
    </row>
    <row r="66" spans="1:6" ht="31.5" customHeight="1" thickBot="1" x14ac:dyDescent="0.25">
      <c r="A66" s="30">
        <v>4251</v>
      </c>
      <c r="B66" s="16" t="s">
        <v>148</v>
      </c>
      <c r="C66" s="32" t="s">
        <v>71</v>
      </c>
      <c r="D66" s="69">
        <f>E66</f>
        <v>175962.41200000001</v>
      </c>
      <c r="E66" s="69">
        <v>175962.41200000001</v>
      </c>
      <c r="F66" s="25" t="s">
        <v>98</v>
      </c>
    </row>
    <row r="67" spans="1:6" ht="33.75" customHeight="1" thickBot="1" x14ac:dyDescent="0.25">
      <c r="A67" s="30">
        <v>4252</v>
      </c>
      <c r="B67" s="16" t="s">
        <v>149</v>
      </c>
      <c r="C67" s="32" t="s">
        <v>72</v>
      </c>
      <c r="D67" s="66">
        <f>E67</f>
        <v>8000</v>
      </c>
      <c r="E67" s="66">
        <v>8000</v>
      </c>
      <c r="F67" s="25" t="s">
        <v>98</v>
      </c>
    </row>
    <row r="68" spans="1:6" ht="42.75" customHeight="1" thickBot="1" x14ac:dyDescent="0.25">
      <c r="A68" s="30">
        <v>4260</v>
      </c>
      <c r="B68" s="20" t="s">
        <v>266</v>
      </c>
      <c r="C68" s="28" t="s">
        <v>97</v>
      </c>
      <c r="D68" s="72">
        <f>E68</f>
        <v>103500</v>
      </c>
      <c r="E68" s="72">
        <f>E70+E71+E72+E73+E74+E75+E76+E77</f>
        <v>103500</v>
      </c>
      <c r="F68" s="86" t="s">
        <v>98</v>
      </c>
    </row>
    <row r="69" spans="1:6" ht="15.75" customHeight="1" thickBot="1" x14ac:dyDescent="0.25">
      <c r="A69" s="30"/>
      <c r="B69" s="12" t="s">
        <v>167</v>
      </c>
      <c r="C69" s="28"/>
      <c r="D69" s="66"/>
      <c r="E69" s="66"/>
      <c r="F69" s="25"/>
    </row>
    <row r="70" spans="1:6" ht="26.25" customHeight="1" thickBot="1" x14ac:dyDescent="0.25">
      <c r="A70" s="30">
        <v>4261</v>
      </c>
      <c r="B70" s="16" t="s">
        <v>150</v>
      </c>
      <c r="C70" s="32" t="s">
        <v>73</v>
      </c>
      <c r="D70" s="70">
        <f>E70</f>
        <v>10000</v>
      </c>
      <c r="E70" s="70">
        <v>10000</v>
      </c>
      <c r="F70" s="25" t="s">
        <v>98</v>
      </c>
    </row>
    <row r="71" spans="1:6" ht="24.75" customHeight="1" thickBot="1" x14ac:dyDescent="0.25">
      <c r="A71" s="30">
        <v>4262</v>
      </c>
      <c r="B71" s="16" t="s">
        <v>151</v>
      </c>
      <c r="C71" s="32" t="s">
        <v>74</v>
      </c>
      <c r="D71" s="70">
        <f t="shared" ref="D71:D77" si="2">E71</f>
        <v>0</v>
      </c>
      <c r="E71" s="70">
        <v>0</v>
      </c>
      <c r="F71" s="25" t="s">
        <v>98</v>
      </c>
    </row>
    <row r="72" spans="1:6" ht="35.25" customHeight="1" thickBot="1" x14ac:dyDescent="0.25">
      <c r="A72" s="30">
        <v>4263</v>
      </c>
      <c r="B72" s="16" t="s">
        <v>0</v>
      </c>
      <c r="C72" s="32" t="s">
        <v>75</v>
      </c>
      <c r="D72" s="70">
        <f t="shared" si="2"/>
        <v>0</v>
      </c>
      <c r="E72" s="70">
        <v>0</v>
      </c>
      <c r="F72" s="25" t="s">
        <v>98</v>
      </c>
    </row>
    <row r="73" spans="1:6" ht="25.5" customHeight="1" thickBot="1" x14ac:dyDescent="0.25">
      <c r="A73" s="30">
        <v>4264</v>
      </c>
      <c r="B73" s="18" t="s">
        <v>152</v>
      </c>
      <c r="C73" s="32" t="s">
        <v>76</v>
      </c>
      <c r="D73" s="70">
        <f t="shared" si="2"/>
        <v>12000</v>
      </c>
      <c r="E73" s="70">
        <v>12000</v>
      </c>
      <c r="F73" s="25" t="s">
        <v>98</v>
      </c>
    </row>
    <row r="74" spans="1:6" ht="27.75" customHeight="1" thickBot="1" x14ac:dyDescent="0.25">
      <c r="A74" s="30">
        <v>4265</v>
      </c>
      <c r="B74" s="55" t="s">
        <v>153</v>
      </c>
      <c r="C74" s="32" t="s">
        <v>77</v>
      </c>
      <c r="D74" s="70">
        <f t="shared" si="2"/>
        <v>0</v>
      </c>
      <c r="E74" s="70">
        <v>0</v>
      </c>
      <c r="F74" s="25" t="s">
        <v>98</v>
      </c>
    </row>
    <row r="75" spans="1:6" ht="27.75" customHeight="1" thickBot="1" x14ac:dyDescent="0.25">
      <c r="A75" s="30">
        <v>4266</v>
      </c>
      <c r="B75" s="18" t="s">
        <v>154</v>
      </c>
      <c r="C75" s="32" t="s">
        <v>78</v>
      </c>
      <c r="D75" s="70">
        <f t="shared" si="2"/>
        <v>0</v>
      </c>
      <c r="E75" s="70">
        <v>0</v>
      </c>
      <c r="F75" s="25" t="s">
        <v>98</v>
      </c>
    </row>
    <row r="76" spans="1:6" ht="27.75" customHeight="1" thickBot="1" x14ac:dyDescent="0.25">
      <c r="A76" s="30">
        <v>4267</v>
      </c>
      <c r="B76" s="18" t="s">
        <v>155</v>
      </c>
      <c r="C76" s="32" t="s">
        <v>79</v>
      </c>
      <c r="D76" s="70">
        <f t="shared" si="2"/>
        <v>11000</v>
      </c>
      <c r="E76" s="70">
        <v>11000</v>
      </c>
      <c r="F76" s="25" t="s">
        <v>98</v>
      </c>
    </row>
    <row r="77" spans="1:6" ht="24" customHeight="1" thickBot="1" x14ac:dyDescent="0.25">
      <c r="A77" s="30">
        <v>4268</v>
      </c>
      <c r="B77" s="18" t="s">
        <v>156</v>
      </c>
      <c r="C77" s="32" t="s">
        <v>80</v>
      </c>
      <c r="D77" s="70">
        <f t="shared" si="2"/>
        <v>70500</v>
      </c>
      <c r="E77" s="70">
        <v>70500</v>
      </c>
      <c r="F77" s="25" t="s">
        <v>98</v>
      </c>
    </row>
    <row r="78" spans="1:6" ht="23.25" customHeight="1" thickBot="1" x14ac:dyDescent="0.25">
      <c r="A78" s="30">
        <v>4300</v>
      </c>
      <c r="B78" s="17" t="s">
        <v>267</v>
      </c>
      <c r="C78" s="28" t="s">
        <v>97</v>
      </c>
      <c r="D78" s="75">
        <f>D80+D84+D88</f>
        <v>0</v>
      </c>
      <c r="E78" s="75">
        <f>E80+E84+E88</f>
        <v>0</v>
      </c>
      <c r="F78" s="90" t="s">
        <v>98</v>
      </c>
    </row>
    <row r="79" spans="1:6" ht="23.25" customHeight="1" thickBot="1" x14ac:dyDescent="0.25">
      <c r="A79" s="33"/>
      <c r="B79" s="12" t="s">
        <v>168</v>
      </c>
      <c r="C79" s="34"/>
      <c r="D79" s="70"/>
      <c r="E79" s="70"/>
      <c r="F79" s="24"/>
    </row>
    <row r="80" spans="1:6" ht="23.25" customHeight="1" thickBot="1" x14ac:dyDescent="0.25">
      <c r="A80" s="30">
        <v>4310</v>
      </c>
      <c r="B80" s="17" t="s">
        <v>268</v>
      </c>
      <c r="C80" s="28" t="s">
        <v>97</v>
      </c>
      <c r="D80" s="92">
        <f>D82+D83</f>
        <v>0</v>
      </c>
      <c r="E80" s="92">
        <f>E82+E83</f>
        <v>0</v>
      </c>
      <c r="F80" s="86"/>
    </row>
    <row r="81" spans="1:6" ht="23.25" customHeight="1" thickBot="1" x14ac:dyDescent="0.25">
      <c r="A81" s="30"/>
      <c r="B81" s="12" t="s">
        <v>167</v>
      </c>
      <c r="C81" s="28"/>
      <c r="D81" s="70"/>
      <c r="E81" s="70"/>
      <c r="F81" s="25"/>
    </row>
    <row r="82" spans="1:6" ht="23.25" customHeight="1" thickBot="1" x14ac:dyDescent="0.25">
      <c r="A82" s="30">
        <v>4311</v>
      </c>
      <c r="B82" s="18" t="s">
        <v>157</v>
      </c>
      <c r="C82" s="32" t="s">
        <v>81</v>
      </c>
      <c r="D82" s="70">
        <v>0</v>
      </c>
      <c r="E82" s="70">
        <v>0</v>
      </c>
      <c r="F82" s="25" t="s">
        <v>98</v>
      </c>
    </row>
    <row r="83" spans="1:6" ht="23.25" customHeight="1" thickBot="1" x14ac:dyDescent="0.25">
      <c r="A83" s="30">
        <v>4312</v>
      </c>
      <c r="B83" s="18" t="s">
        <v>158</v>
      </c>
      <c r="C83" s="32" t="s">
        <v>82</v>
      </c>
      <c r="D83" s="70">
        <v>0</v>
      </c>
      <c r="E83" s="70">
        <v>0</v>
      </c>
      <c r="F83" s="25" t="s">
        <v>98</v>
      </c>
    </row>
    <row r="84" spans="1:6" ht="23.25" customHeight="1" thickBot="1" x14ac:dyDescent="0.25">
      <c r="A84" s="30">
        <v>4320</v>
      </c>
      <c r="B84" s="17" t="s">
        <v>269</v>
      </c>
      <c r="C84" s="28" t="s">
        <v>97</v>
      </c>
      <c r="D84" s="92">
        <f>D86+D87</f>
        <v>0</v>
      </c>
      <c r="E84" s="92">
        <f>E86+E87</f>
        <v>0</v>
      </c>
      <c r="F84" s="86"/>
    </row>
    <row r="85" spans="1:6" ht="23.25" customHeight="1" thickBot="1" x14ac:dyDescent="0.25">
      <c r="A85" s="30"/>
      <c r="B85" s="12" t="s">
        <v>167</v>
      </c>
      <c r="C85" s="28"/>
      <c r="D85" s="70"/>
      <c r="E85" s="70"/>
      <c r="F85" s="25"/>
    </row>
    <row r="86" spans="1:6" ht="31.5" customHeight="1" thickBot="1" x14ac:dyDescent="0.25">
      <c r="A86" s="30">
        <v>4321</v>
      </c>
      <c r="B86" s="18" t="s">
        <v>159</v>
      </c>
      <c r="C86" s="32" t="s">
        <v>83</v>
      </c>
      <c r="D86" s="70">
        <v>0</v>
      </c>
      <c r="E86" s="70">
        <v>0</v>
      </c>
      <c r="F86" s="25" t="s">
        <v>98</v>
      </c>
    </row>
    <row r="87" spans="1:6" ht="28.5" customHeight="1" thickBot="1" x14ac:dyDescent="0.25">
      <c r="A87" s="30">
        <v>4322</v>
      </c>
      <c r="B87" s="18" t="s">
        <v>160</v>
      </c>
      <c r="C87" s="32" t="s">
        <v>84</v>
      </c>
      <c r="D87" s="70">
        <v>0</v>
      </c>
      <c r="E87" s="70">
        <v>0</v>
      </c>
      <c r="F87" s="25" t="s">
        <v>98</v>
      </c>
    </row>
    <row r="88" spans="1:6" ht="33" customHeight="1" thickBot="1" x14ac:dyDescent="0.25">
      <c r="A88" s="30">
        <v>4330</v>
      </c>
      <c r="B88" s="17" t="s">
        <v>270</v>
      </c>
      <c r="C88" s="28" t="s">
        <v>97</v>
      </c>
      <c r="D88" s="92">
        <f>D90+D91+D92</f>
        <v>0</v>
      </c>
      <c r="E88" s="92">
        <f>E90+E91+E92</f>
        <v>0</v>
      </c>
      <c r="F88" s="86" t="s">
        <v>98</v>
      </c>
    </row>
    <row r="89" spans="1:6" ht="20.25" customHeight="1" thickBot="1" x14ac:dyDescent="0.25">
      <c r="A89" s="30"/>
      <c r="B89" s="12" t="s">
        <v>167</v>
      </c>
      <c r="C89" s="28"/>
      <c r="D89" s="70"/>
      <c r="E89" s="70"/>
      <c r="F89" s="25"/>
    </row>
    <row r="90" spans="1:6" ht="30.75" customHeight="1" thickBot="1" x14ac:dyDescent="0.25">
      <c r="A90" s="30">
        <v>4331</v>
      </c>
      <c r="B90" s="18" t="s">
        <v>161</v>
      </c>
      <c r="C90" s="32" t="s">
        <v>85</v>
      </c>
      <c r="D90" s="70">
        <v>0</v>
      </c>
      <c r="E90" s="70">
        <v>0</v>
      </c>
      <c r="F90" s="25" t="s">
        <v>98</v>
      </c>
    </row>
    <row r="91" spans="1:6" ht="20.25" customHeight="1" thickBot="1" x14ac:dyDescent="0.25">
      <c r="A91" s="30">
        <v>4332</v>
      </c>
      <c r="B91" s="18" t="s">
        <v>162</v>
      </c>
      <c r="C91" s="32" t="s">
        <v>86</v>
      </c>
      <c r="D91" s="70">
        <v>0</v>
      </c>
      <c r="E91" s="70">
        <v>0</v>
      </c>
      <c r="F91" s="25" t="s">
        <v>98</v>
      </c>
    </row>
    <row r="92" spans="1:6" ht="16.5" customHeight="1" thickBot="1" x14ac:dyDescent="0.25">
      <c r="A92" s="30">
        <v>4333</v>
      </c>
      <c r="B92" s="18" t="s">
        <v>163</v>
      </c>
      <c r="C92" s="32" t="s">
        <v>87</v>
      </c>
      <c r="D92" s="70">
        <v>0</v>
      </c>
      <c r="E92" s="70">
        <v>0</v>
      </c>
      <c r="F92" s="25" t="s">
        <v>98</v>
      </c>
    </row>
    <row r="93" spans="1:6" ht="20.25" customHeight="1" thickBot="1" x14ac:dyDescent="0.25">
      <c r="A93" s="30">
        <v>4400</v>
      </c>
      <c r="B93" s="18" t="s">
        <v>271</v>
      </c>
      <c r="C93" s="28" t="s">
        <v>97</v>
      </c>
      <c r="D93" s="77">
        <f>D95+D99</f>
        <v>3121531.3459999999</v>
      </c>
      <c r="E93" s="77">
        <f>E95+E99</f>
        <v>3121531.3459999999</v>
      </c>
      <c r="F93" s="90" t="s">
        <v>98</v>
      </c>
    </row>
    <row r="94" spans="1:6" ht="22.5" customHeight="1" thickBot="1" x14ac:dyDescent="0.25">
      <c r="A94" s="33"/>
      <c r="B94" s="12" t="s">
        <v>168</v>
      </c>
      <c r="C94" s="34"/>
      <c r="D94" s="66"/>
      <c r="E94" s="66"/>
      <c r="F94" s="24"/>
    </row>
    <row r="95" spans="1:6" ht="57.75" customHeight="1" thickBot="1" x14ac:dyDescent="0.25">
      <c r="A95" s="30">
        <v>4410</v>
      </c>
      <c r="B95" s="17" t="s">
        <v>272</v>
      </c>
      <c r="C95" s="28" t="s">
        <v>97</v>
      </c>
      <c r="D95" s="85">
        <f>E95</f>
        <v>3121531.3459999999</v>
      </c>
      <c r="E95" s="85">
        <f>E97+E98</f>
        <v>3121531.3459999999</v>
      </c>
      <c r="F95" s="86"/>
    </row>
    <row r="96" spans="1:6" ht="24" customHeight="1" thickBot="1" x14ac:dyDescent="0.25">
      <c r="A96" s="30"/>
      <c r="B96" s="12" t="s">
        <v>167</v>
      </c>
      <c r="C96" s="28"/>
      <c r="D96" s="69"/>
      <c r="E96" s="69"/>
      <c r="F96" s="25"/>
    </row>
    <row r="97" spans="1:6" ht="42.75" customHeight="1" thickBot="1" x14ac:dyDescent="0.25">
      <c r="A97" s="30">
        <v>4411</v>
      </c>
      <c r="B97" s="18" t="s">
        <v>164</v>
      </c>
      <c r="C97" s="32" t="s">
        <v>88</v>
      </c>
      <c r="D97" s="68">
        <f>E97</f>
        <v>3121531.3459999999</v>
      </c>
      <c r="E97" s="68">
        <v>3121531.3459999999</v>
      </c>
      <c r="F97" s="25" t="s">
        <v>98</v>
      </c>
    </row>
    <row r="98" spans="1:6" ht="42.75" customHeight="1" thickBot="1" x14ac:dyDescent="0.25">
      <c r="A98" s="30">
        <v>4412</v>
      </c>
      <c r="B98" s="18" t="s">
        <v>165</v>
      </c>
      <c r="C98" s="32" t="s">
        <v>89</v>
      </c>
      <c r="D98" s="70">
        <v>0</v>
      </c>
      <c r="E98" s="70">
        <v>0</v>
      </c>
      <c r="F98" s="25" t="s">
        <v>98</v>
      </c>
    </row>
    <row r="99" spans="1:6" ht="54" customHeight="1" thickBot="1" x14ac:dyDescent="0.25">
      <c r="A99" s="30">
        <v>4420</v>
      </c>
      <c r="B99" s="17" t="s">
        <v>273</v>
      </c>
      <c r="C99" s="28" t="s">
        <v>97</v>
      </c>
      <c r="D99" s="92">
        <f>D101+D102</f>
        <v>0</v>
      </c>
      <c r="E99" s="92">
        <f>E101+E102</f>
        <v>0</v>
      </c>
      <c r="F99" s="86"/>
    </row>
    <row r="100" spans="1:6" ht="17.25" customHeight="1" thickBot="1" x14ac:dyDescent="0.25">
      <c r="A100" s="30"/>
      <c r="B100" s="12" t="s">
        <v>167</v>
      </c>
      <c r="C100" s="28"/>
      <c r="D100" s="70"/>
      <c r="E100" s="70"/>
      <c r="F100" s="25"/>
    </row>
    <row r="101" spans="1:6" ht="42.75" customHeight="1" thickBot="1" x14ac:dyDescent="0.25">
      <c r="A101" s="30">
        <v>4421</v>
      </c>
      <c r="B101" s="18" t="s">
        <v>187</v>
      </c>
      <c r="C101" s="32" t="s">
        <v>90</v>
      </c>
      <c r="D101" s="70">
        <v>0</v>
      </c>
      <c r="E101" s="70">
        <v>0</v>
      </c>
      <c r="F101" s="25" t="s">
        <v>98</v>
      </c>
    </row>
    <row r="102" spans="1:6" ht="42.75" customHeight="1" thickBot="1" x14ac:dyDescent="0.25">
      <c r="A102" s="30">
        <v>4422</v>
      </c>
      <c r="B102" s="18" t="s">
        <v>211</v>
      </c>
      <c r="C102" s="32" t="s">
        <v>91</v>
      </c>
      <c r="D102" s="70">
        <v>0</v>
      </c>
      <c r="E102" s="70">
        <v>0</v>
      </c>
      <c r="F102" s="25" t="s">
        <v>98</v>
      </c>
    </row>
    <row r="103" spans="1:6" ht="31.5" customHeight="1" thickBot="1" x14ac:dyDescent="0.25">
      <c r="A103" s="30">
        <v>4500</v>
      </c>
      <c r="B103" s="55" t="s">
        <v>274</v>
      </c>
      <c r="C103" s="28" t="s">
        <v>97</v>
      </c>
      <c r="D103" s="93">
        <f>D105+D109+D113+D125</f>
        <v>32420.136999999999</v>
      </c>
      <c r="E103" s="77">
        <f>E105+E109+E113+E125</f>
        <v>32420.136999999999</v>
      </c>
      <c r="F103" s="90" t="s">
        <v>98</v>
      </c>
    </row>
    <row r="104" spans="1:6" ht="19.5" customHeight="1" thickBot="1" x14ac:dyDescent="0.25">
      <c r="A104" s="33"/>
      <c r="B104" s="12" t="s">
        <v>168</v>
      </c>
      <c r="C104" s="34"/>
      <c r="D104" s="66"/>
      <c r="E104" s="66"/>
      <c r="F104" s="24"/>
    </row>
    <row r="105" spans="1:6" ht="42.75" customHeight="1" thickBot="1" x14ac:dyDescent="0.25">
      <c r="A105" s="30">
        <v>4510</v>
      </c>
      <c r="B105" s="19" t="s">
        <v>275</v>
      </c>
      <c r="C105" s="28" t="s">
        <v>97</v>
      </c>
      <c r="D105" s="92">
        <f>D107+D108</f>
        <v>0</v>
      </c>
      <c r="E105" s="92">
        <f>E107+E108</f>
        <v>0</v>
      </c>
      <c r="F105" s="86"/>
    </row>
    <row r="106" spans="1:6" ht="18.75" customHeight="1" thickBot="1" x14ac:dyDescent="0.25">
      <c r="A106" s="30"/>
      <c r="B106" s="12" t="s">
        <v>167</v>
      </c>
      <c r="C106" s="28"/>
      <c r="D106" s="70"/>
      <c r="E106" s="70"/>
      <c r="F106" s="25"/>
    </row>
    <row r="107" spans="1:6" ht="27.75" customHeight="1" thickBot="1" x14ac:dyDescent="0.25">
      <c r="A107" s="30">
        <v>4511</v>
      </c>
      <c r="B107" s="56" t="s">
        <v>276</v>
      </c>
      <c r="C107" s="32" t="s">
        <v>92</v>
      </c>
      <c r="D107" s="70">
        <v>0</v>
      </c>
      <c r="E107" s="70">
        <v>0</v>
      </c>
      <c r="F107" s="25" t="s">
        <v>98</v>
      </c>
    </row>
    <row r="108" spans="1:6" ht="28.5" customHeight="1" thickBot="1" x14ac:dyDescent="0.25">
      <c r="A108" s="30">
        <v>4512</v>
      </c>
      <c r="B108" s="18" t="s">
        <v>212</v>
      </c>
      <c r="C108" s="32" t="s">
        <v>93</v>
      </c>
      <c r="D108" s="70">
        <v>0</v>
      </c>
      <c r="E108" s="70">
        <v>0</v>
      </c>
      <c r="F108" s="25" t="s">
        <v>98</v>
      </c>
    </row>
    <row r="109" spans="1:6" ht="42.75" customHeight="1" thickBot="1" x14ac:dyDescent="0.25">
      <c r="A109" s="30">
        <v>4520</v>
      </c>
      <c r="B109" s="19" t="s">
        <v>277</v>
      </c>
      <c r="C109" s="28" t="s">
        <v>97</v>
      </c>
      <c r="D109" s="92">
        <f>D111+D112</f>
        <v>0</v>
      </c>
      <c r="E109" s="92">
        <f>E111+E112</f>
        <v>0</v>
      </c>
      <c r="F109" s="86"/>
    </row>
    <row r="110" spans="1:6" ht="16.5" customHeight="1" thickBot="1" x14ac:dyDescent="0.25">
      <c r="A110" s="30"/>
      <c r="B110" s="12" t="s">
        <v>167</v>
      </c>
      <c r="C110" s="28"/>
      <c r="D110" s="70"/>
      <c r="E110" s="70"/>
      <c r="F110" s="25"/>
    </row>
    <row r="111" spans="1:6" ht="30" customHeight="1" thickBot="1" x14ac:dyDescent="0.25">
      <c r="A111" s="30">
        <v>4521</v>
      </c>
      <c r="B111" s="18" t="s">
        <v>175</v>
      </c>
      <c r="C111" s="32" t="s">
        <v>94</v>
      </c>
      <c r="D111" s="70">
        <v>0</v>
      </c>
      <c r="E111" s="70">
        <v>0</v>
      </c>
      <c r="F111" s="25" t="s">
        <v>98</v>
      </c>
    </row>
    <row r="112" spans="1:6" ht="30" customHeight="1" thickBot="1" x14ac:dyDescent="0.25">
      <c r="A112" s="30">
        <v>4522</v>
      </c>
      <c r="B112" s="18" t="s">
        <v>188</v>
      </c>
      <c r="C112" s="32" t="s">
        <v>95</v>
      </c>
      <c r="D112" s="70">
        <v>0</v>
      </c>
      <c r="E112" s="70">
        <v>0</v>
      </c>
      <c r="F112" s="25" t="s">
        <v>98</v>
      </c>
    </row>
    <row r="113" spans="1:6" ht="56.25" customHeight="1" thickBot="1" x14ac:dyDescent="0.25">
      <c r="A113" s="30">
        <v>4530</v>
      </c>
      <c r="B113" s="19" t="s">
        <v>278</v>
      </c>
      <c r="C113" s="28" t="s">
        <v>97</v>
      </c>
      <c r="D113" s="85">
        <f>F113+E113</f>
        <v>17920.136999999999</v>
      </c>
      <c r="E113" s="85">
        <f>E115+E116+E117</f>
        <v>17920.136999999999</v>
      </c>
      <c r="F113" s="72">
        <v>0</v>
      </c>
    </row>
    <row r="114" spans="1:6" ht="18" customHeight="1" thickBot="1" x14ac:dyDescent="0.25">
      <c r="A114" s="30"/>
      <c r="B114" s="12" t="s">
        <v>167</v>
      </c>
      <c r="C114" s="28"/>
      <c r="D114" s="66"/>
      <c r="E114" s="66"/>
      <c r="F114" s="25"/>
    </row>
    <row r="115" spans="1:6" ht="42.75" customHeight="1" thickBot="1" x14ac:dyDescent="0.25">
      <c r="A115" s="30">
        <v>4531</v>
      </c>
      <c r="B115" s="53" t="s">
        <v>176</v>
      </c>
      <c r="C115" s="31" t="s">
        <v>3</v>
      </c>
      <c r="D115" s="70">
        <f>E115</f>
        <v>17500</v>
      </c>
      <c r="E115" s="70">
        <v>17500</v>
      </c>
      <c r="F115" s="25" t="s">
        <v>97</v>
      </c>
    </row>
    <row r="116" spans="1:6" ht="42.75" customHeight="1" thickBot="1" x14ac:dyDescent="0.25">
      <c r="A116" s="30">
        <v>4532</v>
      </c>
      <c r="B116" s="53" t="s">
        <v>177</v>
      </c>
      <c r="C116" s="32" t="s">
        <v>4</v>
      </c>
      <c r="D116" s="70">
        <v>0</v>
      </c>
      <c r="E116" s="70">
        <v>0</v>
      </c>
      <c r="F116" s="71">
        <v>0</v>
      </c>
    </row>
    <row r="117" spans="1:6" ht="45.75" customHeight="1" thickBot="1" x14ac:dyDescent="0.25">
      <c r="A117" s="30">
        <v>4533</v>
      </c>
      <c r="B117" s="53" t="s">
        <v>279</v>
      </c>
      <c r="C117" s="32" t="s">
        <v>5</v>
      </c>
      <c r="D117" s="69">
        <v>420.137</v>
      </c>
      <c r="E117" s="69">
        <v>420.137</v>
      </c>
      <c r="F117" s="25" t="s">
        <v>97</v>
      </c>
    </row>
    <row r="118" spans="1:6" ht="20.25" customHeight="1" thickBot="1" x14ac:dyDescent="0.25">
      <c r="A118" s="30"/>
      <c r="B118" s="57" t="s">
        <v>168</v>
      </c>
      <c r="C118" s="32"/>
      <c r="D118" s="66"/>
      <c r="E118" s="66"/>
      <c r="F118" s="25"/>
    </row>
    <row r="119" spans="1:6" ht="42.75" customHeight="1" thickBot="1" x14ac:dyDescent="0.25">
      <c r="A119" s="30">
        <v>4534</v>
      </c>
      <c r="B119" s="57" t="s">
        <v>100</v>
      </c>
      <c r="C119" s="32"/>
      <c r="D119" s="70">
        <v>0</v>
      </c>
      <c r="E119" s="70">
        <v>0</v>
      </c>
      <c r="F119" s="70">
        <f>F121+F122</f>
        <v>0</v>
      </c>
    </row>
    <row r="120" spans="1:6" ht="17.25" customHeight="1" thickBot="1" x14ac:dyDescent="0.25">
      <c r="A120" s="30"/>
      <c r="B120" s="57" t="s">
        <v>170</v>
      </c>
      <c r="C120" s="32"/>
      <c r="D120" s="70"/>
      <c r="E120" s="70"/>
      <c r="F120" s="71"/>
    </row>
    <row r="121" spans="1:6" ht="27" customHeight="1" thickBot="1" x14ac:dyDescent="0.25">
      <c r="A121" s="58">
        <v>4535</v>
      </c>
      <c r="B121" s="59" t="s">
        <v>169</v>
      </c>
      <c r="C121" s="32"/>
      <c r="D121" s="70">
        <v>0</v>
      </c>
      <c r="E121" s="70">
        <v>0</v>
      </c>
      <c r="F121" s="71">
        <v>0</v>
      </c>
    </row>
    <row r="122" spans="1:6" ht="22.5" customHeight="1" thickBot="1" x14ac:dyDescent="0.25">
      <c r="A122" s="30">
        <v>4536</v>
      </c>
      <c r="B122" s="57" t="s">
        <v>171</v>
      </c>
      <c r="C122" s="32"/>
      <c r="D122" s="70">
        <v>0</v>
      </c>
      <c r="E122" s="70">
        <v>0</v>
      </c>
      <c r="F122" s="71">
        <v>0</v>
      </c>
    </row>
    <row r="123" spans="1:6" ht="22.5" customHeight="1" thickBot="1" x14ac:dyDescent="0.25">
      <c r="A123" s="30">
        <v>4537</v>
      </c>
      <c r="B123" s="57" t="s">
        <v>172</v>
      </c>
      <c r="C123" s="32"/>
      <c r="D123" s="70">
        <v>0</v>
      </c>
      <c r="E123" s="70">
        <v>0</v>
      </c>
      <c r="F123" s="71">
        <v>0</v>
      </c>
    </row>
    <row r="124" spans="1:6" ht="26.25" customHeight="1" thickBot="1" x14ac:dyDescent="0.25">
      <c r="A124" s="30">
        <v>4538</v>
      </c>
      <c r="B124" s="57" t="s">
        <v>174</v>
      </c>
      <c r="C124" s="32"/>
      <c r="D124" s="70">
        <v>0</v>
      </c>
      <c r="E124" s="70">
        <v>0</v>
      </c>
      <c r="F124" s="71">
        <v>0</v>
      </c>
    </row>
    <row r="125" spans="1:6" ht="55.5" customHeight="1" thickBot="1" x14ac:dyDescent="0.25">
      <c r="A125" s="30">
        <v>4540</v>
      </c>
      <c r="B125" s="19" t="s">
        <v>280</v>
      </c>
      <c r="C125" s="28" t="s">
        <v>97</v>
      </c>
      <c r="D125" s="72">
        <f>F125+E125</f>
        <v>14500</v>
      </c>
      <c r="E125" s="72">
        <f>E129+E127</f>
        <v>14500</v>
      </c>
      <c r="F125" s="72">
        <f>F127+F128+F129</f>
        <v>0</v>
      </c>
    </row>
    <row r="126" spans="1:6" ht="24" customHeight="1" thickBot="1" x14ac:dyDescent="0.25">
      <c r="A126" s="30"/>
      <c r="B126" s="12" t="s">
        <v>167</v>
      </c>
      <c r="C126" s="28"/>
      <c r="D126" s="70"/>
      <c r="E126" s="70"/>
      <c r="F126" s="71"/>
    </row>
    <row r="127" spans="1:6" ht="42.75" customHeight="1" thickBot="1" x14ac:dyDescent="0.25">
      <c r="A127" s="30">
        <v>4541</v>
      </c>
      <c r="B127" s="53" t="s">
        <v>6</v>
      </c>
      <c r="C127" s="32" t="s">
        <v>8</v>
      </c>
      <c r="D127" s="70">
        <f>E127+F127</f>
        <v>10000</v>
      </c>
      <c r="E127" s="71">
        <v>10000</v>
      </c>
      <c r="F127" s="71">
        <v>0</v>
      </c>
    </row>
    <row r="128" spans="1:6" ht="42.75" customHeight="1" thickBot="1" x14ac:dyDescent="0.25">
      <c r="A128" s="30">
        <v>4542</v>
      </c>
      <c r="B128" s="53" t="s">
        <v>7</v>
      </c>
      <c r="C128" s="32" t="s">
        <v>9</v>
      </c>
      <c r="D128" s="70">
        <v>0</v>
      </c>
      <c r="E128" s="71" t="s">
        <v>98</v>
      </c>
      <c r="F128" s="71">
        <v>0</v>
      </c>
    </row>
    <row r="129" spans="1:6" ht="34.5" customHeight="1" thickBot="1" x14ac:dyDescent="0.25">
      <c r="A129" s="30">
        <v>4543</v>
      </c>
      <c r="B129" s="53" t="s">
        <v>314</v>
      </c>
      <c r="C129" s="32" t="s">
        <v>10</v>
      </c>
      <c r="D129" s="71">
        <f>E129</f>
        <v>4500</v>
      </c>
      <c r="E129" s="71">
        <v>4500</v>
      </c>
      <c r="F129" s="71">
        <f>F131+F135+F136</f>
        <v>0</v>
      </c>
    </row>
    <row r="130" spans="1:6" ht="21.75" customHeight="1" thickBot="1" x14ac:dyDescent="0.25">
      <c r="A130" s="30"/>
      <c r="B130" s="57" t="s">
        <v>168</v>
      </c>
      <c r="C130" s="32"/>
      <c r="D130" s="66"/>
      <c r="E130" s="66"/>
      <c r="F130" s="67"/>
    </row>
    <row r="131" spans="1:6" ht="42.75" customHeight="1" thickBot="1" x14ac:dyDescent="0.25">
      <c r="A131" s="30">
        <v>4544</v>
      </c>
      <c r="B131" s="57" t="s">
        <v>101</v>
      </c>
      <c r="C131" s="32"/>
      <c r="D131" s="70">
        <v>0</v>
      </c>
      <c r="E131" s="70">
        <v>0</v>
      </c>
      <c r="F131" s="71">
        <v>0</v>
      </c>
    </row>
    <row r="132" spans="1:6" ht="16.5" customHeight="1" thickBot="1" x14ac:dyDescent="0.25">
      <c r="A132" s="30"/>
      <c r="B132" s="57" t="s">
        <v>170</v>
      </c>
      <c r="C132" s="32"/>
      <c r="D132" s="70"/>
      <c r="E132" s="70"/>
      <c r="F132" s="71"/>
    </row>
    <row r="133" spans="1:6" ht="25.5" customHeight="1" thickBot="1" x14ac:dyDescent="0.25">
      <c r="A133" s="58">
        <v>4545</v>
      </c>
      <c r="B133" s="59" t="s">
        <v>169</v>
      </c>
      <c r="C133" s="32"/>
      <c r="D133" s="70">
        <v>0</v>
      </c>
      <c r="E133" s="70">
        <v>0</v>
      </c>
      <c r="F133" s="71">
        <v>0</v>
      </c>
    </row>
    <row r="134" spans="1:6" ht="21.75" customHeight="1" thickBot="1" x14ac:dyDescent="0.25">
      <c r="A134" s="30">
        <v>4546</v>
      </c>
      <c r="B134" s="57" t="s">
        <v>173</v>
      </c>
      <c r="C134" s="32"/>
      <c r="D134" s="70">
        <v>0</v>
      </c>
      <c r="E134" s="70">
        <v>0</v>
      </c>
      <c r="F134" s="71">
        <v>0</v>
      </c>
    </row>
    <row r="135" spans="1:6" ht="22.5" customHeight="1" thickBot="1" x14ac:dyDescent="0.25">
      <c r="A135" s="30">
        <v>4547</v>
      </c>
      <c r="B135" s="57" t="s">
        <v>172</v>
      </c>
      <c r="C135" s="32"/>
      <c r="D135" s="70">
        <v>0</v>
      </c>
      <c r="E135" s="70">
        <v>0</v>
      </c>
      <c r="F135" s="71">
        <v>0</v>
      </c>
    </row>
    <row r="136" spans="1:6" ht="22.5" customHeight="1" thickBot="1" x14ac:dyDescent="0.25">
      <c r="A136" s="30">
        <v>4548</v>
      </c>
      <c r="B136" s="57" t="s">
        <v>174</v>
      </c>
      <c r="C136" s="32"/>
      <c r="D136" s="70">
        <v>0</v>
      </c>
      <c r="E136" s="70">
        <v>0</v>
      </c>
      <c r="F136" s="71">
        <v>0</v>
      </c>
    </row>
    <row r="137" spans="1:6" ht="36" customHeight="1" thickBot="1" x14ac:dyDescent="0.25">
      <c r="A137" s="30">
        <v>4600</v>
      </c>
      <c r="B137" s="19" t="s">
        <v>281</v>
      </c>
      <c r="C137" s="28" t="s">
        <v>97</v>
      </c>
      <c r="D137" s="75">
        <f>E137</f>
        <v>69887.383000000002</v>
      </c>
      <c r="E137" s="75">
        <f>E139+E143+E149</f>
        <v>69887.383000000002</v>
      </c>
      <c r="F137" s="90" t="s">
        <v>98</v>
      </c>
    </row>
    <row r="138" spans="1:6" ht="22.5" customHeight="1" thickBot="1" x14ac:dyDescent="0.25">
      <c r="A138" s="33"/>
      <c r="B138" s="12" t="s">
        <v>168</v>
      </c>
      <c r="C138" s="34"/>
      <c r="D138" s="66"/>
      <c r="E138" s="66"/>
      <c r="F138" s="24"/>
    </row>
    <row r="139" spans="1:6" ht="22.5" customHeight="1" thickBot="1" x14ac:dyDescent="0.25">
      <c r="A139" s="33">
        <v>4610</v>
      </c>
      <c r="B139" s="60" t="s">
        <v>192</v>
      </c>
      <c r="C139" s="34"/>
      <c r="D139" s="94">
        <f>D141+D142</f>
        <v>0</v>
      </c>
      <c r="E139" s="94">
        <f>E141+E142</f>
        <v>0</v>
      </c>
      <c r="F139" s="86" t="s">
        <v>99</v>
      </c>
    </row>
    <row r="140" spans="1:6" ht="22.5" customHeight="1" thickBot="1" x14ac:dyDescent="0.25">
      <c r="A140" s="33"/>
      <c r="B140" s="12" t="s">
        <v>168</v>
      </c>
      <c r="C140" s="34"/>
      <c r="D140" s="66"/>
      <c r="E140" s="66"/>
      <c r="F140" s="25"/>
    </row>
    <row r="141" spans="1:6" ht="42.75" customHeight="1" thickBot="1" x14ac:dyDescent="0.25">
      <c r="A141" s="33">
        <v>4610</v>
      </c>
      <c r="B141" s="61" t="s">
        <v>118</v>
      </c>
      <c r="C141" s="34" t="s">
        <v>117</v>
      </c>
      <c r="D141" s="70">
        <v>0</v>
      </c>
      <c r="E141" s="70">
        <v>0</v>
      </c>
      <c r="F141" s="25" t="s">
        <v>98</v>
      </c>
    </row>
    <row r="142" spans="1:6" ht="42.75" customHeight="1" thickBot="1" x14ac:dyDescent="0.25">
      <c r="A142" s="33">
        <v>4620</v>
      </c>
      <c r="B142" s="62" t="s">
        <v>194</v>
      </c>
      <c r="C142" s="34" t="s">
        <v>193</v>
      </c>
      <c r="D142" s="70">
        <v>0</v>
      </c>
      <c r="E142" s="70">
        <v>0</v>
      </c>
      <c r="F142" s="25" t="s">
        <v>98</v>
      </c>
    </row>
    <row r="143" spans="1:6" ht="57.75" customHeight="1" thickBot="1" x14ac:dyDescent="0.25">
      <c r="A143" s="30">
        <v>4630</v>
      </c>
      <c r="B143" s="17" t="s">
        <v>282</v>
      </c>
      <c r="C143" s="28"/>
      <c r="D143" s="289">
        <f>E143</f>
        <v>69887.383000000002</v>
      </c>
      <c r="E143" s="289">
        <f>E145+E146+E147+E148</f>
        <v>69887.383000000002</v>
      </c>
      <c r="F143" s="91" t="s">
        <v>98</v>
      </c>
    </row>
    <row r="144" spans="1:6" ht="20.25" customHeight="1" thickBot="1" x14ac:dyDescent="0.25">
      <c r="A144" s="30"/>
      <c r="B144" s="12" t="s">
        <v>167</v>
      </c>
      <c r="C144" s="28"/>
      <c r="D144" s="66"/>
      <c r="E144" s="66"/>
      <c r="F144" s="67"/>
    </row>
    <row r="145" spans="1:6" ht="29.25" customHeight="1" thickBot="1" x14ac:dyDescent="0.25">
      <c r="A145" s="30">
        <v>4631</v>
      </c>
      <c r="B145" s="18" t="s">
        <v>15</v>
      </c>
      <c r="C145" s="32" t="s">
        <v>11</v>
      </c>
      <c r="D145" s="70">
        <v>0</v>
      </c>
      <c r="E145" s="70">
        <v>0</v>
      </c>
      <c r="F145" s="67" t="s">
        <v>98</v>
      </c>
    </row>
    <row r="146" spans="1:6" ht="27" customHeight="1" thickBot="1" x14ac:dyDescent="0.25">
      <c r="A146" s="30">
        <v>4632</v>
      </c>
      <c r="B146" s="16" t="s">
        <v>16</v>
      </c>
      <c r="C146" s="32" t="s">
        <v>12</v>
      </c>
      <c r="D146" s="70">
        <f>E146</f>
        <v>50000</v>
      </c>
      <c r="E146" s="70">
        <v>50000</v>
      </c>
      <c r="F146" s="67" t="s">
        <v>98</v>
      </c>
    </row>
    <row r="147" spans="1:6" ht="21.75" customHeight="1" thickBot="1" x14ac:dyDescent="0.25">
      <c r="A147" s="30">
        <v>4633</v>
      </c>
      <c r="B147" s="18" t="s">
        <v>17</v>
      </c>
      <c r="C147" s="32" t="s">
        <v>13</v>
      </c>
      <c r="D147" s="70">
        <v>0</v>
      </c>
      <c r="E147" s="70">
        <v>0</v>
      </c>
      <c r="F147" s="67" t="s">
        <v>98</v>
      </c>
    </row>
    <row r="148" spans="1:6" ht="24" customHeight="1" thickBot="1" x14ac:dyDescent="0.25">
      <c r="A148" s="30">
        <v>4634</v>
      </c>
      <c r="B148" s="18" t="s">
        <v>18</v>
      </c>
      <c r="C148" s="32" t="s">
        <v>14</v>
      </c>
      <c r="D148" s="288">
        <f>E148</f>
        <v>19887.383000000002</v>
      </c>
      <c r="E148" s="288">
        <v>19887.383000000002</v>
      </c>
      <c r="F148" s="67" t="s">
        <v>98</v>
      </c>
    </row>
    <row r="149" spans="1:6" ht="24" customHeight="1" thickBot="1" x14ac:dyDescent="0.25">
      <c r="A149" s="30">
        <v>4640</v>
      </c>
      <c r="B149" s="17" t="s">
        <v>283</v>
      </c>
      <c r="C149" s="28" t="s">
        <v>97</v>
      </c>
      <c r="D149" s="92">
        <f>E149</f>
        <v>0</v>
      </c>
      <c r="E149" s="92">
        <f>E152+E151</f>
        <v>0</v>
      </c>
      <c r="F149" s="91" t="s">
        <v>98</v>
      </c>
    </row>
    <row r="150" spans="1:6" ht="24" customHeight="1" thickBot="1" x14ac:dyDescent="0.25">
      <c r="A150" s="30"/>
      <c r="B150" s="12" t="s">
        <v>167</v>
      </c>
      <c r="C150" s="28"/>
      <c r="D150" s="70"/>
      <c r="E150" s="70"/>
      <c r="F150" s="67"/>
    </row>
    <row r="151" spans="1:6" ht="24" customHeight="1" thickBot="1" x14ac:dyDescent="0.25">
      <c r="A151" s="30">
        <v>4641</v>
      </c>
      <c r="B151" s="18" t="s">
        <v>19</v>
      </c>
      <c r="C151" s="32" t="s">
        <v>20</v>
      </c>
      <c r="D151" s="70">
        <v>0</v>
      </c>
      <c r="E151" s="70">
        <v>0</v>
      </c>
      <c r="F151" s="67" t="s">
        <v>98</v>
      </c>
    </row>
    <row r="152" spans="1:6" ht="24" customHeight="1" thickBot="1" x14ac:dyDescent="0.25">
      <c r="A152" s="30">
        <v>4642</v>
      </c>
      <c r="B152" s="18" t="s">
        <v>825</v>
      </c>
      <c r="C152" s="32" t="s">
        <v>826</v>
      </c>
      <c r="D152" s="70">
        <f>E152</f>
        <v>0</v>
      </c>
      <c r="E152" s="70">
        <v>0</v>
      </c>
      <c r="F152" s="67" t="s">
        <v>98</v>
      </c>
    </row>
    <row r="153" spans="1:6" ht="38.25" customHeight="1" thickBot="1" x14ac:dyDescent="0.25">
      <c r="A153" s="30">
        <v>4700</v>
      </c>
      <c r="B153" s="20" t="s">
        <v>284</v>
      </c>
      <c r="C153" s="28" t="s">
        <v>97</v>
      </c>
      <c r="D153" s="76">
        <f>E153+F153</f>
        <v>60811.597999999998</v>
      </c>
      <c r="E153" s="76">
        <f>E155+E159+E165+E168+E172+E175</f>
        <v>60811.597999999998</v>
      </c>
      <c r="F153" s="76">
        <v>0</v>
      </c>
    </row>
    <row r="154" spans="1:6" ht="24" customHeight="1" thickBot="1" x14ac:dyDescent="0.25">
      <c r="A154" s="33"/>
      <c r="B154" s="12" t="s">
        <v>168</v>
      </c>
      <c r="C154" s="34"/>
      <c r="D154" s="66"/>
      <c r="E154" s="66"/>
      <c r="F154" s="66"/>
    </row>
    <row r="155" spans="1:6" ht="58.5" customHeight="1" thickBot="1" x14ac:dyDescent="0.25">
      <c r="A155" s="30">
        <v>4710</v>
      </c>
      <c r="B155" s="20" t="s">
        <v>285</v>
      </c>
      <c r="C155" s="28" t="s">
        <v>97</v>
      </c>
      <c r="D155" s="91">
        <f>E155</f>
        <v>8348</v>
      </c>
      <c r="E155" s="91">
        <f>E157+E158</f>
        <v>8348</v>
      </c>
      <c r="F155" s="91" t="s">
        <v>98</v>
      </c>
    </row>
    <row r="156" spans="1:6" ht="21" customHeight="1" thickBot="1" x14ac:dyDescent="0.25">
      <c r="A156" s="30"/>
      <c r="B156" s="12" t="s">
        <v>167</v>
      </c>
      <c r="C156" s="28"/>
      <c r="D156" s="66"/>
      <c r="E156" s="66"/>
      <c r="F156" s="67"/>
    </row>
    <row r="157" spans="1:6" ht="58.5" customHeight="1" thickBot="1" x14ac:dyDescent="0.25">
      <c r="A157" s="30">
        <v>4711</v>
      </c>
      <c r="B157" s="16" t="s">
        <v>119</v>
      </c>
      <c r="C157" s="32" t="s">
        <v>21</v>
      </c>
      <c r="D157" s="66">
        <v>0</v>
      </c>
      <c r="E157" s="66">
        <v>0</v>
      </c>
      <c r="F157" s="67" t="s">
        <v>98</v>
      </c>
    </row>
    <row r="158" spans="1:6" ht="42.75" customHeight="1" thickBot="1" x14ac:dyDescent="0.25">
      <c r="A158" s="30">
        <v>4712</v>
      </c>
      <c r="B158" s="18" t="s">
        <v>23</v>
      </c>
      <c r="C158" s="32" t="s">
        <v>22</v>
      </c>
      <c r="D158" s="70">
        <v>8348</v>
      </c>
      <c r="E158" s="70">
        <v>8348</v>
      </c>
      <c r="F158" s="67" t="s">
        <v>98</v>
      </c>
    </row>
    <row r="159" spans="1:6" ht="72.75" customHeight="1" thickBot="1" x14ac:dyDescent="0.25">
      <c r="A159" s="30">
        <v>4720</v>
      </c>
      <c r="B159" s="17" t="s">
        <v>286</v>
      </c>
      <c r="C159" s="63" t="s">
        <v>97</v>
      </c>
      <c r="D159" s="72">
        <f>E159</f>
        <v>52463.597999999998</v>
      </c>
      <c r="E159" s="72">
        <f>E161+E162+E163+E164</f>
        <v>52463.597999999998</v>
      </c>
      <c r="F159" s="91" t="s">
        <v>98</v>
      </c>
    </row>
    <row r="160" spans="1:6" ht="24" customHeight="1" thickBot="1" x14ac:dyDescent="0.25">
      <c r="A160" s="30"/>
      <c r="B160" s="12" t="s">
        <v>167</v>
      </c>
      <c r="C160" s="28"/>
      <c r="D160" s="66"/>
      <c r="E160" s="66"/>
      <c r="F160" s="67"/>
    </row>
    <row r="161" spans="1:6" ht="24" customHeight="1" thickBot="1" x14ac:dyDescent="0.25">
      <c r="A161" s="30">
        <v>4721</v>
      </c>
      <c r="B161" s="18" t="s">
        <v>213</v>
      </c>
      <c r="C161" s="32" t="s">
        <v>24</v>
      </c>
      <c r="D161" s="70">
        <v>0</v>
      </c>
      <c r="E161" s="70">
        <v>0</v>
      </c>
      <c r="F161" s="67" t="s">
        <v>98</v>
      </c>
    </row>
    <row r="162" spans="1:6" ht="19.5" customHeight="1" thickBot="1" x14ac:dyDescent="0.25">
      <c r="A162" s="30">
        <v>4722</v>
      </c>
      <c r="B162" s="18" t="s">
        <v>214</v>
      </c>
      <c r="C162" s="64">
        <v>4822</v>
      </c>
      <c r="D162" s="70">
        <v>0</v>
      </c>
      <c r="E162" s="70">
        <v>0</v>
      </c>
      <c r="F162" s="67" t="s">
        <v>98</v>
      </c>
    </row>
    <row r="163" spans="1:6" ht="28.5" customHeight="1" thickBot="1" x14ac:dyDescent="0.25">
      <c r="A163" s="30">
        <v>4723</v>
      </c>
      <c r="B163" s="18" t="s">
        <v>27</v>
      </c>
      <c r="C163" s="32" t="s">
        <v>25</v>
      </c>
      <c r="D163" s="70">
        <f>E163</f>
        <v>52463.597999999998</v>
      </c>
      <c r="E163" s="70">
        <v>52463.597999999998</v>
      </c>
      <c r="F163" s="67" t="s">
        <v>98</v>
      </c>
    </row>
    <row r="164" spans="1:6" ht="42.75" customHeight="1" thickBot="1" x14ac:dyDescent="0.25">
      <c r="A164" s="30">
        <v>4724</v>
      </c>
      <c r="B164" s="18" t="s">
        <v>28</v>
      </c>
      <c r="C164" s="32" t="s">
        <v>26</v>
      </c>
      <c r="D164" s="70">
        <v>0</v>
      </c>
      <c r="E164" s="70">
        <v>0</v>
      </c>
      <c r="F164" s="67" t="s">
        <v>98</v>
      </c>
    </row>
    <row r="165" spans="1:6" ht="27.75" customHeight="1" thickBot="1" x14ac:dyDescent="0.25">
      <c r="A165" s="30">
        <v>4730</v>
      </c>
      <c r="B165" s="17" t="s">
        <v>287</v>
      </c>
      <c r="C165" s="28" t="s">
        <v>97</v>
      </c>
      <c r="D165" s="72">
        <f>E165</f>
        <v>0</v>
      </c>
      <c r="E165" s="72">
        <f>E167</f>
        <v>0</v>
      </c>
      <c r="F165" s="91" t="s">
        <v>98</v>
      </c>
    </row>
    <row r="166" spans="1:6" ht="22.5" customHeight="1" thickBot="1" x14ac:dyDescent="0.25">
      <c r="A166" s="30"/>
      <c r="B166" s="12" t="s">
        <v>167</v>
      </c>
      <c r="C166" s="28"/>
      <c r="D166" s="70"/>
      <c r="E166" s="70"/>
      <c r="F166" s="67"/>
    </row>
    <row r="167" spans="1:6" ht="26.25" customHeight="1" thickBot="1" x14ac:dyDescent="0.25">
      <c r="A167" s="30">
        <v>4731</v>
      </c>
      <c r="B167" s="56" t="s">
        <v>288</v>
      </c>
      <c r="C167" s="32" t="s">
        <v>29</v>
      </c>
      <c r="D167" s="70">
        <v>0</v>
      </c>
      <c r="E167" s="70">
        <v>0</v>
      </c>
      <c r="F167" s="67" t="s">
        <v>98</v>
      </c>
    </row>
    <row r="168" spans="1:6" ht="59.25" customHeight="1" thickBot="1" x14ac:dyDescent="0.25">
      <c r="A168" s="30">
        <v>4740</v>
      </c>
      <c r="B168" s="65" t="s">
        <v>289</v>
      </c>
      <c r="C168" s="28" t="s">
        <v>97</v>
      </c>
      <c r="D168" s="72">
        <f>E168</f>
        <v>0</v>
      </c>
      <c r="E168" s="72">
        <f>E170+E171</f>
        <v>0</v>
      </c>
      <c r="F168" s="91" t="s">
        <v>98</v>
      </c>
    </row>
    <row r="169" spans="1:6" ht="21.75" customHeight="1" thickBot="1" x14ac:dyDescent="0.25">
      <c r="A169" s="30"/>
      <c r="B169" s="12" t="s">
        <v>167</v>
      </c>
      <c r="C169" s="28"/>
      <c r="D169" s="70"/>
      <c r="E169" s="70"/>
      <c r="F169" s="67"/>
    </row>
    <row r="170" spans="1:6" ht="42.75" customHeight="1" thickBot="1" x14ac:dyDescent="0.25">
      <c r="A170" s="30">
        <v>4741</v>
      </c>
      <c r="B170" s="18" t="s">
        <v>215</v>
      </c>
      <c r="C170" s="32" t="s">
        <v>30</v>
      </c>
      <c r="D170" s="70">
        <v>0</v>
      </c>
      <c r="E170" s="70">
        <v>0</v>
      </c>
      <c r="F170" s="67" t="s">
        <v>98</v>
      </c>
    </row>
    <row r="171" spans="1:6" ht="42.75" customHeight="1" thickBot="1" x14ac:dyDescent="0.25">
      <c r="A171" s="30">
        <v>4742</v>
      </c>
      <c r="B171" s="18" t="s">
        <v>32</v>
      </c>
      <c r="C171" s="32" t="s">
        <v>31</v>
      </c>
      <c r="D171" s="70">
        <v>0</v>
      </c>
      <c r="E171" s="70">
        <v>0</v>
      </c>
      <c r="F171" s="67" t="s">
        <v>98</v>
      </c>
    </row>
    <row r="172" spans="1:6" ht="65.25" customHeight="1" thickBot="1" x14ac:dyDescent="0.25">
      <c r="A172" s="30">
        <v>4750</v>
      </c>
      <c r="B172" s="17" t="s">
        <v>290</v>
      </c>
      <c r="C172" s="28" t="s">
        <v>97</v>
      </c>
      <c r="D172" s="91">
        <f>E172</f>
        <v>0</v>
      </c>
      <c r="E172" s="91">
        <f>E174</f>
        <v>0</v>
      </c>
      <c r="F172" s="91" t="s">
        <v>98</v>
      </c>
    </row>
    <row r="173" spans="1:6" ht="19.5" customHeight="1" thickBot="1" x14ac:dyDescent="0.25">
      <c r="A173" s="30"/>
      <c r="B173" s="12" t="s">
        <v>167</v>
      </c>
      <c r="C173" s="28"/>
      <c r="D173" s="66"/>
      <c r="E173" s="66"/>
      <c r="F173" s="67"/>
    </row>
    <row r="174" spans="1:6" ht="55.5" customHeight="1" thickBot="1" x14ac:dyDescent="0.25">
      <c r="A174" s="30">
        <v>4751</v>
      </c>
      <c r="B174" s="18" t="s">
        <v>33</v>
      </c>
      <c r="C174" s="32" t="s">
        <v>34</v>
      </c>
      <c r="D174" s="66">
        <v>0</v>
      </c>
      <c r="E174" s="66">
        <v>0</v>
      </c>
      <c r="F174" s="67" t="s">
        <v>98</v>
      </c>
    </row>
    <row r="175" spans="1:6" ht="21.75" customHeight="1" thickBot="1" x14ac:dyDescent="0.25">
      <c r="A175" s="30">
        <v>4760</v>
      </c>
      <c r="B175" s="65" t="s">
        <v>291</v>
      </c>
      <c r="C175" s="28" t="s">
        <v>97</v>
      </c>
      <c r="D175" s="91">
        <f>E175</f>
        <v>0</v>
      </c>
      <c r="E175" s="91">
        <f>E177</f>
        <v>0</v>
      </c>
      <c r="F175" s="91" t="s">
        <v>98</v>
      </c>
    </row>
    <row r="176" spans="1:6" ht="21.75" customHeight="1" thickBot="1" x14ac:dyDescent="0.25">
      <c r="A176" s="30"/>
      <c r="B176" s="12" t="s">
        <v>167</v>
      </c>
      <c r="C176" s="28"/>
      <c r="D176" s="66"/>
      <c r="E176" s="66"/>
      <c r="F176" s="67"/>
    </row>
    <row r="177" spans="1:12" ht="21.75" customHeight="1" thickBot="1" x14ac:dyDescent="0.25">
      <c r="A177" s="30">
        <v>4761</v>
      </c>
      <c r="B177" s="18" t="s">
        <v>36</v>
      </c>
      <c r="C177" s="32" t="s">
        <v>35</v>
      </c>
      <c r="D177" s="66">
        <v>0</v>
      </c>
      <c r="E177" s="66">
        <v>0</v>
      </c>
      <c r="F177" s="67" t="s">
        <v>98</v>
      </c>
    </row>
    <row r="178" spans="1:12" ht="21.75" customHeight="1" thickBot="1" x14ac:dyDescent="0.25">
      <c r="A178" s="30">
        <v>4770</v>
      </c>
      <c r="B178" s="17" t="s">
        <v>292</v>
      </c>
      <c r="C178" s="28" t="s">
        <v>97</v>
      </c>
      <c r="D178" s="85">
        <f>E178+F178</f>
        <v>2106439.588</v>
      </c>
      <c r="E178" s="85">
        <f>E180</f>
        <v>2106439.588</v>
      </c>
      <c r="F178" s="94"/>
    </row>
    <row r="179" spans="1:12" ht="21.75" customHeight="1" thickBot="1" x14ac:dyDescent="0.25">
      <c r="A179" s="30"/>
      <c r="B179" s="12" t="s">
        <v>167</v>
      </c>
      <c r="C179" s="28"/>
      <c r="D179" s="66"/>
      <c r="E179" s="66"/>
      <c r="F179" s="67"/>
    </row>
    <row r="180" spans="1:12" ht="24.75" customHeight="1" thickBot="1" x14ac:dyDescent="0.25">
      <c r="A180" s="30">
        <v>4771</v>
      </c>
      <c r="B180" s="18" t="s">
        <v>41</v>
      </c>
      <c r="C180" s="32" t="s">
        <v>37</v>
      </c>
      <c r="D180" s="68">
        <f>E180</f>
        <v>2106439.588</v>
      </c>
      <c r="E180" s="68">
        <v>2106439.588</v>
      </c>
      <c r="F180" s="66"/>
    </row>
    <row r="181" spans="1:12" ht="42.75" customHeight="1" thickBot="1" x14ac:dyDescent="0.25">
      <c r="A181" s="30">
        <v>4772</v>
      </c>
      <c r="B181" s="56" t="s">
        <v>195</v>
      </c>
      <c r="C181" s="28" t="s">
        <v>97</v>
      </c>
      <c r="D181" s="66">
        <v>2100000</v>
      </c>
      <c r="E181" s="66">
        <v>2100000</v>
      </c>
      <c r="F181" s="67"/>
    </row>
    <row r="182" spans="1:12" ht="69" customHeight="1" thickBot="1" x14ac:dyDescent="0.25">
      <c r="A182" s="30">
        <v>5000</v>
      </c>
      <c r="B182" s="104" t="s">
        <v>293</v>
      </c>
      <c r="C182" s="28" t="s">
        <v>97</v>
      </c>
      <c r="D182" s="96">
        <f>F182</f>
        <v>8898336.6302000005</v>
      </c>
      <c r="E182" s="95" t="s">
        <v>98</v>
      </c>
      <c r="F182" s="84">
        <f>F184+F202+F208+F211+F217</f>
        <v>8898336.6302000005</v>
      </c>
    </row>
    <row r="183" spans="1:12" ht="20.25" customHeight="1" thickBot="1" x14ac:dyDescent="0.25">
      <c r="A183" s="33"/>
      <c r="B183" s="12" t="s">
        <v>168</v>
      </c>
      <c r="C183" s="34"/>
      <c r="D183" s="66"/>
      <c r="E183" s="66"/>
      <c r="F183" s="66"/>
    </row>
    <row r="184" spans="1:12" ht="26.25" customHeight="1" thickBot="1" x14ac:dyDescent="0.25">
      <c r="A184" s="30">
        <v>5100</v>
      </c>
      <c r="B184" s="18" t="s">
        <v>294</v>
      </c>
      <c r="C184" s="28" t="s">
        <v>97</v>
      </c>
      <c r="D184" s="99">
        <f>E184+F184</f>
        <v>8744136.6302000005</v>
      </c>
      <c r="E184" s="95">
        <v>0</v>
      </c>
      <c r="F184" s="99">
        <f>F186+F191+F196</f>
        <v>8744136.6302000005</v>
      </c>
    </row>
    <row r="185" spans="1:12" ht="26.25" customHeight="1" thickBot="1" x14ac:dyDescent="0.25">
      <c r="A185" s="33"/>
      <c r="B185" s="12" t="s">
        <v>168</v>
      </c>
      <c r="C185" s="34"/>
      <c r="D185" s="66"/>
      <c r="E185" s="66"/>
      <c r="F185" s="66"/>
    </row>
    <row r="186" spans="1:12" ht="26.25" customHeight="1" thickBot="1" x14ac:dyDescent="0.25">
      <c r="A186" s="30">
        <v>5110</v>
      </c>
      <c r="B186" s="17" t="s">
        <v>295</v>
      </c>
      <c r="C186" s="28" t="s">
        <v>97</v>
      </c>
      <c r="D186" s="97">
        <f>F186</f>
        <v>7876067.9264000002</v>
      </c>
      <c r="E186" s="91" t="s">
        <v>97</v>
      </c>
      <c r="F186" s="97">
        <f>F188+F189+F190</f>
        <v>7876067.9264000002</v>
      </c>
    </row>
    <row r="187" spans="1:12" ht="26.25" customHeight="1" thickBot="1" x14ac:dyDescent="0.25">
      <c r="A187" s="30"/>
      <c r="B187" s="12" t="s">
        <v>167</v>
      </c>
      <c r="C187" s="28"/>
      <c r="D187" s="66"/>
      <c r="E187" s="66"/>
      <c r="F187" s="67"/>
    </row>
    <row r="188" spans="1:12" ht="26.25" customHeight="1" thickBot="1" x14ac:dyDescent="0.25">
      <c r="A188" s="30">
        <v>5111</v>
      </c>
      <c r="B188" s="18" t="s">
        <v>184</v>
      </c>
      <c r="C188" s="35" t="s">
        <v>38</v>
      </c>
      <c r="D188" s="70">
        <f>F188</f>
        <v>0</v>
      </c>
      <c r="E188" s="71" t="s">
        <v>98</v>
      </c>
      <c r="F188" s="70">
        <v>0</v>
      </c>
    </row>
    <row r="189" spans="1:12" ht="26.25" customHeight="1" thickBot="1" x14ac:dyDescent="0.25">
      <c r="A189" s="30">
        <v>5112</v>
      </c>
      <c r="B189" s="18" t="s">
        <v>185</v>
      </c>
      <c r="C189" s="35" t="s">
        <v>39</v>
      </c>
      <c r="D189" s="70">
        <f>F189</f>
        <v>3222915.6</v>
      </c>
      <c r="E189" s="71" t="s">
        <v>98</v>
      </c>
      <c r="F189" s="70">
        <v>3222915.6</v>
      </c>
    </row>
    <row r="190" spans="1:12" ht="26.25" customHeight="1" thickBot="1" x14ac:dyDescent="0.25">
      <c r="A190" s="30">
        <v>5113</v>
      </c>
      <c r="B190" s="18" t="s">
        <v>186</v>
      </c>
      <c r="C190" s="35" t="s">
        <v>40</v>
      </c>
      <c r="D190" s="87">
        <f>F190</f>
        <v>4653152.3263999997</v>
      </c>
      <c r="E190" s="71" t="s">
        <v>98</v>
      </c>
      <c r="F190" s="87">
        <v>4653152.3263999997</v>
      </c>
      <c r="L190" s="284"/>
    </row>
    <row r="191" spans="1:12" ht="39" customHeight="1" thickBot="1" x14ac:dyDescent="0.25">
      <c r="A191" s="30">
        <v>5120</v>
      </c>
      <c r="B191" s="17" t="s">
        <v>315</v>
      </c>
      <c r="C191" s="28" t="s">
        <v>97</v>
      </c>
      <c r="D191" s="98">
        <f>F191</f>
        <v>608068.70380000002</v>
      </c>
      <c r="E191" s="91" t="s">
        <v>97</v>
      </c>
      <c r="F191" s="98">
        <f>F193+F194+F195</f>
        <v>608068.70380000002</v>
      </c>
    </row>
    <row r="192" spans="1:12" ht="19.5" customHeight="1" thickBot="1" x14ac:dyDescent="0.25">
      <c r="A192" s="30"/>
      <c r="B192" s="36" t="s">
        <v>167</v>
      </c>
      <c r="C192" s="28"/>
      <c r="D192" s="66"/>
      <c r="E192" s="66"/>
      <c r="F192" s="67"/>
    </row>
    <row r="193" spans="1:6" ht="26.25" customHeight="1" thickBot="1" x14ac:dyDescent="0.25">
      <c r="A193" s="30">
        <v>5121</v>
      </c>
      <c r="B193" s="18" t="s">
        <v>181</v>
      </c>
      <c r="C193" s="35" t="s">
        <v>42</v>
      </c>
      <c r="D193" s="70">
        <f>F193</f>
        <v>242000</v>
      </c>
      <c r="E193" s="71" t="s">
        <v>98</v>
      </c>
      <c r="F193" s="70">
        <v>242000</v>
      </c>
    </row>
    <row r="194" spans="1:6" ht="26.25" customHeight="1" thickBot="1" x14ac:dyDescent="0.25">
      <c r="A194" s="30">
        <v>5122</v>
      </c>
      <c r="B194" s="18" t="s">
        <v>182</v>
      </c>
      <c r="C194" s="35" t="s">
        <v>43</v>
      </c>
      <c r="D194" s="87">
        <f>F194</f>
        <v>179568.70379999999</v>
      </c>
      <c r="E194" s="71" t="s">
        <v>97</v>
      </c>
      <c r="F194" s="87">
        <v>179568.70379999999</v>
      </c>
    </row>
    <row r="195" spans="1:6" ht="26.25" customHeight="1" thickBot="1" x14ac:dyDescent="0.25">
      <c r="A195" s="30">
        <v>5123</v>
      </c>
      <c r="B195" s="18" t="s">
        <v>183</v>
      </c>
      <c r="C195" s="35" t="s">
        <v>44</v>
      </c>
      <c r="D195" s="70">
        <v>186500</v>
      </c>
      <c r="E195" s="71" t="s">
        <v>98</v>
      </c>
      <c r="F195" s="70">
        <v>186500</v>
      </c>
    </row>
    <row r="196" spans="1:6" ht="26.25" customHeight="1" thickBot="1" x14ac:dyDescent="0.25">
      <c r="A196" s="30">
        <v>5130</v>
      </c>
      <c r="B196" s="17" t="s">
        <v>316</v>
      </c>
      <c r="C196" s="28" t="s">
        <v>97</v>
      </c>
      <c r="D196" s="91">
        <f>E196+F196</f>
        <v>260000</v>
      </c>
      <c r="E196" s="91">
        <f>E200</f>
        <v>0</v>
      </c>
      <c r="F196" s="91">
        <f>F198+F199+F200+F201</f>
        <v>260000</v>
      </c>
    </row>
    <row r="197" spans="1:6" ht="26.25" customHeight="1" thickBot="1" x14ac:dyDescent="0.25">
      <c r="A197" s="30"/>
      <c r="B197" s="12" t="s">
        <v>167</v>
      </c>
      <c r="C197" s="28"/>
      <c r="D197" s="67"/>
      <c r="E197" s="66"/>
      <c r="F197" s="67"/>
    </row>
    <row r="198" spans="1:6" ht="27.75" customHeight="1" thickBot="1" x14ac:dyDescent="0.25">
      <c r="A198" s="30">
        <v>5131</v>
      </c>
      <c r="B198" s="18" t="s">
        <v>47</v>
      </c>
      <c r="C198" s="35" t="s">
        <v>45</v>
      </c>
      <c r="D198" s="70">
        <f>F198</f>
        <v>0</v>
      </c>
      <c r="E198" s="67" t="s">
        <v>98</v>
      </c>
      <c r="F198" s="70">
        <v>0</v>
      </c>
    </row>
    <row r="199" spans="1:6" ht="27.75" customHeight="1" thickBot="1" x14ac:dyDescent="0.25">
      <c r="A199" s="30">
        <v>5132</v>
      </c>
      <c r="B199" s="18" t="s">
        <v>178</v>
      </c>
      <c r="C199" s="35" t="s">
        <v>46</v>
      </c>
      <c r="D199" s="70">
        <f>F199</f>
        <v>0</v>
      </c>
      <c r="E199" s="67" t="s">
        <v>98</v>
      </c>
      <c r="F199" s="70">
        <v>0</v>
      </c>
    </row>
    <row r="200" spans="1:6" ht="27.75" customHeight="1" thickBot="1" x14ac:dyDescent="0.25">
      <c r="A200" s="30">
        <v>5133</v>
      </c>
      <c r="B200" s="18" t="s">
        <v>179</v>
      </c>
      <c r="C200" s="35" t="s">
        <v>53</v>
      </c>
      <c r="D200" s="70">
        <f>E200+F200</f>
        <v>0</v>
      </c>
      <c r="E200" s="67">
        <f>F200</f>
        <v>0</v>
      </c>
      <c r="F200" s="70">
        <v>0</v>
      </c>
    </row>
    <row r="201" spans="1:6" ht="27.75" customHeight="1" thickBot="1" x14ac:dyDescent="0.25">
      <c r="A201" s="30">
        <v>5134</v>
      </c>
      <c r="B201" s="18" t="s">
        <v>180</v>
      </c>
      <c r="C201" s="35" t="s">
        <v>54</v>
      </c>
      <c r="D201" s="66">
        <f>F201</f>
        <v>260000</v>
      </c>
      <c r="E201" s="67" t="s">
        <v>97</v>
      </c>
      <c r="F201" s="66">
        <v>260000</v>
      </c>
    </row>
    <row r="202" spans="1:6" ht="27.75" customHeight="1" thickBot="1" x14ac:dyDescent="0.25">
      <c r="A202" s="30">
        <v>5200</v>
      </c>
      <c r="B202" s="17" t="s">
        <v>296</v>
      </c>
      <c r="C202" s="28" t="s">
        <v>97</v>
      </c>
      <c r="D202" s="75">
        <f>F202</f>
        <v>134200</v>
      </c>
      <c r="E202" s="75" t="s">
        <v>98</v>
      </c>
      <c r="F202" s="75">
        <f>F204+F205+F206+F207</f>
        <v>134200</v>
      </c>
    </row>
    <row r="203" spans="1:6" ht="27.75" customHeight="1" thickBot="1" x14ac:dyDescent="0.25">
      <c r="A203" s="33"/>
      <c r="B203" s="12" t="s">
        <v>168</v>
      </c>
      <c r="C203" s="34"/>
      <c r="D203" s="70"/>
      <c r="E203" s="70"/>
      <c r="F203" s="70"/>
    </row>
    <row r="204" spans="1:6" ht="27.75" customHeight="1" thickBot="1" x14ac:dyDescent="0.25">
      <c r="A204" s="30">
        <v>5211</v>
      </c>
      <c r="B204" s="18" t="s">
        <v>196</v>
      </c>
      <c r="C204" s="35" t="s">
        <v>48</v>
      </c>
      <c r="D204" s="70">
        <f>F204</f>
        <v>0</v>
      </c>
      <c r="E204" s="71" t="s">
        <v>98</v>
      </c>
      <c r="F204" s="70">
        <v>0</v>
      </c>
    </row>
    <row r="205" spans="1:6" ht="20.25" customHeight="1" thickBot="1" x14ac:dyDescent="0.25">
      <c r="A205" s="30">
        <v>5221</v>
      </c>
      <c r="B205" s="18" t="s">
        <v>197</v>
      </c>
      <c r="C205" s="35" t="s">
        <v>49</v>
      </c>
      <c r="D205" s="70">
        <f>F205</f>
        <v>0</v>
      </c>
      <c r="E205" s="71" t="s">
        <v>98</v>
      </c>
      <c r="F205" s="70">
        <v>0</v>
      </c>
    </row>
    <row r="206" spans="1:6" ht="32.25" customHeight="1" thickBot="1" x14ac:dyDescent="0.25">
      <c r="A206" s="30">
        <v>5231</v>
      </c>
      <c r="B206" s="18" t="s">
        <v>198</v>
      </c>
      <c r="C206" s="35" t="s">
        <v>50</v>
      </c>
      <c r="D206" s="70">
        <f>F206</f>
        <v>0</v>
      </c>
      <c r="E206" s="71" t="s">
        <v>98</v>
      </c>
      <c r="F206" s="70">
        <v>0</v>
      </c>
    </row>
    <row r="207" spans="1:6" ht="29.25" customHeight="1" thickBot="1" x14ac:dyDescent="0.25">
      <c r="A207" s="30">
        <v>5241</v>
      </c>
      <c r="B207" s="18" t="s">
        <v>52</v>
      </c>
      <c r="C207" s="35" t="s">
        <v>51</v>
      </c>
      <c r="D207" s="70">
        <f>F207</f>
        <v>134200</v>
      </c>
      <c r="E207" s="71" t="s">
        <v>98</v>
      </c>
      <c r="F207" s="70">
        <v>134200</v>
      </c>
    </row>
    <row r="208" spans="1:6" ht="20.25" customHeight="1" thickBot="1" x14ac:dyDescent="0.25">
      <c r="A208" s="30">
        <v>5300</v>
      </c>
      <c r="B208" s="17" t="s">
        <v>297</v>
      </c>
      <c r="C208" s="28" t="s">
        <v>97</v>
      </c>
      <c r="D208" s="100">
        <f>D210</f>
        <v>0</v>
      </c>
      <c r="E208" s="75" t="s">
        <v>98</v>
      </c>
      <c r="F208" s="100">
        <f>F210</f>
        <v>0</v>
      </c>
    </row>
    <row r="209" spans="1:6" ht="20.25" customHeight="1" thickBot="1" x14ac:dyDescent="0.25">
      <c r="A209" s="33"/>
      <c r="B209" s="12" t="s">
        <v>168</v>
      </c>
      <c r="C209" s="34"/>
      <c r="D209" s="70"/>
      <c r="E209" s="70"/>
      <c r="F209" s="70"/>
    </row>
    <row r="210" spans="1:6" ht="20.25" customHeight="1" thickBot="1" x14ac:dyDescent="0.25">
      <c r="A210" s="30">
        <v>5311</v>
      </c>
      <c r="B210" s="18" t="s">
        <v>216</v>
      </c>
      <c r="C210" s="35" t="s">
        <v>55</v>
      </c>
      <c r="D210" s="70">
        <v>0</v>
      </c>
      <c r="E210" s="71" t="s">
        <v>98</v>
      </c>
      <c r="F210" s="70">
        <v>0</v>
      </c>
    </row>
    <row r="211" spans="1:6" ht="41.25" customHeight="1" thickBot="1" x14ac:dyDescent="0.25">
      <c r="A211" s="30">
        <v>5400</v>
      </c>
      <c r="B211" s="17" t="s">
        <v>298</v>
      </c>
      <c r="C211" s="28" t="s">
        <v>97</v>
      </c>
      <c r="D211" s="75">
        <f>F211</f>
        <v>10000</v>
      </c>
      <c r="E211" s="75" t="s">
        <v>98</v>
      </c>
      <c r="F211" s="75">
        <f>F213+F214+F215+F216</f>
        <v>10000</v>
      </c>
    </row>
    <row r="212" spans="1:6" ht="20.25" customHeight="1" thickBot="1" x14ac:dyDescent="0.25">
      <c r="A212" s="33"/>
      <c r="B212" s="12" t="s">
        <v>168</v>
      </c>
      <c r="C212" s="34"/>
      <c r="D212" s="70"/>
      <c r="E212" s="70"/>
      <c r="F212" s="70"/>
    </row>
    <row r="213" spans="1:6" ht="20.25" customHeight="1" thickBot="1" x14ac:dyDescent="0.25">
      <c r="A213" s="30">
        <v>5411</v>
      </c>
      <c r="B213" s="18" t="s">
        <v>217</v>
      </c>
      <c r="C213" s="35" t="s">
        <v>56</v>
      </c>
      <c r="D213" s="70">
        <f>F213</f>
        <v>10000</v>
      </c>
      <c r="E213" s="71" t="s">
        <v>98</v>
      </c>
      <c r="F213" s="70">
        <v>10000</v>
      </c>
    </row>
    <row r="214" spans="1:6" ht="21" customHeight="1" thickBot="1" x14ac:dyDescent="0.25">
      <c r="A214" s="30">
        <v>5421</v>
      </c>
      <c r="B214" s="18" t="s">
        <v>218</v>
      </c>
      <c r="C214" s="35" t="s">
        <v>57</v>
      </c>
      <c r="D214" s="70">
        <f>F214</f>
        <v>0</v>
      </c>
      <c r="E214" s="71" t="s">
        <v>98</v>
      </c>
      <c r="F214" s="70">
        <v>0</v>
      </c>
    </row>
    <row r="215" spans="1:6" ht="28.5" customHeight="1" thickBot="1" x14ac:dyDescent="0.25">
      <c r="A215" s="30">
        <v>5431</v>
      </c>
      <c r="B215" s="18" t="s">
        <v>59</v>
      </c>
      <c r="C215" s="35" t="s">
        <v>58</v>
      </c>
      <c r="D215" s="70">
        <f>F215</f>
        <v>0</v>
      </c>
      <c r="E215" s="71" t="s">
        <v>98</v>
      </c>
      <c r="F215" s="70">
        <v>0</v>
      </c>
    </row>
    <row r="216" spans="1:6" ht="28.5" customHeight="1" thickBot="1" x14ac:dyDescent="0.25">
      <c r="A216" s="30">
        <v>5441</v>
      </c>
      <c r="B216" s="37" t="s">
        <v>1</v>
      </c>
      <c r="C216" s="35" t="s">
        <v>60</v>
      </c>
      <c r="D216" s="70">
        <f>F216</f>
        <v>0</v>
      </c>
      <c r="E216" s="71" t="s">
        <v>98</v>
      </c>
      <c r="F216" s="70">
        <v>0</v>
      </c>
    </row>
    <row r="217" spans="1:6" ht="45.75" customHeight="1" thickBot="1" x14ac:dyDescent="0.25">
      <c r="A217" s="30">
        <v>5500</v>
      </c>
      <c r="B217" s="37" t="s">
        <v>788</v>
      </c>
      <c r="C217" s="28" t="s">
        <v>97</v>
      </c>
      <c r="D217" s="96">
        <f>F217</f>
        <v>10000</v>
      </c>
      <c r="E217" s="96" t="s">
        <v>98</v>
      </c>
      <c r="F217" s="96">
        <f>F219</f>
        <v>10000</v>
      </c>
    </row>
    <row r="218" spans="1:6" ht="27" customHeight="1" thickBot="1" x14ac:dyDescent="0.25">
      <c r="A218" s="30"/>
      <c r="B218" s="12" t="s">
        <v>168</v>
      </c>
      <c r="C218" s="35"/>
      <c r="D218" s="71"/>
      <c r="E218" s="71"/>
      <c r="F218" s="71"/>
    </row>
    <row r="219" spans="1:6" ht="55.5" customHeight="1" thickBot="1" x14ac:dyDescent="0.25">
      <c r="A219" s="30">
        <v>5511</v>
      </c>
      <c r="B219" s="101" t="s">
        <v>788</v>
      </c>
      <c r="C219" s="32" t="s">
        <v>302</v>
      </c>
      <c r="D219" s="102">
        <v>10000</v>
      </c>
      <c r="E219" s="71" t="s">
        <v>98</v>
      </c>
      <c r="F219" s="102">
        <v>10000</v>
      </c>
    </row>
    <row r="220" spans="1:6" ht="73.5" customHeight="1" thickBot="1" x14ac:dyDescent="0.25">
      <c r="A220" s="103" t="s">
        <v>102</v>
      </c>
      <c r="B220" s="39" t="s">
        <v>299</v>
      </c>
      <c r="C220" s="40" t="s">
        <v>97</v>
      </c>
      <c r="D220" s="96">
        <f>F220</f>
        <v>3500000</v>
      </c>
      <c r="E220" s="96" t="s">
        <v>96</v>
      </c>
      <c r="F220" s="96">
        <f>F222+F227+F235+F238</f>
        <v>3500000</v>
      </c>
    </row>
    <row r="221" spans="1:6" ht="21" customHeight="1" thickBot="1" x14ac:dyDescent="0.25">
      <c r="A221" s="38"/>
      <c r="B221" s="41" t="s">
        <v>166</v>
      </c>
      <c r="C221" s="40"/>
      <c r="D221" s="66"/>
      <c r="E221" s="66"/>
      <c r="F221" s="66"/>
    </row>
    <row r="222" spans="1:6" ht="42.75" customHeight="1" thickBot="1" x14ac:dyDescent="0.25">
      <c r="A222" s="42" t="s">
        <v>103</v>
      </c>
      <c r="B222" s="39" t="s">
        <v>300</v>
      </c>
      <c r="C222" s="43" t="s">
        <v>97</v>
      </c>
      <c r="D222" s="94">
        <f>D224+D225+D226</f>
        <v>0</v>
      </c>
      <c r="E222" s="94" t="s">
        <v>96</v>
      </c>
      <c r="F222" s="94">
        <f>F224+F225+F226</f>
        <v>0</v>
      </c>
    </row>
    <row r="223" spans="1:6" ht="18.75" customHeight="1" thickBot="1" x14ac:dyDescent="0.25">
      <c r="A223" s="42"/>
      <c r="B223" s="41" t="s">
        <v>166</v>
      </c>
      <c r="C223" s="43"/>
      <c r="D223" s="66"/>
      <c r="E223" s="66"/>
      <c r="F223" s="66"/>
    </row>
    <row r="224" spans="1:6" ht="29.25" customHeight="1" thickBot="1" x14ac:dyDescent="0.25">
      <c r="A224" s="42" t="s">
        <v>104</v>
      </c>
      <c r="B224" s="44" t="s">
        <v>223</v>
      </c>
      <c r="C224" s="45" t="s">
        <v>219</v>
      </c>
      <c r="D224" s="66">
        <v>0</v>
      </c>
      <c r="E224" s="66"/>
      <c r="F224" s="66">
        <v>0</v>
      </c>
    </row>
    <row r="225" spans="1:6" ht="29.25" customHeight="1" thickBot="1" x14ac:dyDescent="0.25">
      <c r="A225" s="42" t="s">
        <v>105</v>
      </c>
      <c r="B225" s="44" t="s">
        <v>222</v>
      </c>
      <c r="C225" s="45" t="s">
        <v>220</v>
      </c>
      <c r="D225" s="66">
        <v>0</v>
      </c>
      <c r="E225" s="66"/>
      <c r="F225" s="66">
        <v>0</v>
      </c>
    </row>
    <row r="226" spans="1:6" ht="29.25" customHeight="1" thickBot="1" x14ac:dyDescent="0.25">
      <c r="A226" s="46" t="s">
        <v>106</v>
      </c>
      <c r="B226" s="44" t="s">
        <v>224</v>
      </c>
      <c r="C226" s="45" t="s">
        <v>221</v>
      </c>
      <c r="D226" s="66">
        <v>0</v>
      </c>
      <c r="E226" s="66" t="s">
        <v>96</v>
      </c>
      <c r="F226" s="66">
        <v>0</v>
      </c>
    </row>
    <row r="227" spans="1:6" ht="29.25" customHeight="1" thickBot="1" x14ac:dyDescent="0.25">
      <c r="A227" s="46" t="s">
        <v>107</v>
      </c>
      <c r="B227" s="39" t="s">
        <v>310</v>
      </c>
      <c r="C227" s="43" t="s">
        <v>97</v>
      </c>
      <c r="D227" s="94">
        <f>D229+D230</f>
        <v>0</v>
      </c>
      <c r="E227" s="94" t="s">
        <v>96</v>
      </c>
      <c r="F227" s="94">
        <f>F229+F230</f>
        <v>0</v>
      </c>
    </row>
    <row r="228" spans="1:6" ht="19.5" customHeight="1" thickBot="1" x14ac:dyDescent="0.25">
      <c r="A228" s="46"/>
      <c r="B228" s="41" t="s">
        <v>166</v>
      </c>
      <c r="C228" s="43"/>
      <c r="D228" s="66"/>
      <c r="E228" s="66"/>
      <c r="F228" s="66"/>
    </row>
    <row r="229" spans="1:6" ht="29.25" customHeight="1" thickBot="1" x14ac:dyDescent="0.25">
      <c r="A229" s="46" t="s">
        <v>108</v>
      </c>
      <c r="B229" s="44" t="s">
        <v>210</v>
      </c>
      <c r="C229" s="47" t="s">
        <v>225</v>
      </c>
      <c r="D229" s="66">
        <v>0</v>
      </c>
      <c r="E229" s="66" t="s">
        <v>96</v>
      </c>
      <c r="F229" s="66">
        <v>0</v>
      </c>
    </row>
    <row r="230" spans="1:6" ht="29.25" customHeight="1" thickBot="1" x14ac:dyDescent="0.25">
      <c r="A230" s="46" t="s">
        <v>109</v>
      </c>
      <c r="B230" s="44" t="s">
        <v>301</v>
      </c>
      <c r="C230" s="43" t="s">
        <v>97</v>
      </c>
      <c r="D230" s="66">
        <f>D232+D233+D234</f>
        <v>0</v>
      </c>
      <c r="E230" s="66" t="s">
        <v>96</v>
      </c>
      <c r="F230" s="66">
        <f>F232+F233+F234</f>
        <v>0</v>
      </c>
    </row>
    <row r="231" spans="1:6" ht="21.75" customHeight="1" thickBot="1" x14ac:dyDescent="0.25">
      <c r="A231" s="46"/>
      <c r="B231" s="41" t="s">
        <v>167</v>
      </c>
      <c r="C231" s="43"/>
      <c r="D231" s="66"/>
      <c r="E231" s="66"/>
      <c r="F231" s="66"/>
    </row>
    <row r="232" spans="1:6" ht="29.25" customHeight="1" thickBot="1" x14ac:dyDescent="0.25">
      <c r="A232" s="46" t="s">
        <v>110</v>
      </c>
      <c r="B232" s="41" t="s">
        <v>207</v>
      </c>
      <c r="C232" s="45" t="s">
        <v>226</v>
      </c>
      <c r="D232" s="66">
        <v>0</v>
      </c>
      <c r="E232" s="66"/>
      <c r="F232" s="66">
        <v>0</v>
      </c>
    </row>
    <row r="233" spans="1:6" ht="26.25" customHeight="1" thickBot="1" x14ac:dyDescent="0.25">
      <c r="A233" s="48" t="s">
        <v>111</v>
      </c>
      <c r="B233" s="41" t="s">
        <v>206</v>
      </c>
      <c r="C233" s="47" t="s">
        <v>227</v>
      </c>
      <c r="D233" s="66">
        <v>0</v>
      </c>
      <c r="E233" s="66" t="s">
        <v>96</v>
      </c>
      <c r="F233" s="66">
        <v>0</v>
      </c>
    </row>
    <row r="234" spans="1:6" ht="31.5" customHeight="1" thickBot="1" x14ac:dyDescent="0.25">
      <c r="A234" s="46" t="s">
        <v>112</v>
      </c>
      <c r="B234" s="49" t="s">
        <v>205</v>
      </c>
      <c r="C234" s="47" t="s">
        <v>228</v>
      </c>
      <c r="D234" s="66">
        <v>0</v>
      </c>
      <c r="E234" s="66" t="s">
        <v>96</v>
      </c>
      <c r="F234" s="66">
        <v>0</v>
      </c>
    </row>
    <row r="235" spans="1:6" ht="31.5" customHeight="1" thickBot="1" x14ac:dyDescent="0.25">
      <c r="A235" s="46" t="s">
        <v>113</v>
      </c>
      <c r="B235" s="39" t="s">
        <v>311</v>
      </c>
      <c r="C235" s="43" t="s">
        <v>97</v>
      </c>
      <c r="D235" s="94">
        <f>D237</f>
        <v>0</v>
      </c>
      <c r="E235" s="94" t="s">
        <v>96</v>
      </c>
      <c r="F235" s="94">
        <f>F237</f>
        <v>0</v>
      </c>
    </row>
    <row r="236" spans="1:6" ht="20.25" customHeight="1" thickBot="1" x14ac:dyDescent="0.25">
      <c r="A236" s="46"/>
      <c r="B236" s="41" t="s">
        <v>166</v>
      </c>
      <c r="C236" s="43"/>
      <c r="D236" s="66"/>
      <c r="E236" s="66"/>
      <c r="F236" s="66"/>
    </row>
    <row r="237" spans="1:6" ht="32.25" customHeight="1" thickBot="1" x14ac:dyDescent="0.25">
      <c r="A237" s="48" t="s">
        <v>114</v>
      </c>
      <c r="B237" s="44" t="s">
        <v>208</v>
      </c>
      <c r="C237" s="50" t="s">
        <v>229</v>
      </c>
      <c r="D237" s="66">
        <v>0</v>
      </c>
      <c r="E237" s="66" t="s">
        <v>96</v>
      </c>
      <c r="F237" s="66">
        <v>0</v>
      </c>
    </row>
    <row r="238" spans="1:6" ht="26.25" customHeight="1" thickBot="1" x14ac:dyDescent="0.25">
      <c r="A238" s="46" t="s">
        <v>115</v>
      </c>
      <c r="B238" s="39" t="s">
        <v>312</v>
      </c>
      <c r="C238" s="43" t="s">
        <v>97</v>
      </c>
      <c r="D238" s="72">
        <f>D240+D241</f>
        <v>3500000</v>
      </c>
      <c r="E238" s="91" t="s">
        <v>96</v>
      </c>
      <c r="F238" s="72">
        <f>F240+F241</f>
        <v>3500000</v>
      </c>
    </row>
    <row r="239" spans="1:6" ht="21" customHeight="1" thickBot="1" x14ac:dyDescent="0.25">
      <c r="A239" s="46"/>
      <c r="B239" s="41" t="s">
        <v>166</v>
      </c>
      <c r="C239" s="43"/>
      <c r="D239" s="70"/>
      <c r="E239" s="66"/>
      <c r="F239" s="70"/>
    </row>
    <row r="240" spans="1:6" ht="18.75" customHeight="1" thickBot="1" x14ac:dyDescent="0.25">
      <c r="A240" s="46" t="s">
        <v>116</v>
      </c>
      <c r="B240" s="44" t="s">
        <v>230</v>
      </c>
      <c r="C240" s="45" t="s">
        <v>233</v>
      </c>
      <c r="D240" s="70">
        <v>2300000</v>
      </c>
      <c r="E240" s="66" t="s">
        <v>96</v>
      </c>
      <c r="F240" s="70">
        <v>2300000</v>
      </c>
    </row>
    <row r="241" spans="1:8" ht="24.75" customHeight="1" thickBot="1" x14ac:dyDescent="0.25">
      <c r="A241" s="48" t="s">
        <v>120</v>
      </c>
      <c r="B241" s="44" t="s">
        <v>231</v>
      </c>
      <c r="C241" s="50" t="s">
        <v>234</v>
      </c>
      <c r="D241" s="70">
        <v>1200000</v>
      </c>
      <c r="E241" s="66" t="s">
        <v>96</v>
      </c>
      <c r="F241" s="70">
        <v>1200000</v>
      </c>
    </row>
    <row r="242" spans="1:8" ht="39" customHeight="1" thickBot="1" x14ac:dyDescent="0.25">
      <c r="A242" s="46" t="s">
        <v>121</v>
      </c>
      <c r="B242" s="44" t="s">
        <v>232</v>
      </c>
      <c r="C242" s="47" t="s">
        <v>235</v>
      </c>
      <c r="D242" s="66"/>
      <c r="E242" s="66" t="s">
        <v>96</v>
      </c>
      <c r="F242" s="66"/>
    </row>
    <row r="243" spans="1:8" ht="30.75" customHeight="1" thickBot="1" x14ac:dyDescent="0.25">
      <c r="A243" s="46" t="s">
        <v>122</v>
      </c>
      <c r="B243" s="44" t="s">
        <v>209</v>
      </c>
      <c r="C243" s="47" t="s">
        <v>236</v>
      </c>
      <c r="D243" s="66"/>
      <c r="E243" s="66" t="s">
        <v>96</v>
      </c>
      <c r="F243" s="66"/>
    </row>
    <row r="244" spans="1:8" x14ac:dyDescent="0.2">
      <c r="D244" s="26"/>
      <c r="E244" s="26"/>
      <c r="F244" s="26"/>
    </row>
    <row r="245" spans="1:8" ht="27" customHeight="1" x14ac:dyDescent="0.2">
      <c r="B245" s="301" t="s">
        <v>313</v>
      </c>
      <c r="C245" s="301"/>
      <c r="D245" s="301"/>
      <c r="E245" s="301"/>
      <c r="F245" s="301"/>
      <c r="G245" s="301"/>
      <c r="H245" s="301"/>
    </row>
    <row r="246" spans="1:8" ht="25.5" customHeight="1" x14ac:dyDescent="0.2">
      <c r="A246" s="3"/>
      <c r="B246" s="301" t="s">
        <v>1020</v>
      </c>
      <c r="C246" s="301"/>
      <c r="D246" s="301"/>
      <c r="E246" s="301"/>
      <c r="F246" s="301"/>
      <c r="G246" s="301"/>
      <c r="H246" s="301"/>
    </row>
  </sheetData>
  <mergeCells count="18">
    <mergeCell ref="C1:F1"/>
    <mergeCell ref="C2:F2"/>
    <mergeCell ref="C3:F3"/>
    <mergeCell ref="C4:F4"/>
    <mergeCell ref="C5:F5"/>
    <mergeCell ref="B246:H246"/>
    <mergeCell ref="A13:F13"/>
    <mergeCell ref="E14:F14"/>
    <mergeCell ref="A15:A16"/>
    <mergeCell ref="D15:D16"/>
    <mergeCell ref="C11:F11"/>
    <mergeCell ref="E15:F15"/>
    <mergeCell ref="B245:H245"/>
    <mergeCell ref="A12:F12"/>
    <mergeCell ref="C7:F7"/>
    <mergeCell ref="C8:F8"/>
    <mergeCell ref="C9:F9"/>
    <mergeCell ref="C10:F10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0"/>
  <sheetViews>
    <sheetView workbookViewId="0">
      <selection activeCell="N19" sqref="N19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0" x14ac:dyDescent="0.2">
      <c r="G1" s="291" t="s">
        <v>1021</v>
      </c>
      <c r="H1" s="291"/>
      <c r="I1" s="291"/>
      <c r="J1" s="291"/>
    </row>
    <row r="2" spans="1:10" x14ac:dyDescent="0.2">
      <c r="G2" s="291" t="s">
        <v>304</v>
      </c>
      <c r="H2" s="291"/>
      <c r="I2" s="291"/>
      <c r="J2" s="291"/>
    </row>
    <row r="3" spans="1:10" x14ac:dyDescent="0.2">
      <c r="G3" s="291" t="s">
        <v>305</v>
      </c>
      <c r="H3" s="291"/>
      <c r="I3" s="291"/>
      <c r="J3" s="291"/>
    </row>
    <row r="4" spans="1:10" x14ac:dyDescent="0.2">
      <c r="G4" s="291" t="s">
        <v>1022</v>
      </c>
      <c r="H4" s="291"/>
      <c r="I4" s="291"/>
      <c r="J4" s="291"/>
    </row>
    <row r="5" spans="1:10" x14ac:dyDescent="0.2">
      <c r="G5" s="292" t="s">
        <v>1024</v>
      </c>
      <c r="H5" s="292"/>
      <c r="I5" s="292"/>
      <c r="J5" s="292"/>
    </row>
    <row r="6" spans="1:10" x14ac:dyDescent="0.2">
      <c r="G6" s="191"/>
      <c r="H6" s="191"/>
      <c r="I6" s="191"/>
      <c r="J6" s="191"/>
    </row>
    <row r="7" spans="1:10" x14ac:dyDescent="0.2">
      <c r="G7" s="291" t="s">
        <v>785</v>
      </c>
      <c r="H7" s="291"/>
      <c r="I7" s="291"/>
      <c r="J7" s="291"/>
    </row>
    <row r="8" spans="1:10" x14ac:dyDescent="0.2">
      <c r="G8" s="291" t="s">
        <v>304</v>
      </c>
      <c r="H8" s="291"/>
      <c r="I8" s="291"/>
      <c r="J8" s="291"/>
    </row>
    <row r="9" spans="1:10" x14ac:dyDescent="0.2">
      <c r="G9" s="291" t="s">
        <v>305</v>
      </c>
      <c r="H9" s="291"/>
      <c r="I9" s="291"/>
      <c r="J9" s="291"/>
    </row>
    <row r="10" spans="1:10" x14ac:dyDescent="0.2">
      <c r="G10" s="291" t="s">
        <v>309</v>
      </c>
      <c r="H10" s="291"/>
      <c r="I10" s="291"/>
      <c r="J10" s="291"/>
    </row>
    <row r="11" spans="1:10" x14ac:dyDescent="0.2">
      <c r="G11" s="292" t="s">
        <v>317</v>
      </c>
      <c r="H11" s="292"/>
      <c r="I11" s="292"/>
      <c r="J11" s="292"/>
    </row>
    <row r="12" spans="1:10" ht="36.75" customHeight="1" x14ac:dyDescent="0.2">
      <c r="A12" s="313" t="s">
        <v>786</v>
      </c>
      <c r="B12" s="314"/>
      <c r="C12" s="314"/>
      <c r="D12" s="314"/>
      <c r="E12" s="314"/>
      <c r="F12" s="314"/>
      <c r="G12" s="314"/>
      <c r="H12" s="314"/>
      <c r="I12" s="314"/>
      <c r="J12" s="314"/>
    </row>
    <row r="13" spans="1:10" ht="18" customHeight="1" x14ac:dyDescent="0.2">
      <c r="A13" s="78"/>
      <c r="B13" s="78"/>
      <c r="C13" s="78"/>
      <c r="D13" s="78"/>
      <c r="E13" s="78"/>
      <c r="F13" s="78"/>
      <c r="G13" s="78" t="s">
        <v>318</v>
      </c>
      <c r="H13" s="78"/>
      <c r="I13" s="78"/>
      <c r="J13" s="78"/>
    </row>
    <row r="14" spans="1:10" ht="18" customHeight="1" x14ac:dyDescent="0.2">
      <c r="A14" s="308" t="s">
        <v>319</v>
      </c>
      <c r="B14" s="310" t="s">
        <v>320</v>
      </c>
      <c r="C14" s="310" t="s">
        <v>321</v>
      </c>
      <c r="D14" s="310" t="s">
        <v>322</v>
      </c>
      <c r="E14" s="308" t="s">
        <v>323</v>
      </c>
      <c r="F14" s="308" t="s">
        <v>324</v>
      </c>
      <c r="G14" s="308" t="s">
        <v>325</v>
      </c>
      <c r="H14" s="310" t="s">
        <v>326</v>
      </c>
      <c r="I14" s="312"/>
      <c r="J14" s="78"/>
    </row>
    <row r="15" spans="1:10" ht="36.75" customHeight="1" x14ac:dyDescent="0.2">
      <c r="A15" s="309"/>
      <c r="B15" s="311"/>
      <c r="C15" s="311"/>
      <c r="D15" s="311"/>
      <c r="E15" s="309"/>
      <c r="F15" s="309"/>
      <c r="G15" s="309"/>
      <c r="H15" s="79" t="s">
        <v>327</v>
      </c>
      <c r="I15" s="110" t="s">
        <v>328</v>
      </c>
      <c r="J15" s="78"/>
    </row>
    <row r="16" spans="1:10" x14ac:dyDescent="0.2">
      <c r="A16" s="106" t="s">
        <v>190</v>
      </c>
      <c r="B16" s="106" t="s">
        <v>191</v>
      </c>
      <c r="C16" s="106" t="s">
        <v>126</v>
      </c>
      <c r="D16" s="106" t="s">
        <v>329</v>
      </c>
      <c r="E16" s="106" t="s">
        <v>330</v>
      </c>
      <c r="F16" s="106" t="s">
        <v>331</v>
      </c>
      <c r="G16" s="106" t="s">
        <v>332</v>
      </c>
      <c r="H16" s="123" t="s">
        <v>333</v>
      </c>
      <c r="I16" s="111" t="s">
        <v>334</v>
      </c>
      <c r="J16" s="78"/>
    </row>
    <row r="17" spans="1:13" ht="33.75" x14ac:dyDescent="0.2">
      <c r="A17" s="80" t="s">
        <v>335</v>
      </c>
      <c r="B17" s="80" t="s">
        <v>336</v>
      </c>
      <c r="C17" s="80" t="s">
        <v>99</v>
      </c>
      <c r="D17" s="80" t="s">
        <v>99</v>
      </c>
      <c r="E17" s="81" t="s">
        <v>337</v>
      </c>
      <c r="F17" s="80"/>
      <c r="G17" s="181">
        <f>H17+I17</f>
        <v>14481313.4482</v>
      </c>
      <c r="H17" s="139">
        <f>H18+H86+H102+H119+H184+H214+H245+H269+H323+H368+H393-H398</f>
        <v>5582976.818</v>
      </c>
      <c r="I17" s="182">
        <f>I18+I86+I102+I119+I184+I214+I245+I269+I323+I368+I393</f>
        <v>8898336.6302000005</v>
      </c>
      <c r="J17" s="78"/>
    </row>
    <row r="18" spans="1:13" ht="45" x14ac:dyDescent="0.2">
      <c r="A18" s="80" t="s">
        <v>338</v>
      </c>
      <c r="B18" s="80" t="s">
        <v>190</v>
      </c>
      <c r="C18" s="80" t="s">
        <v>189</v>
      </c>
      <c r="D18" s="80" t="s">
        <v>189</v>
      </c>
      <c r="E18" s="81" t="s">
        <v>339</v>
      </c>
      <c r="F18" s="80"/>
      <c r="G18" s="149">
        <f>H18+I18</f>
        <v>2002962.1908000002</v>
      </c>
      <c r="H18" s="148">
        <f>H19+H52+H55+H70+H72+H74+H79+H81</f>
        <v>1621393.4870000002</v>
      </c>
      <c r="I18" s="148">
        <f>I19+I52+I55+I70+I72+I74+I79+I81</f>
        <v>381568.70380000002</v>
      </c>
      <c r="J18" s="78"/>
    </row>
    <row r="19" spans="1:13" ht="54" customHeight="1" x14ac:dyDescent="0.2">
      <c r="A19" s="80" t="s">
        <v>340</v>
      </c>
      <c r="B19" s="80" t="s">
        <v>190</v>
      </c>
      <c r="C19" s="80" t="s">
        <v>190</v>
      </c>
      <c r="D19" s="80" t="s">
        <v>189</v>
      </c>
      <c r="E19" s="81" t="s">
        <v>341</v>
      </c>
      <c r="F19" s="80"/>
      <c r="G19" s="132">
        <f t="shared" ref="G19:G49" si="0">H19+I19</f>
        <v>1806067.4268000002</v>
      </c>
      <c r="H19" s="129">
        <f>H20+H50+H51</f>
        <v>1534498.7230000002</v>
      </c>
      <c r="I19" s="131">
        <f>I20+I50+I51</f>
        <v>271568.70380000002</v>
      </c>
      <c r="J19" s="78"/>
    </row>
    <row r="20" spans="1:13" ht="22.5" x14ac:dyDescent="0.2">
      <c r="A20" s="80" t="s">
        <v>342</v>
      </c>
      <c r="B20" s="80" t="s">
        <v>190</v>
      </c>
      <c r="C20" s="80" t="s">
        <v>190</v>
      </c>
      <c r="D20" s="80" t="s">
        <v>190</v>
      </c>
      <c r="E20" s="81" t="s">
        <v>343</v>
      </c>
      <c r="F20" s="80"/>
      <c r="G20" s="127">
        <f t="shared" si="0"/>
        <v>1806067.4268000002</v>
      </c>
      <c r="H20" s="130">
        <f>H21+H22+H23+H24+H25+H26+H27+H28+H29+H30+H31+H32+H33+H34+H35+H36+H37+H38+H39+H40+H41+H42+H43+H44+H45+H46+H47+H48+H49</f>
        <v>1534498.7230000002</v>
      </c>
      <c r="I20" s="128">
        <f>I21+I22+I23+I24+I25+I26+I27+I28+I29+I30+I31+I32+I33+I34+I35+I36+I37+I38+I39+I40+I41+I42+I43+I44+I45+I46+I47+I48+I49</f>
        <v>271568.70380000002</v>
      </c>
      <c r="J20" s="78"/>
    </row>
    <row r="21" spans="1:13" ht="12.75" customHeight="1" x14ac:dyDescent="0.2">
      <c r="A21" s="80"/>
      <c r="B21" s="80"/>
      <c r="C21" s="80"/>
      <c r="D21" s="80"/>
      <c r="E21" s="81" t="s">
        <v>344</v>
      </c>
      <c r="F21" s="80" t="s">
        <v>240</v>
      </c>
      <c r="G21" s="118">
        <f t="shared" si="0"/>
        <v>936308.58</v>
      </c>
      <c r="H21" s="124">
        <v>936308.58</v>
      </c>
      <c r="I21" s="114">
        <v>0</v>
      </c>
      <c r="J21" s="78"/>
      <c r="M21" s="74"/>
    </row>
    <row r="22" spans="1:13" ht="21.75" x14ac:dyDescent="0.2">
      <c r="A22" s="80"/>
      <c r="B22" s="80"/>
      <c r="C22" s="80"/>
      <c r="D22" s="80"/>
      <c r="E22" s="180" t="s">
        <v>345</v>
      </c>
      <c r="F22" s="80">
        <v>4112</v>
      </c>
      <c r="G22" s="119">
        <f>H22+I22</f>
        <v>251359.5</v>
      </c>
      <c r="H22" s="118">
        <v>251359.5</v>
      </c>
      <c r="I22" s="114">
        <v>0</v>
      </c>
      <c r="J22" s="78"/>
      <c r="M22" s="74"/>
    </row>
    <row r="23" spans="1:13" x14ac:dyDescent="0.2">
      <c r="A23" s="80"/>
      <c r="B23" s="80"/>
      <c r="C23" s="80"/>
      <c r="D23" s="80"/>
      <c r="E23" s="81" t="s">
        <v>346</v>
      </c>
      <c r="F23" s="80">
        <v>4211</v>
      </c>
      <c r="G23" s="119">
        <f t="shared" si="0"/>
        <v>1000</v>
      </c>
      <c r="H23" s="118">
        <v>1000</v>
      </c>
      <c r="I23" s="114">
        <v>0</v>
      </c>
      <c r="J23" s="78"/>
    </row>
    <row r="24" spans="1:13" x14ac:dyDescent="0.2">
      <c r="A24" s="80"/>
      <c r="B24" s="80"/>
      <c r="C24" s="80"/>
      <c r="D24" s="80"/>
      <c r="E24" s="81" t="s">
        <v>347</v>
      </c>
      <c r="F24" s="80" t="s">
        <v>247</v>
      </c>
      <c r="G24" s="118">
        <f t="shared" si="0"/>
        <v>182950.74600000001</v>
      </c>
      <c r="H24" s="118">
        <v>182950.74600000001</v>
      </c>
      <c r="I24" s="114">
        <v>0</v>
      </c>
      <c r="J24" s="78"/>
    </row>
    <row r="25" spans="1:13" x14ac:dyDescent="0.2">
      <c r="A25" s="80"/>
      <c r="B25" s="80"/>
      <c r="C25" s="80"/>
      <c r="D25" s="80"/>
      <c r="E25" s="81" t="s">
        <v>348</v>
      </c>
      <c r="F25" s="80" t="s">
        <v>248</v>
      </c>
      <c r="G25" s="119">
        <f t="shared" si="0"/>
        <v>14913.5</v>
      </c>
      <c r="H25" s="118">
        <v>14913.5</v>
      </c>
      <c r="I25" s="114">
        <v>0</v>
      </c>
      <c r="J25" s="78"/>
    </row>
    <row r="26" spans="1:13" x14ac:dyDescent="0.2">
      <c r="A26" s="80"/>
      <c r="B26" s="80"/>
      <c r="C26" s="80"/>
      <c r="D26" s="80"/>
      <c r="E26" s="81" t="s">
        <v>349</v>
      </c>
      <c r="F26" s="80" t="s">
        <v>249</v>
      </c>
      <c r="G26" s="118">
        <f t="shared" si="0"/>
        <v>10458.022000000001</v>
      </c>
      <c r="H26" s="118">
        <v>10458.022000000001</v>
      </c>
      <c r="I26" s="114">
        <v>0</v>
      </c>
      <c r="J26" s="78"/>
    </row>
    <row r="27" spans="1:13" x14ac:dyDescent="0.2">
      <c r="A27" s="80"/>
      <c r="B27" s="80"/>
      <c r="C27" s="80"/>
      <c r="D27" s="80"/>
      <c r="E27" s="168" t="s">
        <v>798</v>
      </c>
      <c r="F27" s="80">
        <v>4216</v>
      </c>
      <c r="G27" s="119">
        <f t="shared" si="0"/>
        <v>2000</v>
      </c>
      <c r="H27" s="125">
        <v>2000</v>
      </c>
      <c r="I27" s="114">
        <v>0</v>
      </c>
      <c r="J27" s="78"/>
    </row>
    <row r="28" spans="1:13" x14ac:dyDescent="0.2">
      <c r="A28" s="80"/>
      <c r="B28" s="80"/>
      <c r="C28" s="80"/>
      <c r="D28" s="80"/>
      <c r="E28" s="81" t="s">
        <v>350</v>
      </c>
      <c r="F28" s="80" t="s">
        <v>250</v>
      </c>
      <c r="G28" s="119">
        <f t="shared" si="0"/>
        <v>3000</v>
      </c>
      <c r="H28" s="118">
        <v>3000</v>
      </c>
      <c r="I28" s="114">
        <v>0</v>
      </c>
      <c r="J28" s="78"/>
    </row>
    <row r="29" spans="1:13" x14ac:dyDescent="0.2">
      <c r="A29" s="80"/>
      <c r="B29" s="80"/>
      <c r="C29" s="80"/>
      <c r="D29" s="80"/>
      <c r="E29" s="81" t="s">
        <v>351</v>
      </c>
      <c r="F29" s="80" t="s">
        <v>352</v>
      </c>
      <c r="G29" s="119">
        <f t="shared" si="0"/>
        <v>1000</v>
      </c>
      <c r="H29" s="118">
        <v>1000</v>
      </c>
      <c r="I29" s="114">
        <v>0</v>
      </c>
      <c r="J29" s="78"/>
    </row>
    <row r="30" spans="1:13" x14ac:dyDescent="0.2">
      <c r="A30" s="183"/>
      <c r="B30" s="80"/>
      <c r="C30" s="80"/>
      <c r="D30" s="80"/>
      <c r="E30" s="81" t="s">
        <v>353</v>
      </c>
      <c r="F30" s="80" t="s">
        <v>61</v>
      </c>
      <c r="G30" s="119">
        <f t="shared" si="0"/>
        <v>6000</v>
      </c>
      <c r="H30" s="118">
        <v>6000</v>
      </c>
      <c r="I30" s="114">
        <v>0</v>
      </c>
      <c r="J30" s="78"/>
    </row>
    <row r="31" spans="1:13" ht="22.5" x14ac:dyDescent="0.2">
      <c r="A31" s="185"/>
      <c r="B31" s="108"/>
      <c r="C31" s="80"/>
      <c r="D31" s="80"/>
      <c r="E31" s="168" t="s">
        <v>799</v>
      </c>
      <c r="F31" s="80">
        <v>4233</v>
      </c>
      <c r="G31" s="119">
        <f t="shared" si="0"/>
        <v>500</v>
      </c>
      <c r="H31" s="125">
        <v>500</v>
      </c>
      <c r="I31" s="114">
        <v>0</v>
      </c>
      <c r="J31" s="78"/>
    </row>
    <row r="32" spans="1:13" x14ac:dyDescent="0.2">
      <c r="A32" s="186"/>
      <c r="B32" s="108"/>
      <c r="C32" s="80"/>
      <c r="D32" s="80"/>
      <c r="E32" s="81" t="s">
        <v>354</v>
      </c>
      <c r="F32" s="80" t="s">
        <v>64</v>
      </c>
      <c r="G32" s="119">
        <f t="shared" si="0"/>
        <v>25015</v>
      </c>
      <c r="H32" s="118">
        <v>25015</v>
      </c>
      <c r="I32" s="114">
        <v>0</v>
      </c>
      <c r="J32" s="78"/>
    </row>
    <row r="33" spans="1:11" x14ac:dyDescent="0.2">
      <c r="A33" s="184"/>
      <c r="B33" s="80"/>
      <c r="C33" s="80"/>
      <c r="D33" s="80"/>
      <c r="E33" s="81" t="s">
        <v>355</v>
      </c>
      <c r="F33" s="80" t="s">
        <v>66</v>
      </c>
      <c r="G33" s="119">
        <f t="shared" si="0"/>
        <v>5102.6000000000004</v>
      </c>
      <c r="H33" s="118">
        <v>5102.6000000000004</v>
      </c>
      <c r="I33" s="114">
        <v>0</v>
      </c>
      <c r="J33" s="78"/>
    </row>
    <row r="34" spans="1:11" x14ac:dyDescent="0.2">
      <c r="A34" s="80"/>
      <c r="B34" s="80"/>
      <c r="C34" s="80"/>
      <c r="D34" s="80"/>
      <c r="E34" s="81" t="s">
        <v>356</v>
      </c>
      <c r="F34" s="80" t="s">
        <v>357</v>
      </c>
      <c r="G34" s="118">
        <f t="shared" si="0"/>
        <v>4843.1229999999996</v>
      </c>
      <c r="H34" s="118">
        <v>4843.1229999999996</v>
      </c>
      <c r="I34" s="114">
        <v>0</v>
      </c>
      <c r="J34" s="78"/>
    </row>
    <row r="35" spans="1:11" x14ac:dyDescent="0.2">
      <c r="A35" s="80"/>
      <c r="B35" s="80"/>
      <c r="C35" s="80"/>
      <c r="D35" s="80"/>
      <c r="E35" s="81" t="s">
        <v>358</v>
      </c>
      <c r="F35" s="80">
        <v>4237</v>
      </c>
      <c r="G35" s="119">
        <f t="shared" si="0"/>
        <v>9000</v>
      </c>
      <c r="H35" s="125">
        <v>9000</v>
      </c>
      <c r="I35" s="114">
        <v>0</v>
      </c>
      <c r="J35" s="78"/>
    </row>
    <row r="36" spans="1:11" x14ac:dyDescent="0.2">
      <c r="A36" s="80"/>
      <c r="B36" s="80"/>
      <c r="C36" s="80"/>
      <c r="D36" s="80"/>
      <c r="E36" s="81" t="s">
        <v>359</v>
      </c>
      <c r="F36" s="80" t="s">
        <v>69</v>
      </c>
      <c r="G36" s="119">
        <f t="shared" si="0"/>
        <v>21190.94</v>
      </c>
      <c r="H36" s="118">
        <v>21190.94</v>
      </c>
      <c r="I36" s="114">
        <v>0</v>
      </c>
      <c r="J36" s="78"/>
    </row>
    <row r="37" spans="1:11" x14ac:dyDescent="0.2">
      <c r="A37" s="80"/>
      <c r="B37" s="80"/>
      <c r="C37" s="80"/>
      <c r="D37" s="80"/>
      <c r="E37" s="81" t="s">
        <v>360</v>
      </c>
      <c r="F37" s="80">
        <v>4251</v>
      </c>
      <c r="G37" s="119">
        <f t="shared" si="0"/>
        <v>3856.712</v>
      </c>
      <c r="H37" s="125">
        <v>3856.712</v>
      </c>
      <c r="I37" s="114">
        <v>0</v>
      </c>
      <c r="J37" s="78"/>
    </row>
    <row r="38" spans="1:11" x14ac:dyDescent="0.2">
      <c r="A38" s="80"/>
      <c r="B38" s="80"/>
      <c r="C38" s="80"/>
      <c r="D38" s="80"/>
      <c r="E38" s="81" t="s">
        <v>361</v>
      </c>
      <c r="F38" s="80" t="s">
        <v>70</v>
      </c>
      <c r="G38" s="119">
        <f t="shared" si="0"/>
        <v>7000</v>
      </c>
      <c r="H38" s="118">
        <v>7000</v>
      </c>
      <c r="I38" s="114">
        <v>0</v>
      </c>
      <c r="J38" s="78"/>
    </row>
    <row r="39" spans="1:11" ht="22.5" x14ac:dyDescent="0.2">
      <c r="A39" s="80"/>
      <c r="B39" s="80"/>
      <c r="C39" s="80"/>
      <c r="D39" s="80"/>
      <c r="E39" s="81" t="s">
        <v>362</v>
      </c>
      <c r="F39" s="80" t="s">
        <v>72</v>
      </c>
      <c r="G39" s="119">
        <f>H39+I39</f>
        <v>8000</v>
      </c>
      <c r="H39" s="118">
        <v>8000</v>
      </c>
      <c r="I39" s="114">
        <v>0</v>
      </c>
      <c r="J39" s="78"/>
    </row>
    <row r="40" spans="1:11" x14ac:dyDescent="0.2">
      <c r="A40" s="80"/>
      <c r="B40" s="80"/>
      <c r="C40" s="80"/>
      <c r="D40" s="80"/>
      <c r="E40" s="81" t="s">
        <v>363</v>
      </c>
      <c r="F40" s="80" t="s">
        <v>73</v>
      </c>
      <c r="G40" s="119">
        <f t="shared" si="0"/>
        <v>10000</v>
      </c>
      <c r="H40" s="118">
        <v>10000</v>
      </c>
      <c r="I40" s="114">
        <v>0</v>
      </c>
      <c r="J40" s="78"/>
    </row>
    <row r="41" spans="1:11" x14ac:dyDescent="0.2">
      <c r="A41" s="80"/>
      <c r="B41" s="80"/>
      <c r="C41" s="80"/>
      <c r="D41" s="80"/>
      <c r="E41" s="81" t="s">
        <v>364</v>
      </c>
      <c r="F41" s="80" t="s">
        <v>76</v>
      </c>
      <c r="G41" s="119">
        <f t="shared" si="0"/>
        <v>12000</v>
      </c>
      <c r="H41" s="118">
        <v>12000</v>
      </c>
      <c r="I41" s="114">
        <v>0</v>
      </c>
      <c r="J41" s="78"/>
    </row>
    <row r="42" spans="1:11" x14ac:dyDescent="0.2">
      <c r="A42" s="80"/>
      <c r="B42" s="80"/>
      <c r="C42" s="80"/>
      <c r="D42" s="80"/>
      <c r="E42" s="81" t="s">
        <v>365</v>
      </c>
      <c r="F42" s="80" t="s">
        <v>79</v>
      </c>
      <c r="G42" s="119">
        <f t="shared" si="0"/>
        <v>6000</v>
      </c>
      <c r="H42" s="118">
        <v>6000</v>
      </c>
      <c r="I42" s="114">
        <v>0</v>
      </c>
      <c r="J42" s="78"/>
    </row>
    <row r="43" spans="1:11" x14ac:dyDescent="0.2">
      <c r="A43" s="80"/>
      <c r="B43" s="80"/>
      <c r="C43" s="80"/>
      <c r="D43" s="80"/>
      <c r="E43" s="81" t="s">
        <v>366</v>
      </c>
      <c r="F43" s="80" t="s">
        <v>80</v>
      </c>
      <c r="G43" s="119">
        <f t="shared" si="0"/>
        <v>8000</v>
      </c>
      <c r="H43" s="118">
        <v>8000</v>
      </c>
      <c r="I43" s="114">
        <v>0</v>
      </c>
      <c r="J43" s="78"/>
    </row>
    <row r="44" spans="1:11" x14ac:dyDescent="0.2">
      <c r="A44" s="80"/>
      <c r="B44" s="80"/>
      <c r="C44" s="80"/>
      <c r="D44" s="80"/>
      <c r="E44" s="81" t="s">
        <v>367</v>
      </c>
      <c r="F44" s="80" t="s">
        <v>25</v>
      </c>
      <c r="G44" s="119">
        <f t="shared" si="0"/>
        <v>5000</v>
      </c>
      <c r="H44" s="126">
        <v>5000</v>
      </c>
      <c r="I44" s="114">
        <v>0</v>
      </c>
      <c r="J44" s="78"/>
    </row>
    <row r="45" spans="1:11" x14ac:dyDescent="0.2">
      <c r="A45" s="80"/>
      <c r="B45" s="80"/>
      <c r="C45" s="80"/>
      <c r="D45" s="80"/>
      <c r="E45" s="81" t="s">
        <v>368</v>
      </c>
      <c r="F45" s="80" t="s">
        <v>40</v>
      </c>
      <c r="G45" s="119">
        <f t="shared" si="0"/>
        <v>100000</v>
      </c>
      <c r="H45" s="112">
        <v>0</v>
      </c>
      <c r="I45" s="114">
        <v>100000</v>
      </c>
      <c r="J45" s="78"/>
    </row>
    <row r="46" spans="1:11" x14ac:dyDescent="0.2">
      <c r="A46" s="80"/>
      <c r="B46" s="80"/>
      <c r="C46" s="80"/>
      <c r="D46" s="80"/>
      <c r="E46" s="81" t="s">
        <v>369</v>
      </c>
      <c r="F46" s="80" t="s">
        <v>42</v>
      </c>
      <c r="G46" s="119">
        <f t="shared" si="0"/>
        <v>2000</v>
      </c>
      <c r="H46" s="112">
        <v>0</v>
      </c>
      <c r="I46" s="114">
        <v>2000</v>
      </c>
      <c r="J46" s="78"/>
    </row>
    <row r="47" spans="1:11" x14ac:dyDescent="0.2">
      <c r="A47" s="80"/>
      <c r="B47" s="80"/>
      <c r="C47" s="80"/>
      <c r="D47" s="80"/>
      <c r="E47" s="81" t="s">
        <v>370</v>
      </c>
      <c r="F47" s="80" t="s">
        <v>43</v>
      </c>
      <c r="G47" s="120">
        <f t="shared" si="0"/>
        <v>149568.70379999999</v>
      </c>
      <c r="H47" s="112">
        <v>0</v>
      </c>
      <c r="I47" s="115">
        <v>149568.70379999999</v>
      </c>
      <c r="J47" s="78"/>
      <c r="K47" s="284"/>
    </row>
    <row r="48" spans="1:11" x14ac:dyDescent="0.2">
      <c r="A48" s="80"/>
      <c r="B48" s="80"/>
      <c r="C48" s="80"/>
      <c r="D48" s="80"/>
      <c r="E48" s="169" t="s">
        <v>803</v>
      </c>
      <c r="F48" s="80">
        <v>5129</v>
      </c>
      <c r="G48" s="119">
        <f t="shared" si="0"/>
        <v>10000</v>
      </c>
      <c r="H48" s="112">
        <v>0</v>
      </c>
      <c r="I48" s="114">
        <v>10000</v>
      </c>
      <c r="J48" s="78"/>
      <c r="K48" s="283"/>
    </row>
    <row r="49" spans="1:10" x14ac:dyDescent="0.2">
      <c r="A49" s="80"/>
      <c r="B49" s="80"/>
      <c r="C49" s="80"/>
      <c r="D49" s="80"/>
      <c r="E49" s="168" t="s">
        <v>496</v>
      </c>
      <c r="F49" s="80">
        <v>5134</v>
      </c>
      <c r="G49" s="119">
        <f t="shared" si="0"/>
        <v>10000</v>
      </c>
      <c r="H49" s="112">
        <v>0</v>
      </c>
      <c r="I49" s="114">
        <v>10000</v>
      </c>
      <c r="J49" s="78"/>
    </row>
    <row r="50" spans="1:10" ht="22.5" x14ac:dyDescent="0.2">
      <c r="A50" s="80" t="s">
        <v>371</v>
      </c>
      <c r="B50" s="80" t="s">
        <v>190</v>
      </c>
      <c r="C50" s="80" t="s">
        <v>190</v>
      </c>
      <c r="D50" s="80" t="s">
        <v>191</v>
      </c>
      <c r="E50" s="81" t="s">
        <v>372</v>
      </c>
      <c r="F50" s="80"/>
      <c r="G50" s="133">
        <v>0</v>
      </c>
      <c r="H50" s="134">
        <v>0</v>
      </c>
      <c r="I50" s="135">
        <v>0</v>
      </c>
      <c r="J50" s="78"/>
    </row>
    <row r="51" spans="1:10" x14ac:dyDescent="0.2">
      <c r="A51" s="80" t="s">
        <v>373</v>
      </c>
      <c r="B51" s="80" t="s">
        <v>190</v>
      </c>
      <c r="C51" s="80" t="s">
        <v>190</v>
      </c>
      <c r="D51" s="80" t="s">
        <v>126</v>
      </c>
      <c r="E51" s="81" t="s">
        <v>374</v>
      </c>
      <c r="F51" s="80"/>
      <c r="G51" s="133">
        <v>0</v>
      </c>
      <c r="H51" s="134">
        <v>0</v>
      </c>
      <c r="I51" s="135">
        <v>0</v>
      </c>
      <c r="J51" s="78"/>
    </row>
    <row r="52" spans="1:10" x14ac:dyDescent="0.2">
      <c r="A52" s="80" t="s">
        <v>375</v>
      </c>
      <c r="B52" s="80" t="s">
        <v>190</v>
      </c>
      <c r="C52" s="80" t="s">
        <v>191</v>
      </c>
      <c r="D52" s="80" t="s">
        <v>189</v>
      </c>
      <c r="E52" s="81" t="s">
        <v>376</v>
      </c>
      <c r="F52" s="80"/>
      <c r="G52" s="121">
        <v>0</v>
      </c>
      <c r="H52" s="122">
        <v>0</v>
      </c>
      <c r="I52" s="117">
        <v>0</v>
      </c>
      <c r="J52" s="78"/>
    </row>
    <row r="53" spans="1:10" x14ac:dyDescent="0.2">
      <c r="A53" s="80" t="s">
        <v>377</v>
      </c>
      <c r="B53" s="80" t="s">
        <v>190</v>
      </c>
      <c r="C53" s="80" t="s">
        <v>191</v>
      </c>
      <c r="D53" s="80" t="s">
        <v>190</v>
      </c>
      <c r="E53" s="81" t="s">
        <v>378</v>
      </c>
      <c r="F53" s="80"/>
      <c r="G53" s="82">
        <v>0</v>
      </c>
      <c r="H53" s="113">
        <v>0</v>
      </c>
      <c r="I53" s="116">
        <v>0</v>
      </c>
      <c r="J53" s="78"/>
    </row>
    <row r="54" spans="1:10" ht="22.5" x14ac:dyDescent="0.2">
      <c r="A54" s="80" t="s">
        <v>379</v>
      </c>
      <c r="B54" s="80" t="s">
        <v>190</v>
      </c>
      <c r="C54" s="80" t="s">
        <v>191</v>
      </c>
      <c r="D54" s="80" t="s">
        <v>191</v>
      </c>
      <c r="E54" s="81" t="s">
        <v>380</v>
      </c>
      <c r="F54" s="80"/>
      <c r="G54" s="82">
        <v>0</v>
      </c>
      <c r="H54" s="113">
        <v>0</v>
      </c>
      <c r="I54" s="116">
        <v>0</v>
      </c>
      <c r="J54" s="78"/>
    </row>
    <row r="55" spans="1:10" x14ac:dyDescent="0.2">
      <c r="A55" s="80" t="s">
        <v>381</v>
      </c>
      <c r="B55" s="80" t="s">
        <v>190</v>
      </c>
      <c r="C55" s="80" t="s">
        <v>126</v>
      </c>
      <c r="D55" s="80" t="s">
        <v>189</v>
      </c>
      <c r="E55" s="81" t="s">
        <v>382</v>
      </c>
      <c r="F55" s="80"/>
      <c r="G55" s="136">
        <f>H55+I55</f>
        <v>128546.764</v>
      </c>
      <c r="H55" s="137">
        <f>H56+H65+H66</f>
        <v>18546.763999999999</v>
      </c>
      <c r="I55" s="137">
        <f>I56+I65+I66</f>
        <v>110000</v>
      </c>
      <c r="J55" s="78"/>
    </row>
    <row r="56" spans="1:10" ht="22.5" x14ac:dyDescent="0.2">
      <c r="A56" s="80" t="s">
        <v>383</v>
      </c>
      <c r="B56" s="80" t="s">
        <v>190</v>
      </c>
      <c r="C56" s="80" t="s">
        <v>126</v>
      </c>
      <c r="D56" s="80" t="s">
        <v>190</v>
      </c>
      <c r="E56" s="81" t="s">
        <v>384</v>
      </c>
      <c r="F56" s="80"/>
      <c r="G56" s="118">
        <f>H56+I56</f>
        <v>8746.7639999999992</v>
      </c>
      <c r="H56" s="138">
        <f>H57+H58+H59+H60+H61+H62+H63+H64</f>
        <v>8746.7639999999992</v>
      </c>
      <c r="I56" s="138">
        <f>I57+I58+I59+I60+I61+I62+I63+I64</f>
        <v>0</v>
      </c>
      <c r="J56" s="78"/>
    </row>
    <row r="57" spans="1:10" x14ac:dyDescent="0.2">
      <c r="A57" s="80"/>
      <c r="B57" s="80"/>
      <c r="C57" s="80"/>
      <c r="D57" s="80"/>
      <c r="E57" s="81" t="s">
        <v>344</v>
      </c>
      <c r="F57" s="80" t="s">
        <v>240</v>
      </c>
      <c r="G57" s="118">
        <v>8146.7640000000001</v>
      </c>
      <c r="H57" s="138">
        <v>8146.7640000000001</v>
      </c>
      <c r="I57" s="138">
        <v>0</v>
      </c>
      <c r="J57" s="78"/>
    </row>
    <row r="58" spans="1:10" x14ac:dyDescent="0.2">
      <c r="A58" s="80"/>
      <c r="B58" s="80"/>
      <c r="C58" s="80"/>
      <c r="D58" s="80"/>
      <c r="E58" s="81" t="s">
        <v>347</v>
      </c>
      <c r="F58" s="80" t="s">
        <v>247</v>
      </c>
      <c r="G58" s="118">
        <v>600</v>
      </c>
      <c r="H58" s="138">
        <v>600</v>
      </c>
      <c r="I58" s="138">
        <v>0</v>
      </c>
      <c r="J58" s="78"/>
    </row>
    <row r="59" spans="1:10" x14ac:dyDescent="0.2">
      <c r="A59" s="80"/>
      <c r="B59" s="80"/>
      <c r="C59" s="80"/>
      <c r="D59" s="80"/>
      <c r="E59" s="81" t="s">
        <v>348</v>
      </c>
      <c r="F59" s="80" t="s">
        <v>248</v>
      </c>
      <c r="G59" s="118">
        <v>0</v>
      </c>
      <c r="H59" s="138">
        <v>0</v>
      </c>
      <c r="I59" s="138">
        <v>0</v>
      </c>
      <c r="J59" s="78"/>
    </row>
    <row r="60" spans="1:10" x14ac:dyDescent="0.2">
      <c r="A60" s="80"/>
      <c r="B60" s="80"/>
      <c r="C60" s="80"/>
      <c r="D60" s="80"/>
      <c r="E60" s="81" t="s">
        <v>349</v>
      </c>
      <c r="F60" s="80" t="s">
        <v>249</v>
      </c>
      <c r="G60" s="118">
        <v>0</v>
      </c>
      <c r="H60" s="138">
        <v>0</v>
      </c>
      <c r="I60" s="138">
        <v>0</v>
      </c>
      <c r="J60" s="78"/>
    </row>
    <row r="61" spans="1:10" x14ac:dyDescent="0.2">
      <c r="A61" s="80"/>
      <c r="B61" s="80"/>
      <c r="C61" s="80"/>
      <c r="D61" s="80"/>
      <c r="E61" s="81" t="s">
        <v>351</v>
      </c>
      <c r="F61" s="80" t="s">
        <v>352</v>
      </c>
      <c r="G61" s="118">
        <v>0</v>
      </c>
      <c r="H61" s="138">
        <v>0</v>
      </c>
      <c r="I61" s="138">
        <v>0</v>
      </c>
      <c r="J61" s="78"/>
    </row>
    <row r="62" spans="1:10" ht="22.5" x14ac:dyDescent="0.2">
      <c r="A62" s="80"/>
      <c r="B62" s="80"/>
      <c r="C62" s="80"/>
      <c r="D62" s="80"/>
      <c r="E62" s="81" t="s">
        <v>362</v>
      </c>
      <c r="F62" s="80" t="s">
        <v>72</v>
      </c>
      <c r="G62" s="118">
        <v>0</v>
      </c>
      <c r="H62" s="138">
        <v>0</v>
      </c>
      <c r="I62" s="138">
        <v>0</v>
      </c>
      <c r="J62" s="78"/>
    </row>
    <row r="63" spans="1:10" x14ac:dyDescent="0.2">
      <c r="A63" s="80"/>
      <c r="B63" s="80"/>
      <c r="C63" s="80"/>
      <c r="D63" s="80"/>
      <c r="E63" s="81" t="s">
        <v>363</v>
      </c>
      <c r="F63" s="80" t="s">
        <v>73</v>
      </c>
      <c r="G63" s="118">
        <v>0</v>
      </c>
      <c r="H63" s="138">
        <v>0</v>
      </c>
      <c r="I63" s="138">
        <v>0</v>
      </c>
      <c r="J63" s="78"/>
    </row>
    <row r="64" spans="1:10" x14ac:dyDescent="0.2">
      <c r="A64" s="80"/>
      <c r="B64" s="80"/>
      <c r="C64" s="80"/>
      <c r="D64" s="80"/>
      <c r="E64" s="81" t="s">
        <v>365</v>
      </c>
      <c r="F64" s="80" t="s">
        <v>79</v>
      </c>
      <c r="G64" s="118">
        <v>0</v>
      </c>
      <c r="H64" s="138">
        <v>0</v>
      </c>
      <c r="I64" s="138">
        <v>0</v>
      </c>
      <c r="J64" s="78"/>
    </row>
    <row r="65" spans="1:11" ht="22.5" x14ac:dyDescent="0.2">
      <c r="A65" s="80" t="s">
        <v>385</v>
      </c>
      <c r="B65" s="80" t="s">
        <v>190</v>
      </c>
      <c r="C65" s="80" t="s">
        <v>126</v>
      </c>
      <c r="D65" s="80" t="s">
        <v>191</v>
      </c>
      <c r="E65" s="81" t="s">
        <v>386</v>
      </c>
      <c r="F65" s="80"/>
      <c r="G65" s="118">
        <v>0</v>
      </c>
      <c r="H65" s="138">
        <v>0</v>
      </c>
      <c r="I65" s="138">
        <v>0</v>
      </c>
      <c r="J65" s="78"/>
    </row>
    <row r="66" spans="1:11" x14ac:dyDescent="0.2">
      <c r="A66" s="80" t="s">
        <v>387</v>
      </c>
      <c r="B66" s="80" t="s">
        <v>190</v>
      </c>
      <c r="C66" s="80" t="s">
        <v>126</v>
      </c>
      <c r="D66" s="80" t="s">
        <v>126</v>
      </c>
      <c r="E66" s="81" t="s">
        <v>388</v>
      </c>
      <c r="F66" s="80"/>
      <c r="G66" s="136">
        <f>H66+I66</f>
        <v>119800</v>
      </c>
      <c r="H66" s="139">
        <f>H67+H68+H69</f>
        <v>9800</v>
      </c>
      <c r="I66" s="139">
        <f>I67+I68+I69</f>
        <v>110000</v>
      </c>
      <c r="J66" s="78"/>
    </row>
    <row r="67" spans="1:11" x14ac:dyDescent="0.2">
      <c r="A67" s="80"/>
      <c r="B67" s="80"/>
      <c r="C67" s="80"/>
      <c r="D67" s="80"/>
      <c r="E67" s="81" t="s">
        <v>388</v>
      </c>
      <c r="F67" s="80">
        <v>4239</v>
      </c>
      <c r="G67" s="156">
        <f>H67+I67</f>
        <v>9800</v>
      </c>
      <c r="H67" s="157">
        <v>9800</v>
      </c>
      <c r="I67" s="157">
        <v>0</v>
      </c>
      <c r="J67" s="78"/>
      <c r="K67" s="192"/>
    </row>
    <row r="68" spans="1:11" x14ac:dyDescent="0.2">
      <c r="A68" s="80"/>
      <c r="B68" s="80"/>
      <c r="C68" s="80"/>
      <c r="D68" s="80"/>
      <c r="E68" s="81" t="s">
        <v>389</v>
      </c>
      <c r="F68" s="80">
        <v>5121</v>
      </c>
      <c r="G68" s="156">
        <f>H68+I68</f>
        <v>100000</v>
      </c>
      <c r="H68" s="177">
        <v>0</v>
      </c>
      <c r="I68" s="177">
        <v>100000</v>
      </c>
      <c r="J68" s="78"/>
    </row>
    <row r="69" spans="1:11" x14ac:dyDescent="0.2">
      <c r="A69" s="80"/>
      <c r="B69" s="80"/>
      <c r="C69" s="80"/>
      <c r="D69" s="80"/>
      <c r="E69" s="81" t="s">
        <v>390</v>
      </c>
      <c r="F69" s="80">
        <v>5411</v>
      </c>
      <c r="G69" s="156">
        <f>H69+I69</f>
        <v>10000</v>
      </c>
      <c r="H69" s="177">
        <v>0</v>
      </c>
      <c r="I69" s="177">
        <v>10000</v>
      </c>
      <c r="J69" s="78"/>
    </row>
    <row r="70" spans="1:11" ht="22.5" x14ac:dyDescent="0.2">
      <c r="A70" s="80" t="s">
        <v>391</v>
      </c>
      <c r="B70" s="80" t="s">
        <v>190</v>
      </c>
      <c r="C70" s="80" t="s">
        <v>329</v>
      </c>
      <c r="D70" s="80" t="s">
        <v>189</v>
      </c>
      <c r="E70" s="81" t="s">
        <v>392</v>
      </c>
      <c r="F70" s="80"/>
      <c r="G70" s="144">
        <v>0</v>
      </c>
      <c r="H70" s="137">
        <v>0</v>
      </c>
      <c r="I70" s="137">
        <v>0</v>
      </c>
      <c r="J70" s="78"/>
    </row>
    <row r="71" spans="1:11" x14ac:dyDescent="0.2">
      <c r="A71" s="80" t="s">
        <v>393</v>
      </c>
      <c r="B71" s="80" t="s">
        <v>190</v>
      </c>
      <c r="C71" s="80" t="s">
        <v>329</v>
      </c>
      <c r="D71" s="80" t="s">
        <v>190</v>
      </c>
      <c r="E71" s="81" t="s">
        <v>394</v>
      </c>
      <c r="F71" s="80"/>
      <c r="G71" s="118">
        <v>0</v>
      </c>
      <c r="H71" s="138">
        <v>0</v>
      </c>
      <c r="I71" s="138">
        <v>0</v>
      </c>
      <c r="J71" s="78"/>
    </row>
    <row r="72" spans="1:11" ht="22.5" x14ac:dyDescent="0.2">
      <c r="A72" s="80" t="s">
        <v>395</v>
      </c>
      <c r="B72" s="80" t="s">
        <v>190</v>
      </c>
      <c r="C72" s="80" t="s">
        <v>330</v>
      </c>
      <c r="D72" s="80" t="s">
        <v>189</v>
      </c>
      <c r="E72" s="81" t="s">
        <v>396</v>
      </c>
      <c r="F72" s="80"/>
      <c r="G72" s="144">
        <v>0</v>
      </c>
      <c r="H72" s="137">
        <v>0</v>
      </c>
      <c r="I72" s="137">
        <v>0</v>
      </c>
      <c r="J72" s="78"/>
    </row>
    <row r="73" spans="1:11" ht="22.5" x14ac:dyDescent="0.2">
      <c r="A73" s="80" t="s">
        <v>397</v>
      </c>
      <c r="B73" s="80" t="s">
        <v>190</v>
      </c>
      <c r="C73" s="80" t="s">
        <v>330</v>
      </c>
      <c r="D73" s="80" t="s">
        <v>190</v>
      </c>
      <c r="E73" s="81" t="s">
        <v>398</v>
      </c>
      <c r="F73" s="80"/>
      <c r="G73" s="118">
        <v>0</v>
      </c>
      <c r="H73" s="138">
        <v>0</v>
      </c>
      <c r="I73" s="138">
        <v>0</v>
      </c>
      <c r="J73" s="78"/>
    </row>
    <row r="74" spans="1:11" ht="22.5" x14ac:dyDescent="0.2">
      <c r="A74" s="80" t="s">
        <v>399</v>
      </c>
      <c r="B74" s="80" t="s">
        <v>190</v>
      </c>
      <c r="C74" s="80" t="s">
        <v>331</v>
      </c>
      <c r="D74" s="80" t="s">
        <v>189</v>
      </c>
      <c r="E74" s="81" t="s">
        <v>400</v>
      </c>
      <c r="F74" s="80"/>
      <c r="G74" s="136">
        <f>H74+I74</f>
        <v>68348</v>
      </c>
      <c r="H74" s="139">
        <f>H75</f>
        <v>68348</v>
      </c>
      <c r="I74" s="139">
        <f>I75</f>
        <v>0</v>
      </c>
      <c r="J74" s="78"/>
    </row>
    <row r="75" spans="1:11" ht="22.5" x14ac:dyDescent="0.2">
      <c r="A75" s="80" t="s">
        <v>401</v>
      </c>
      <c r="B75" s="80" t="s">
        <v>190</v>
      </c>
      <c r="C75" s="80" t="s">
        <v>331</v>
      </c>
      <c r="D75" s="80" t="s">
        <v>190</v>
      </c>
      <c r="E75" s="81" t="s">
        <v>402</v>
      </c>
      <c r="F75" s="80"/>
      <c r="G75" s="150">
        <f>H75+I75</f>
        <v>68348</v>
      </c>
      <c r="H75" s="143">
        <f>H76+H77+H78</f>
        <v>68348</v>
      </c>
      <c r="I75" s="143">
        <f>I76+I78</f>
        <v>0</v>
      </c>
      <c r="J75" s="78"/>
    </row>
    <row r="76" spans="1:11" s="26" customFormat="1" x14ac:dyDescent="0.2">
      <c r="A76" s="174"/>
      <c r="B76" s="174"/>
      <c r="C76" s="174"/>
      <c r="D76" s="174"/>
      <c r="E76" s="164" t="s">
        <v>361</v>
      </c>
      <c r="F76" s="174">
        <v>4241</v>
      </c>
      <c r="G76" s="156">
        <f>H76+I76</f>
        <v>45000</v>
      </c>
      <c r="H76" s="152">
        <v>45000</v>
      </c>
      <c r="I76" s="152">
        <v>0</v>
      </c>
      <c r="J76" s="175"/>
    </row>
    <row r="77" spans="1:11" s="26" customFormat="1" ht="22.5" x14ac:dyDescent="0.2">
      <c r="A77" s="174"/>
      <c r="B77" s="174"/>
      <c r="C77" s="174"/>
      <c r="D77" s="174"/>
      <c r="E77" s="169" t="s">
        <v>820</v>
      </c>
      <c r="F77" s="80">
        <v>4819</v>
      </c>
      <c r="G77" s="156">
        <f>H77+I77</f>
        <v>2348</v>
      </c>
      <c r="H77" s="138">
        <v>2348</v>
      </c>
      <c r="I77" s="138">
        <v>0</v>
      </c>
      <c r="J77" s="175"/>
    </row>
    <row r="78" spans="1:11" ht="28.15" customHeight="1" x14ac:dyDescent="0.2">
      <c r="A78" s="80"/>
      <c r="B78" s="80"/>
      <c r="C78" s="80"/>
      <c r="D78" s="80"/>
      <c r="E78" s="81" t="s">
        <v>367</v>
      </c>
      <c r="F78" s="80" t="s">
        <v>25</v>
      </c>
      <c r="G78" s="156">
        <f>H78+I78</f>
        <v>21000</v>
      </c>
      <c r="H78" s="138">
        <v>21000</v>
      </c>
      <c r="I78" s="138">
        <v>0</v>
      </c>
      <c r="J78" s="78"/>
    </row>
    <row r="79" spans="1:11" x14ac:dyDescent="0.2">
      <c r="A79" s="80" t="s">
        <v>403</v>
      </c>
      <c r="B79" s="80" t="s">
        <v>190</v>
      </c>
      <c r="C79" s="80" t="s">
        <v>332</v>
      </c>
      <c r="D79" s="80" t="s">
        <v>189</v>
      </c>
      <c r="E79" s="81" t="s">
        <v>404</v>
      </c>
      <c r="F79" s="80"/>
      <c r="G79" s="144">
        <v>0</v>
      </c>
      <c r="H79" s="137">
        <v>0</v>
      </c>
      <c r="I79" s="137">
        <v>0</v>
      </c>
      <c r="J79" s="78"/>
    </row>
    <row r="80" spans="1:11" x14ac:dyDescent="0.2">
      <c r="A80" s="80" t="s">
        <v>405</v>
      </c>
      <c r="B80" s="80" t="s">
        <v>190</v>
      </c>
      <c r="C80" s="80" t="s">
        <v>332</v>
      </c>
      <c r="D80" s="80" t="s">
        <v>190</v>
      </c>
      <c r="E80" s="81" t="s">
        <v>406</v>
      </c>
      <c r="F80" s="80"/>
      <c r="G80" s="118">
        <v>0</v>
      </c>
      <c r="H80" s="138">
        <v>0</v>
      </c>
      <c r="I80" s="138">
        <v>0</v>
      </c>
      <c r="J80" s="78"/>
    </row>
    <row r="81" spans="1:10" ht="33.75" x14ac:dyDescent="0.2">
      <c r="A81" s="80" t="s">
        <v>407</v>
      </c>
      <c r="B81" s="80" t="s">
        <v>190</v>
      </c>
      <c r="C81" s="80" t="s">
        <v>333</v>
      </c>
      <c r="D81" s="80" t="s">
        <v>189</v>
      </c>
      <c r="E81" s="81" t="s">
        <v>408</v>
      </c>
      <c r="F81" s="80"/>
      <c r="G81" s="144">
        <v>0</v>
      </c>
      <c r="H81" s="137">
        <v>0</v>
      </c>
      <c r="I81" s="137">
        <v>0</v>
      </c>
      <c r="J81" s="78"/>
    </row>
    <row r="82" spans="1:10" ht="33.75" x14ac:dyDescent="0.2">
      <c r="A82" s="80" t="s">
        <v>409</v>
      </c>
      <c r="B82" s="80" t="s">
        <v>190</v>
      </c>
      <c r="C82" s="80" t="s">
        <v>333</v>
      </c>
      <c r="D82" s="80" t="s">
        <v>190</v>
      </c>
      <c r="E82" s="81" t="s">
        <v>408</v>
      </c>
      <c r="F82" s="80"/>
      <c r="G82" s="118">
        <v>0</v>
      </c>
      <c r="H82" s="138">
        <v>0</v>
      </c>
      <c r="I82" s="138">
        <v>0</v>
      </c>
      <c r="J82" s="78"/>
    </row>
    <row r="83" spans="1:10" x14ac:dyDescent="0.2">
      <c r="A83" s="80" t="s">
        <v>410</v>
      </c>
      <c r="B83" s="80" t="s">
        <v>190</v>
      </c>
      <c r="C83" s="80" t="s">
        <v>333</v>
      </c>
      <c r="D83" s="80" t="s">
        <v>190</v>
      </c>
      <c r="E83" s="81" t="s">
        <v>411</v>
      </c>
      <c r="F83" s="80"/>
      <c r="G83" s="118">
        <v>0</v>
      </c>
      <c r="H83" s="138">
        <v>0</v>
      </c>
      <c r="I83" s="138">
        <v>0</v>
      </c>
      <c r="J83" s="78"/>
    </row>
    <row r="84" spans="1:10" x14ac:dyDescent="0.2">
      <c r="A84" s="80" t="s">
        <v>412</v>
      </c>
      <c r="B84" s="80" t="s">
        <v>190</v>
      </c>
      <c r="C84" s="80" t="s">
        <v>333</v>
      </c>
      <c r="D84" s="80" t="s">
        <v>190</v>
      </c>
      <c r="E84" s="81" t="s">
        <v>413</v>
      </c>
      <c r="F84" s="80"/>
      <c r="G84" s="118">
        <v>0</v>
      </c>
      <c r="H84" s="138">
        <v>0</v>
      </c>
      <c r="I84" s="138">
        <v>0</v>
      </c>
      <c r="J84" s="78"/>
    </row>
    <row r="85" spans="1:10" ht="22.5" x14ac:dyDescent="0.2">
      <c r="A85" s="80" t="s">
        <v>414</v>
      </c>
      <c r="B85" s="80" t="s">
        <v>190</v>
      </c>
      <c r="C85" s="80" t="s">
        <v>333</v>
      </c>
      <c r="D85" s="80" t="s">
        <v>190</v>
      </c>
      <c r="E85" s="81" t="s">
        <v>415</v>
      </c>
      <c r="F85" s="80"/>
      <c r="G85" s="118">
        <v>0</v>
      </c>
      <c r="H85" s="138">
        <v>0</v>
      </c>
      <c r="I85" s="138">
        <v>0</v>
      </c>
      <c r="J85" s="78"/>
    </row>
    <row r="86" spans="1:10" ht="33.75" x14ac:dyDescent="0.2">
      <c r="A86" s="80" t="s">
        <v>416</v>
      </c>
      <c r="B86" s="80" t="s">
        <v>191</v>
      </c>
      <c r="C86" s="80" t="s">
        <v>189</v>
      </c>
      <c r="D86" s="80" t="s">
        <v>189</v>
      </c>
      <c r="E86" s="81" t="s">
        <v>417</v>
      </c>
      <c r="F86" s="80"/>
      <c r="G86" s="142">
        <v>0</v>
      </c>
      <c r="H86" s="142">
        <v>0</v>
      </c>
      <c r="I86" s="142">
        <v>0</v>
      </c>
      <c r="J86" s="78"/>
    </row>
    <row r="87" spans="1:10" x14ac:dyDescent="0.2">
      <c r="A87" s="80" t="s">
        <v>418</v>
      </c>
      <c r="B87" s="80" t="s">
        <v>191</v>
      </c>
      <c r="C87" s="80" t="s">
        <v>190</v>
      </c>
      <c r="D87" s="80" t="s">
        <v>189</v>
      </c>
      <c r="E87" s="81" t="s">
        <v>419</v>
      </c>
      <c r="F87" s="80"/>
      <c r="G87" s="138">
        <v>0</v>
      </c>
      <c r="H87" s="138">
        <v>0</v>
      </c>
      <c r="I87" s="138">
        <v>0</v>
      </c>
      <c r="J87" s="78"/>
    </row>
    <row r="88" spans="1:10" x14ac:dyDescent="0.2">
      <c r="A88" s="80" t="s">
        <v>420</v>
      </c>
      <c r="B88" s="80" t="s">
        <v>191</v>
      </c>
      <c r="C88" s="80" t="s">
        <v>190</v>
      </c>
      <c r="D88" s="80" t="s">
        <v>190</v>
      </c>
      <c r="E88" s="81" t="s">
        <v>421</v>
      </c>
      <c r="F88" s="80"/>
      <c r="G88" s="138">
        <v>0</v>
      </c>
      <c r="H88" s="138">
        <v>0</v>
      </c>
      <c r="I88" s="138">
        <v>0</v>
      </c>
      <c r="J88" s="78"/>
    </row>
    <row r="89" spans="1:10" x14ac:dyDescent="0.2">
      <c r="A89" s="80"/>
      <c r="B89" s="80"/>
      <c r="C89" s="80"/>
      <c r="D89" s="80"/>
      <c r="E89" s="81" t="s">
        <v>359</v>
      </c>
      <c r="F89" s="80" t="s">
        <v>69</v>
      </c>
      <c r="G89" s="118">
        <v>0</v>
      </c>
      <c r="H89" s="138">
        <v>0</v>
      </c>
      <c r="I89" s="138">
        <v>0</v>
      </c>
      <c r="J89" s="78"/>
    </row>
    <row r="90" spans="1:10" x14ac:dyDescent="0.2">
      <c r="A90" s="80"/>
      <c r="B90" s="80"/>
      <c r="C90" s="80"/>
      <c r="D90" s="80"/>
      <c r="E90" s="81" t="s">
        <v>365</v>
      </c>
      <c r="F90" s="80" t="s">
        <v>79</v>
      </c>
      <c r="G90" s="118">
        <v>0</v>
      </c>
      <c r="H90" s="138">
        <v>0</v>
      </c>
      <c r="I90" s="138">
        <v>0</v>
      </c>
      <c r="J90" s="78"/>
    </row>
    <row r="91" spans="1:10" x14ac:dyDescent="0.2">
      <c r="A91" s="80"/>
      <c r="B91" s="80"/>
      <c r="C91" s="80"/>
      <c r="D91" s="80"/>
      <c r="E91" s="81" t="s">
        <v>366</v>
      </c>
      <c r="F91" s="80" t="s">
        <v>80</v>
      </c>
      <c r="G91" s="118">
        <v>0</v>
      </c>
      <c r="H91" s="138">
        <v>0</v>
      </c>
      <c r="I91" s="138">
        <v>0</v>
      </c>
      <c r="J91" s="78"/>
    </row>
    <row r="92" spans="1:10" x14ac:dyDescent="0.2">
      <c r="A92" s="80"/>
      <c r="B92" s="80"/>
      <c r="C92" s="80"/>
      <c r="D92" s="80"/>
      <c r="E92" s="81" t="s">
        <v>422</v>
      </c>
      <c r="F92" s="80" t="s">
        <v>14</v>
      </c>
      <c r="G92" s="118">
        <v>0</v>
      </c>
      <c r="H92" s="138">
        <v>0</v>
      </c>
      <c r="I92" s="138">
        <v>0</v>
      </c>
      <c r="J92" s="78"/>
    </row>
    <row r="93" spans="1:10" x14ac:dyDescent="0.2">
      <c r="A93" s="80" t="s">
        <v>423</v>
      </c>
      <c r="B93" s="80" t="s">
        <v>191</v>
      </c>
      <c r="C93" s="80" t="s">
        <v>191</v>
      </c>
      <c r="D93" s="80" t="s">
        <v>189</v>
      </c>
      <c r="E93" s="81" t="s">
        <v>424</v>
      </c>
      <c r="F93" s="80"/>
      <c r="G93" s="118">
        <v>0</v>
      </c>
      <c r="H93" s="138">
        <v>0</v>
      </c>
      <c r="I93" s="138">
        <v>0</v>
      </c>
      <c r="J93" s="78"/>
    </row>
    <row r="94" spans="1:10" x14ac:dyDescent="0.2">
      <c r="A94" s="80" t="s">
        <v>425</v>
      </c>
      <c r="B94" s="80" t="s">
        <v>191</v>
      </c>
      <c r="C94" s="80" t="s">
        <v>191</v>
      </c>
      <c r="D94" s="80" t="s">
        <v>190</v>
      </c>
      <c r="E94" s="81" t="s">
        <v>426</v>
      </c>
      <c r="F94" s="80"/>
      <c r="G94" s="118">
        <v>0</v>
      </c>
      <c r="H94" s="138">
        <v>0</v>
      </c>
      <c r="I94" s="138">
        <v>0</v>
      </c>
      <c r="J94" s="78"/>
    </row>
    <row r="95" spans="1:10" x14ac:dyDescent="0.2">
      <c r="A95" s="80" t="s">
        <v>427</v>
      </c>
      <c r="B95" s="80" t="s">
        <v>191</v>
      </c>
      <c r="C95" s="80" t="s">
        <v>126</v>
      </c>
      <c r="D95" s="80" t="s">
        <v>189</v>
      </c>
      <c r="E95" s="81" t="s">
        <v>428</v>
      </c>
      <c r="F95" s="80"/>
      <c r="G95" s="118">
        <v>0</v>
      </c>
      <c r="H95" s="138">
        <v>0</v>
      </c>
      <c r="I95" s="138">
        <v>0</v>
      </c>
      <c r="J95" s="78"/>
    </row>
    <row r="96" spans="1:10" x14ac:dyDescent="0.2">
      <c r="A96" s="80" t="s">
        <v>429</v>
      </c>
      <c r="B96" s="80" t="s">
        <v>191</v>
      </c>
      <c r="C96" s="80" t="s">
        <v>126</v>
      </c>
      <c r="D96" s="80" t="s">
        <v>190</v>
      </c>
      <c r="E96" s="81" t="s">
        <v>430</v>
      </c>
      <c r="F96" s="80"/>
      <c r="G96" s="118">
        <v>0</v>
      </c>
      <c r="H96" s="138">
        <v>0</v>
      </c>
      <c r="I96" s="138">
        <v>0</v>
      </c>
      <c r="J96" s="78"/>
    </row>
    <row r="97" spans="1:10" ht="22.5" x14ac:dyDescent="0.2">
      <c r="A97" s="80" t="s">
        <v>431</v>
      </c>
      <c r="B97" s="80" t="s">
        <v>191</v>
      </c>
      <c r="C97" s="80" t="s">
        <v>329</v>
      </c>
      <c r="D97" s="80" t="s">
        <v>189</v>
      </c>
      <c r="E97" s="81" t="s">
        <v>432</v>
      </c>
      <c r="F97" s="80"/>
      <c r="G97" s="118">
        <v>0</v>
      </c>
      <c r="H97" s="138">
        <v>0</v>
      </c>
      <c r="I97" s="138">
        <v>0</v>
      </c>
      <c r="J97" s="78"/>
    </row>
    <row r="98" spans="1:10" ht="22.5" x14ac:dyDescent="0.2">
      <c r="A98" s="80" t="s">
        <v>433</v>
      </c>
      <c r="B98" s="80" t="s">
        <v>191</v>
      </c>
      <c r="C98" s="80" t="s">
        <v>329</v>
      </c>
      <c r="D98" s="80" t="s">
        <v>190</v>
      </c>
      <c r="E98" s="81" t="s">
        <v>432</v>
      </c>
      <c r="F98" s="80"/>
      <c r="G98" s="118">
        <v>0</v>
      </c>
      <c r="H98" s="138">
        <v>0</v>
      </c>
      <c r="I98" s="138">
        <v>0</v>
      </c>
      <c r="J98" s="78"/>
    </row>
    <row r="99" spans="1:10" x14ac:dyDescent="0.2">
      <c r="A99" s="80" t="s">
        <v>434</v>
      </c>
      <c r="B99" s="80" t="s">
        <v>191</v>
      </c>
      <c r="C99" s="80" t="s">
        <v>330</v>
      </c>
      <c r="D99" s="80" t="s">
        <v>189</v>
      </c>
      <c r="E99" s="81" t="s">
        <v>435</v>
      </c>
      <c r="F99" s="80"/>
      <c r="G99" s="118">
        <v>0</v>
      </c>
      <c r="H99" s="138">
        <v>0</v>
      </c>
      <c r="I99" s="138">
        <v>0</v>
      </c>
      <c r="J99" s="78"/>
    </row>
    <row r="100" spans="1:10" x14ac:dyDescent="0.2">
      <c r="A100" s="80" t="s">
        <v>436</v>
      </c>
      <c r="B100" s="80" t="s">
        <v>191</v>
      </c>
      <c r="C100" s="80" t="s">
        <v>330</v>
      </c>
      <c r="D100" s="80" t="s">
        <v>190</v>
      </c>
      <c r="E100" s="81" t="s">
        <v>437</v>
      </c>
      <c r="F100" s="80"/>
      <c r="G100" s="118">
        <v>0</v>
      </c>
      <c r="H100" s="138">
        <v>0</v>
      </c>
      <c r="I100" s="138">
        <v>0</v>
      </c>
      <c r="J100" s="78"/>
    </row>
    <row r="101" spans="1:10" x14ac:dyDescent="0.2">
      <c r="A101" s="80"/>
      <c r="B101" s="80"/>
      <c r="C101" s="80"/>
      <c r="D101" s="80"/>
      <c r="E101" s="81" t="s">
        <v>422</v>
      </c>
      <c r="F101" s="80" t="s">
        <v>14</v>
      </c>
      <c r="G101" s="118">
        <v>0</v>
      </c>
      <c r="H101" s="138">
        <v>0</v>
      </c>
      <c r="I101" s="138">
        <v>0</v>
      </c>
      <c r="J101" s="78"/>
    </row>
    <row r="102" spans="1:10" ht="45" x14ac:dyDescent="0.2">
      <c r="A102" s="80" t="s">
        <v>438</v>
      </c>
      <c r="B102" s="80" t="s">
        <v>126</v>
      </c>
      <c r="C102" s="80" t="s">
        <v>189</v>
      </c>
      <c r="D102" s="80" t="s">
        <v>189</v>
      </c>
      <c r="E102" s="81" t="s">
        <v>439</v>
      </c>
      <c r="F102" s="80"/>
      <c r="G102" s="141">
        <v>0</v>
      </c>
      <c r="H102" s="142">
        <v>0</v>
      </c>
      <c r="I102" s="142">
        <v>0</v>
      </c>
      <c r="J102" s="78"/>
    </row>
    <row r="103" spans="1:10" x14ac:dyDescent="0.2">
      <c r="A103" s="80" t="s">
        <v>440</v>
      </c>
      <c r="B103" s="80" t="s">
        <v>126</v>
      </c>
      <c r="C103" s="80" t="s">
        <v>190</v>
      </c>
      <c r="D103" s="80" t="s">
        <v>189</v>
      </c>
      <c r="E103" s="81" t="s">
        <v>441</v>
      </c>
      <c r="F103" s="80"/>
      <c r="G103" s="118">
        <v>0</v>
      </c>
      <c r="H103" s="138">
        <v>0</v>
      </c>
      <c r="I103" s="138">
        <v>0</v>
      </c>
      <c r="J103" s="78"/>
    </row>
    <row r="104" spans="1:10" x14ac:dyDescent="0.2">
      <c r="A104" s="80" t="s">
        <v>442</v>
      </c>
      <c r="B104" s="80" t="s">
        <v>126</v>
      </c>
      <c r="C104" s="80" t="s">
        <v>190</v>
      </c>
      <c r="D104" s="80" t="s">
        <v>190</v>
      </c>
      <c r="E104" s="81" t="s">
        <v>443</v>
      </c>
      <c r="F104" s="80"/>
      <c r="G104" s="118">
        <v>0</v>
      </c>
      <c r="H104" s="138">
        <v>0</v>
      </c>
      <c r="I104" s="138">
        <v>0</v>
      </c>
      <c r="J104" s="78"/>
    </row>
    <row r="105" spans="1:10" x14ac:dyDescent="0.2">
      <c r="A105" s="80" t="s">
        <v>444</v>
      </c>
      <c r="B105" s="80" t="s">
        <v>126</v>
      </c>
      <c r="C105" s="80" t="s">
        <v>190</v>
      </c>
      <c r="D105" s="80" t="s">
        <v>191</v>
      </c>
      <c r="E105" s="81" t="s">
        <v>445</v>
      </c>
      <c r="F105" s="80"/>
      <c r="G105" s="118">
        <v>0</v>
      </c>
      <c r="H105" s="138">
        <v>0</v>
      </c>
      <c r="I105" s="138">
        <v>0</v>
      </c>
      <c r="J105" s="78"/>
    </row>
    <row r="106" spans="1:10" x14ac:dyDescent="0.2">
      <c r="A106" s="80" t="s">
        <v>446</v>
      </c>
      <c r="B106" s="80" t="s">
        <v>126</v>
      </c>
      <c r="C106" s="80" t="s">
        <v>190</v>
      </c>
      <c r="D106" s="80" t="s">
        <v>126</v>
      </c>
      <c r="E106" s="81" t="s">
        <v>447</v>
      </c>
      <c r="F106" s="80"/>
      <c r="G106" s="118">
        <v>0</v>
      </c>
      <c r="H106" s="138">
        <v>0</v>
      </c>
      <c r="I106" s="138">
        <v>0</v>
      </c>
      <c r="J106" s="78"/>
    </row>
    <row r="107" spans="1:10" x14ac:dyDescent="0.2">
      <c r="A107" s="80" t="s">
        <v>448</v>
      </c>
      <c r="B107" s="80" t="s">
        <v>126</v>
      </c>
      <c r="C107" s="80" t="s">
        <v>191</v>
      </c>
      <c r="D107" s="80" t="s">
        <v>189</v>
      </c>
      <c r="E107" s="81" t="s">
        <v>449</v>
      </c>
      <c r="F107" s="80"/>
      <c r="G107" s="118">
        <v>0</v>
      </c>
      <c r="H107" s="138">
        <v>0</v>
      </c>
      <c r="I107" s="138">
        <v>0</v>
      </c>
      <c r="J107" s="78"/>
    </row>
    <row r="108" spans="1:10" ht="22.5" x14ac:dyDescent="0.2">
      <c r="A108" s="80" t="s">
        <v>450</v>
      </c>
      <c r="B108" s="80" t="s">
        <v>126</v>
      </c>
      <c r="C108" s="80" t="s">
        <v>126</v>
      </c>
      <c r="D108" s="80" t="s">
        <v>189</v>
      </c>
      <c r="E108" s="81" t="s">
        <v>451</v>
      </c>
      <c r="F108" s="80"/>
      <c r="G108" s="118">
        <v>0</v>
      </c>
      <c r="H108" s="138">
        <v>0</v>
      </c>
      <c r="I108" s="138">
        <v>0</v>
      </c>
      <c r="J108" s="78"/>
    </row>
    <row r="109" spans="1:10" x14ac:dyDescent="0.2">
      <c r="A109" s="80" t="s">
        <v>452</v>
      </c>
      <c r="B109" s="80" t="s">
        <v>126</v>
      </c>
      <c r="C109" s="80" t="s">
        <v>126</v>
      </c>
      <c r="D109" s="80" t="s">
        <v>190</v>
      </c>
      <c r="E109" s="81" t="s">
        <v>453</v>
      </c>
      <c r="F109" s="80"/>
      <c r="G109" s="118">
        <v>0</v>
      </c>
      <c r="H109" s="138">
        <v>0</v>
      </c>
      <c r="I109" s="138">
        <v>0</v>
      </c>
      <c r="J109" s="78"/>
    </row>
    <row r="110" spans="1:10" x14ac:dyDescent="0.2">
      <c r="A110" s="80" t="s">
        <v>454</v>
      </c>
      <c r="B110" s="80" t="s">
        <v>126</v>
      </c>
      <c r="C110" s="80" t="s">
        <v>126</v>
      </c>
      <c r="D110" s="80" t="s">
        <v>191</v>
      </c>
      <c r="E110" s="81" t="s">
        <v>455</v>
      </c>
      <c r="F110" s="80"/>
      <c r="G110" s="118">
        <v>0</v>
      </c>
      <c r="H110" s="138">
        <v>0</v>
      </c>
      <c r="I110" s="138">
        <v>0</v>
      </c>
      <c r="J110" s="78"/>
    </row>
    <row r="111" spans="1:10" x14ac:dyDescent="0.2">
      <c r="A111" s="80" t="s">
        <v>456</v>
      </c>
      <c r="B111" s="80" t="s">
        <v>126</v>
      </c>
      <c r="C111" s="80" t="s">
        <v>329</v>
      </c>
      <c r="D111" s="80" t="s">
        <v>189</v>
      </c>
      <c r="E111" s="81" t="s">
        <v>457</v>
      </c>
      <c r="F111" s="80"/>
      <c r="G111" s="118">
        <v>0</v>
      </c>
      <c r="H111" s="138">
        <v>0</v>
      </c>
      <c r="I111" s="138">
        <v>0</v>
      </c>
      <c r="J111" s="78"/>
    </row>
    <row r="112" spans="1:10" x14ac:dyDescent="0.2">
      <c r="A112" s="80" t="s">
        <v>458</v>
      </c>
      <c r="B112" s="80" t="s">
        <v>126</v>
      </c>
      <c r="C112" s="80" t="s">
        <v>329</v>
      </c>
      <c r="D112" s="80" t="s">
        <v>190</v>
      </c>
      <c r="E112" s="81" t="s">
        <v>459</v>
      </c>
      <c r="F112" s="80"/>
      <c r="G112" s="118">
        <v>0</v>
      </c>
      <c r="H112" s="138">
        <v>0</v>
      </c>
      <c r="I112" s="138">
        <v>0</v>
      </c>
      <c r="J112" s="78"/>
    </row>
    <row r="113" spans="1:10" x14ac:dyDescent="0.2">
      <c r="A113" s="80" t="s">
        <v>460</v>
      </c>
      <c r="B113" s="80" t="s">
        <v>126</v>
      </c>
      <c r="C113" s="80" t="s">
        <v>330</v>
      </c>
      <c r="D113" s="80" t="s">
        <v>189</v>
      </c>
      <c r="E113" s="81" t="s">
        <v>461</v>
      </c>
      <c r="F113" s="80"/>
      <c r="G113" s="118">
        <v>0</v>
      </c>
      <c r="H113" s="138">
        <v>0</v>
      </c>
      <c r="I113" s="138">
        <v>0</v>
      </c>
      <c r="J113" s="78"/>
    </row>
    <row r="114" spans="1:10" x14ac:dyDescent="0.2">
      <c r="A114" s="80" t="s">
        <v>462</v>
      </c>
      <c r="B114" s="80" t="s">
        <v>126</v>
      </c>
      <c r="C114" s="80" t="s">
        <v>330</v>
      </c>
      <c r="D114" s="80" t="s">
        <v>190</v>
      </c>
      <c r="E114" s="81" t="s">
        <v>463</v>
      </c>
      <c r="F114" s="80"/>
      <c r="G114" s="118">
        <v>0</v>
      </c>
      <c r="H114" s="138">
        <v>0</v>
      </c>
      <c r="I114" s="138">
        <v>0</v>
      </c>
      <c r="J114" s="78"/>
    </row>
    <row r="115" spans="1:10" ht="33.75" x14ac:dyDescent="0.2">
      <c r="A115" s="80" t="s">
        <v>464</v>
      </c>
      <c r="B115" s="80" t="s">
        <v>126</v>
      </c>
      <c r="C115" s="80" t="s">
        <v>331</v>
      </c>
      <c r="D115" s="80" t="s">
        <v>189</v>
      </c>
      <c r="E115" s="81" t="s">
        <v>465</v>
      </c>
      <c r="F115" s="80"/>
      <c r="G115" s="118">
        <v>0</v>
      </c>
      <c r="H115" s="138">
        <v>0</v>
      </c>
      <c r="I115" s="138">
        <v>0</v>
      </c>
      <c r="J115" s="78"/>
    </row>
    <row r="116" spans="1:10" ht="22.5" x14ac:dyDescent="0.2">
      <c r="A116" s="80" t="s">
        <v>466</v>
      </c>
      <c r="B116" s="80" t="s">
        <v>126</v>
      </c>
      <c r="C116" s="80" t="s">
        <v>331</v>
      </c>
      <c r="D116" s="80" t="s">
        <v>190</v>
      </c>
      <c r="E116" s="81" t="s">
        <v>467</v>
      </c>
      <c r="F116" s="80"/>
      <c r="G116" s="118">
        <v>0</v>
      </c>
      <c r="H116" s="138">
        <v>0</v>
      </c>
      <c r="I116" s="138">
        <v>0</v>
      </c>
      <c r="J116" s="78"/>
    </row>
    <row r="117" spans="1:10" ht="22.5" x14ac:dyDescent="0.2">
      <c r="A117" s="80" t="s">
        <v>468</v>
      </c>
      <c r="B117" s="80" t="s">
        <v>126</v>
      </c>
      <c r="C117" s="80" t="s">
        <v>332</v>
      </c>
      <c r="D117" s="80" t="s">
        <v>189</v>
      </c>
      <c r="E117" s="81" t="s">
        <v>469</v>
      </c>
      <c r="F117" s="80"/>
      <c r="G117" s="118">
        <v>0</v>
      </c>
      <c r="H117" s="138">
        <v>0</v>
      </c>
      <c r="I117" s="138">
        <v>0</v>
      </c>
      <c r="J117" s="78"/>
    </row>
    <row r="118" spans="1:10" ht="22.5" x14ac:dyDescent="0.2">
      <c r="A118" s="80" t="s">
        <v>470</v>
      </c>
      <c r="B118" s="80" t="s">
        <v>126</v>
      </c>
      <c r="C118" s="80" t="s">
        <v>332</v>
      </c>
      <c r="D118" s="80" t="s">
        <v>190</v>
      </c>
      <c r="E118" s="81" t="s">
        <v>471</v>
      </c>
      <c r="F118" s="80"/>
      <c r="G118" s="118">
        <v>0</v>
      </c>
      <c r="H118" s="138">
        <v>0</v>
      </c>
      <c r="I118" s="138">
        <v>0</v>
      </c>
      <c r="J118" s="78"/>
    </row>
    <row r="119" spans="1:10" ht="33.75" x14ac:dyDescent="0.2">
      <c r="A119" s="80" t="s">
        <v>472</v>
      </c>
      <c r="B119" s="80" t="s">
        <v>329</v>
      </c>
      <c r="C119" s="80" t="s">
        <v>189</v>
      </c>
      <c r="D119" s="80" t="s">
        <v>189</v>
      </c>
      <c r="E119" s="81" t="s">
        <v>473</v>
      </c>
      <c r="F119" s="80"/>
      <c r="G119" s="160">
        <f>H119+I119</f>
        <v>3881258.0054000001</v>
      </c>
      <c r="H119" s="142">
        <f>H120+H129+H138+H148+H152+H167+H169+H174+H182</f>
        <v>166909.27900000001</v>
      </c>
      <c r="I119" s="159">
        <f>I120+I129+I138+I148+I152+I167+I169+I174+I182</f>
        <v>3714348.7264</v>
      </c>
      <c r="J119" s="78"/>
    </row>
    <row r="120" spans="1:10" ht="22.5" x14ac:dyDescent="0.2">
      <c r="A120" s="80" t="s">
        <v>474</v>
      </c>
      <c r="B120" s="80" t="s">
        <v>329</v>
      </c>
      <c r="C120" s="80" t="s">
        <v>190</v>
      </c>
      <c r="D120" s="80" t="s">
        <v>189</v>
      </c>
      <c r="E120" s="81" t="s">
        <v>475</v>
      </c>
      <c r="F120" s="80"/>
      <c r="G120" s="144">
        <f>H120+I120</f>
        <v>0</v>
      </c>
      <c r="H120" s="137">
        <f>H121+H128</f>
        <v>0</v>
      </c>
      <c r="I120" s="137">
        <f>I121+I128</f>
        <v>0</v>
      </c>
      <c r="J120" s="78"/>
    </row>
    <row r="121" spans="1:10" ht="22.5" x14ac:dyDescent="0.2">
      <c r="A121" s="80" t="s">
        <v>476</v>
      </c>
      <c r="B121" s="80" t="s">
        <v>329</v>
      </c>
      <c r="C121" s="80" t="s">
        <v>190</v>
      </c>
      <c r="D121" s="80" t="s">
        <v>190</v>
      </c>
      <c r="E121" s="81" t="s">
        <v>477</v>
      </c>
      <c r="F121" s="80"/>
      <c r="G121" s="118">
        <f t="shared" ref="G121:G127" si="1">H121+I121</f>
        <v>0</v>
      </c>
      <c r="H121" s="138">
        <f>H122+H123+H124+H125+H126+H127</f>
        <v>0</v>
      </c>
      <c r="I121" s="138">
        <f>I122+I123+I124+I125+I126+I127</f>
        <v>0</v>
      </c>
      <c r="J121" s="78"/>
    </row>
    <row r="122" spans="1:10" x14ac:dyDescent="0.2">
      <c r="A122" s="80"/>
      <c r="B122" s="80"/>
      <c r="C122" s="80"/>
      <c r="D122" s="80"/>
      <c r="E122" s="81" t="s">
        <v>478</v>
      </c>
      <c r="F122" s="80" t="s">
        <v>251</v>
      </c>
      <c r="G122" s="118">
        <f t="shared" si="1"/>
        <v>0</v>
      </c>
      <c r="H122" s="138">
        <v>0</v>
      </c>
      <c r="I122" s="138">
        <v>0</v>
      </c>
      <c r="J122" s="78"/>
    </row>
    <row r="123" spans="1:10" x14ac:dyDescent="0.2">
      <c r="A123" s="80"/>
      <c r="B123" s="80"/>
      <c r="C123" s="80"/>
      <c r="D123" s="80"/>
      <c r="E123" s="81" t="s">
        <v>359</v>
      </c>
      <c r="F123" s="80" t="s">
        <v>69</v>
      </c>
      <c r="G123" s="118">
        <f t="shared" si="1"/>
        <v>0</v>
      </c>
      <c r="H123" s="138">
        <v>0</v>
      </c>
      <c r="I123" s="138">
        <v>0</v>
      </c>
      <c r="J123" s="78"/>
    </row>
    <row r="124" spans="1:10" x14ac:dyDescent="0.2">
      <c r="A124" s="80"/>
      <c r="B124" s="80"/>
      <c r="C124" s="80"/>
      <c r="D124" s="80"/>
      <c r="E124" s="81" t="s">
        <v>361</v>
      </c>
      <c r="F124" s="80" t="s">
        <v>70</v>
      </c>
      <c r="G124" s="118">
        <f t="shared" si="1"/>
        <v>0</v>
      </c>
      <c r="H124" s="138">
        <v>0</v>
      </c>
      <c r="I124" s="138">
        <v>0</v>
      </c>
      <c r="J124" s="78"/>
    </row>
    <row r="125" spans="1:10" ht="22.5" x14ac:dyDescent="0.2">
      <c r="A125" s="80"/>
      <c r="B125" s="80"/>
      <c r="C125" s="80"/>
      <c r="D125" s="80"/>
      <c r="E125" s="81" t="s">
        <v>479</v>
      </c>
      <c r="F125" s="80" t="s">
        <v>71</v>
      </c>
      <c r="G125" s="118">
        <f>H125+I125</f>
        <v>0</v>
      </c>
      <c r="H125" s="138">
        <v>0</v>
      </c>
      <c r="I125" s="138">
        <v>0</v>
      </c>
      <c r="J125" s="78"/>
    </row>
    <row r="126" spans="1:10" x14ac:dyDescent="0.2">
      <c r="A126" s="80"/>
      <c r="B126" s="80"/>
      <c r="C126" s="80"/>
      <c r="D126" s="80"/>
      <c r="E126" s="81" t="s">
        <v>366</v>
      </c>
      <c r="F126" s="80" t="s">
        <v>80</v>
      </c>
      <c r="G126" s="118">
        <f t="shared" si="1"/>
        <v>0</v>
      </c>
      <c r="H126" s="138">
        <v>0</v>
      </c>
      <c r="I126" s="138">
        <v>0</v>
      </c>
      <c r="J126" s="78"/>
    </row>
    <row r="127" spans="1:10" ht="22.5" x14ac:dyDescent="0.2">
      <c r="A127" s="80"/>
      <c r="B127" s="80"/>
      <c r="C127" s="80"/>
      <c r="D127" s="80"/>
      <c r="E127" s="81" t="s">
        <v>480</v>
      </c>
      <c r="F127" s="80" t="s">
        <v>3</v>
      </c>
      <c r="G127" s="118">
        <f t="shared" si="1"/>
        <v>0</v>
      </c>
      <c r="H127" s="138">
        <v>0</v>
      </c>
      <c r="I127" s="138">
        <v>0</v>
      </c>
      <c r="J127" s="78"/>
    </row>
    <row r="128" spans="1:10" ht="22.5" x14ac:dyDescent="0.2">
      <c r="A128" s="80" t="s">
        <v>481</v>
      </c>
      <c r="B128" s="80" t="s">
        <v>329</v>
      </c>
      <c r="C128" s="80" t="s">
        <v>190</v>
      </c>
      <c r="D128" s="80" t="s">
        <v>191</v>
      </c>
      <c r="E128" s="81" t="s">
        <v>482</v>
      </c>
      <c r="F128" s="80"/>
      <c r="G128" s="118">
        <v>0</v>
      </c>
      <c r="H128" s="138">
        <v>0</v>
      </c>
      <c r="I128" s="138">
        <v>0</v>
      </c>
      <c r="J128" s="78"/>
    </row>
    <row r="129" spans="1:10" ht="22.5" x14ac:dyDescent="0.2">
      <c r="A129" s="80" t="s">
        <v>483</v>
      </c>
      <c r="B129" s="80" t="s">
        <v>329</v>
      </c>
      <c r="C129" s="80" t="s">
        <v>191</v>
      </c>
      <c r="D129" s="80" t="s">
        <v>189</v>
      </c>
      <c r="E129" s="81" t="s">
        <v>484</v>
      </c>
      <c r="F129" s="80"/>
      <c r="G129" s="154">
        <f>H129+I129</f>
        <v>515405.679</v>
      </c>
      <c r="H129" s="155">
        <f>H130+H132+H133+H134</f>
        <v>27409.278999999999</v>
      </c>
      <c r="I129" s="155">
        <f>I130+I132+I133+I134</f>
        <v>487996.4</v>
      </c>
      <c r="J129" s="78"/>
    </row>
    <row r="130" spans="1:10" x14ac:dyDescent="0.2">
      <c r="A130" s="80" t="s">
        <v>485</v>
      </c>
      <c r="B130" s="80" t="s">
        <v>329</v>
      </c>
      <c r="C130" s="80" t="s">
        <v>191</v>
      </c>
      <c r="D130" s="80" t="s">
        <v>190</v>
      </c>
      <c r="E130" s="81" t="s">
        <v>486</v>
      </c>
      <c r="F130" s="80"/>
      <c r="G130" s="150">
        <f>G131</f>
        <v>27409.278999999999</v>
      </c>
      <c r="H130" s="151">
        <f>H131</f>
        <v>27409.278999999999</v>
      </c>
      <c r="I130" s="152">
        <f>I131</f>
        <v>0</v>
      </c>
      <c r="J130" s="78"/>
    </row>
    <row r="131" spans="1:10" x14ac:dyDescent="0.2">
      <c r="A131" s="80"/>
      <c r="B131" s="80"/>
      <c r="C131" s="80"/>
      <c r="D131" s="80"/>
      <c r="E131" s="81" t="s">
        <v>487</v>
      </c>
      <c r="F131" s="80">
        <v>4111</v>
      </c>
      <c r="G131" s="118">
        <v>27409.278999999999</v>
      </c>
      <c r="H131" s="138">
        <v>27409.278999999999</v>
      </c>
      <c r="I131" s="138">
        <v>0</v>
      </c>
      <c r="J131" s="78"/>
    </row>
    <row r="132" spans="1:10" x14ac:dyDescent="0.2">
      <c r="A132" s="80" t="s">
        <v>488</v>
      </c>
      <c r="B132" s="80" t="s">
        <v>329</v>
      </c>
      <c r="C132" s="80" t="s">
        <v>191</v>
      </c>
      <c r="D132" s="80" t="s">
        <v>191</v>
      </c>
      <c r="E132" s="81" t="s">
        <v>489</v>
      </c>
      <c r="F132" s="80"/>
      <c r="G132" s="118">
        <v>0</v>
      </c>
      <c r="H132" s="138">
        <v>0</v>
      </c>
      <c r="I132" s="138">
        <v>0</v>
      </c>
      <c r="J132" s="78"/>
    </row>
    <row r="133" spans="1:10" x14ac:dyDescent="0.2">
      <c r="A133" s="80" t="s">
        <v>490</v>
      </c>
      <c r="B133" s="80" t="s">
        <v>329</v>
      </c>
      <c r="C133" s="80" t="s">
        <v>191</v>
      </c>
      <c r="D133" s="80" t="s">
        <v>126</v>
      </c>
      <c r="E133" s="81" t="s">
        <v>491</v>
      </c>
      <c r="F133" s="80"/>
      <c r="G133" s="118">
        <v>0</v>
      </c>
      <c r="H133" s="138">
        <v>0</v>
      </c>
      <c r="I133" s="138">
        <v>0</v>
      </c>
      <c r="J133" s="78"/>
    </row>
    <row r="134" spans="1:10" x14ac:dyDescent="0.2">
      <c r="A134" s="80" t="s">
        <v>492</v>
      </c>
      <c r="B134" s="80" t="s">
        <v>329</v>
      </c>
      <c r="C134" s="80" t="s">
        <v>191</v>
      </c>
      <c r="D134" s="80" t="s">
        <v>329</v>
      </c>
      <c r="E134" s="81" t="s">
        <v>493</v>
      </c>
      <c r="F134" s="80"/>
      <c r="G134" s="150">
        <f>H134+I134</f>
        <v>487996.4</v>
      </c>
      <c r="H134" s="151">
        <f>H135+H136+H137</f>
        <v>0</v>
      </c>
      <c r="I134" s="151">
        <f>I135+I136+I137</f>
        <v>487996.4</v>
      </c>
      <c r="J134" s="78"/>
    </row>
    <row r="135" spans="1:10" ht="13.5" thickBot="1" x14ac:dyDescent="0.25">
      <c r="A135" s="80"/>
      <c r="B135" s="80"/>
      <c r="C135" s="80"/>
      <c r="D135" s="80"/>
      <c r="E135" s="81" t="s">
        <v>494</v>
      </c>
      <c r="F135" s="80" t="s">
        <v>39</v>
      </c>
      <c r="G135" s="118">
        <v>467996.4</v>
      </c>
      <c r="H135" s="138">
        <v>0</v>
      </c>
      <c r="I135" s="138">
        <v>467996.4</v>
      </c>
      <c r="J135" s="78"/>
    </row>
    <row r="136" spans="1:10" ht="23.25" thickBot="1" x14ac:dyDescent="0.25">
      <c r="A136" s="80"/>
      <c r="B136" s="80"/>
      <c r="C136" s="80"/>
      <c r="D136" s="80"/>
      <c r="E136" s="179" t="s">
        <v>788</v>
      </c>
      <c r="F136" s="174">
        <v>5511</v>
      </c>
      <c r="G136" s="118">
        <v>10000</v>
      </c>
      <c r="H136" s="138">
        <v>0</v>
      </c>
      <c r="I136" s="138">
        <v>10000</v>
      </c>
      <c r="J136" s="78"/>
    </row>
    <row r="137" spans="1:10" x14ac:dyDescent="0.2">
      <c r="A137" s="80"/>
      <c r="B137" s="80"/>
      <c r="C137" s="80"/>
      <c r="D137" s="80"/>
      <c r="E137" s="81" t="s">
        <v>496</v>
      </c>
      <c r="F137" s="80" t="s">
        <v>54</v>
      </c>
      <c r="G137" s="118">
        <v>10000</v>
      </c>
      <c r="H137" s="138">
        <v>0</v>
      </c>
      <c r="I137" s="138">
        <v>10000</v>
      </c>
      <c r="J137" s="78"/>
    </row>
    <row r="138" spans="1:10" x14ac:dyDescent="0.2">
      <c r="A138" s="80" t="s">
        <v>497</v>
      </c>
      <c r="B138" s="80" t="s">
        <v>329</v>
      </c>
      <c r="C138" s="80" t="s">
        <v>126</v>
      </c>
      <c r="D138" s="80" t="s">
        <v>189</v>
      </c>
      <c r="E138" s="81" t="s">
        <v>498</v>
      </c>
      <c r="F138" s="80"/>
      <c r="G138" s="154">
        <f>H138+I138</f>
        <v>114500</v>
      </c>
      <c r="H138" s="155">
        <f>H139+H140+H143+H144+H145+H146</f>
        <v>4500</v>
      </c>
      <c r="I138" s="155">
        <f>I139+I140+I143+I144+I145+I146</f>
        <v>110000</v>
      </c>
      <c r="J138" s="78"/>
    </row>
    <row r="139" spans="1:10" x14ac:dyDescent="0.2">
      <c r="A139" s="80" t="s">
        <v>499</v>
      </c>
      <c r="B139" s="80" t="s">
        <v>329</v>
      </c>
      <c r="C139" s="80" t="s">
        <v>126</v>
      </c>
      <c r="D139" s="80" t="s">
        <v>190</v>
      </c>
      <c r="E139" s="81" t="s">
        <v>500</v>
      </c>
      <c r="F139" s="80"/>
      <c r="G139" s="153">
        <v>0</v>
      </c>
      <c r="H139" s="152">
        <v>0</v>
      </c>
      <c r="I139" s="152">
        <v>0</v>
      </c>
      <c r="J139" s="78"/>
    </row>
    <row r="140" spans="1:10" x14ac:dyDescent="0.2">
      <c r="A140" s="80" t="s">
        <v>501</v>
      </c>
      <c r="B140" s="80" t="s">
        <v>329</v>
      </c>
      <c r="C140" s="80" t="s">
        <v>126</v>
      </c>
      <c r="D140" s="80" t="s">
        <v>191</v>
      </c>
      <c r="E140" s="81" t="s">
        <v>502</v>
      </c>
      <c r="F140" s="80"/>
      <c r="G140" s="150">
        <v>110000</v>
      </c>
      <c r="H140" s="151">
        <f>H141+H142</f>
        <v>0</v>
      </c>
      <c r="I140" s="151">
        <f>I141+I142</f>
        <v>110000</v>
      </c>
      <c r="J140" s="78"/>
    </row>
    <row r="141" spans="1:10" x14ac:dyDescent="0.2">
      <c r="A141" s="80"/>
      <c r="B141" s="80"/>
      <c r="C141" s="80"/>
      <c r="D141" s="80"/>
      <c r="E141" s="168" t="s">
        <v>800</v>
      </c>
      <c r="F141" s="174">
        <v>5112</v>
      </c>
      <c r="G141" s="140">
        <v>100000</v>
      </c>
      <c r="H141" s="138"/>
      <c r="I141" s="143">
        <v>100000</v>
      </c>
      <c r="J141" s="78"/>
    </row>
    <row r="142" spans="1:10" x14ac:dyDescent="0.2">
      <c r="A142" s="80"/>
      <c r="B142" s="80"/>
      <c r="C142" s="80"/>
      <c r="D142" s="80"/>
      <c r="E142" s="81" t="s">
        <v>496</v>
      </c>
      <c r="F142" s="80" t="s">
        <v>54</v>
      </c>
      <c r="G142" s="118">
        <v>10000</v>
      </c>
      <c r="H142" s="138">
        <v>0</v>
      </c>
      <c r="I142" s="138">
        <v>10000</v>
      </c>
      <c r="J142" s="78"/>
    </row>
    <row r="143" spans="1:10" x14ac:dyDescent="0.2">
      <c r="A143" s="80" t="s">
        <v>503</v>
      </c>
      <c r="B143" s="80" t="s">
        <v>329</v>
      </c>
      <c r="C143" s="80" t="s">
        <v>126</v>
      </c>
      <c r="D143" s="80" t="s">
        <v>126</v>
      </c>
      <c r="E143" s="81" t="s">
        <v>504</v>
      </c>
      <c r="F143" s="80"/>
      <c r="G143" s="118">
        <v>0</v>
      </c>
      <c r="H143" s="138">
        <v>0</v>
      </c>
      <c r="I143" s="138">
        <v>0</v>
      </c>
      <c r="J143" s="78"/>
    </row>
    <row r="144" spans="1:10" x14ac:dyDescent="0.2">
      <c r="A144" s="80" t="s">
        <v>505</v>
      </c>
      <c r="B144" s="80" t="s">
        <v>329</v>
      </c>
      <c r="C144" s="80" t="s">
        <v>126</v>
      </c>
      <c r="D144" s="80" t="s">
        <v>329</v>
      </c>
      <c r="E144" s="81" t="s">
        <v>506</v>
      </c>
      <c r="F144" s="80"/>
      <c r="G144" s="118">
        <v>0</v>
      </c>
      <c r="H144" s="138">
        <v>0</v>
      </c>
      <c r="I144" s="138">
        <v>0</v>
      </c>
      <c r="J144" s="78"/>
    </row>
    <row r="145" spans="1:10" x14ac:dyDescent="0.2">
      <c r="A145" s="80" t="s">
        <v>507</v>
      </c>
      <c r="B145" s="80" t="s">
        <v>329</v>
      </c>
      <c r="C145" s="80" t="s">
        <v>126</v>
      </c>
      <c r="D145" s="80" t="s">
        <v>330</v>
      </c>
      <c r="E145" s="81" t="s">
        <v>508</v>
      </c>
      <c r="F145" s="80"/>
      <c r="G145" s="118">
        <v>0</v>
      </c>
      <c r="H145" s="138">
        <v>0</v>
      </c>
      <c r="I145" s="138">
        <v>0</v>
      </c>
      <c r="J145" s="78"/>
    </row>
    <row r="146" spans="1:10" x14ac:dyDescent="0.2">
      <c r="A146" s="80" t="s">
        <v>509</v>
      </c>
      <c r="B146" s="80" t="s">
        <v>329</v>
      </c>
      <c r="C146" s="80" t="s">
        <v>126</v>
      </c>
      <c r="D146" s="80" t="s">
        <v>331</v>
      </c>
      <c r="E146" s="81" t="s">
        <v>510</v>
      </c>
      <c r="F146" s="80"/>
      <c r="G146" s="156">
        <f>H146+I146</f>
        <v>4500</v>
      </c>
      <c r="H146" s="157">
        <f>H147</f>
        <v>4500</v>
      </c>
      <c r="I146" s="138">
        <f>I147</f>
        <v>0</v>
      </c>
      <c r="J146" s="78"/>
    </row>
    <row r="147" spans="1:10" x14ac:dyDescent="0.2">
      <c r="A147" s="80"/>
      <c r="B147" s="80"/>
      <c r="C147" s="80"/>
      <c r="D147" s="80"/>
      <c r="E147" s="168" t="s">
        <v>801</v>
      </c>
      <c r="F147" s="174">
        <v>4657</v>
      </c>
      <c r="G147" s="118">
        <v>4500</v>
      </c>
      <c r="H147" s="138">
        <v>4500</v>
      </c>
      <c r="I147" s="138">
        <v>0</v>
      </c>
      <c r="J147" s="78"/>
    </row>
    <row r="148" spans="1:10" ht="22.5" x14ac:dyDescent="0.2">
      <c r="A148" s="80" t="s">
        <v>511</v>
      </c>
      <c r="B148" s="80" t="s">
        <v>329</v>
      </c>
      <c r="C148" s="80" t="s">
        <v>329</v>
      </c>
      <c r="D148" s="80" t="s">
        <v>189</v>
      </c>
      <c r="E148" s="81" t="s">
        <v>512</v>
      </c>
      <c r="F148" s="80"/>
      <c r="G148" s="144">
        <v>0</v>
      </c>
      <c r="H148" s="137">
        <v>0</v>
      </c>
      <c r="I148" s="137">
        <v>0</v>
      </c>
      <c r="J148" s="78"/>
    </row>
    <row r="149" spans="1:10" ht="22.5" x14ac:dyDescent="0.2">
      <c r="A149" s="80" t="s">
        <v>513</v>
      </c>
      <c r="B149" s="80" t="s">
        <v>329</v>
      </c>
      <c r="C149" s="80" t="s">
        <v>329</v>
      </c>
      <c r="D149" s="80" t="s">
        <v>190</v>
      </c>
      <c r="E149" s="81" t="s">
        <v>514</v>
      </c>
      <c r="F149" s="80"/>
      <c r="G149" s="118">
        <v>0</v>
      </c>
      <c r="H149" s="138">
        <v>0</v>
      </c>
      <c r="I149" s="138">
        <v>0</v>
      </c>
      <c r="J149" s="78"/>
    </row>
    <row r="150" spans="1:10" x14ac:dyDescent="0.2">
      <c r="A150" s="80" t="s">
        <v>515</v>
      </c>
      <c r="B150" s="80" t="s">
        <v>329</v>
      </c>
      <c r="C150" s="80" t="s">
        <v>329</v>
      </c>
      <c r="D150" s="80" t="s">
        <v>191</v>
      </c>
      <c r="E150" s="81" t="s">
        <v>516</v>
      </c>
      <c r="F150" s="80"/>
      <c r="G150" s="118">
        <v>0</v>
      </c>
      <c r="H150" s="138">
        <v>0</v>
      </c>
      <c r="I150" s="138">
        <v>0</v>
      </c>
      <c r="J150" s="78"/>
    </row>
    <row r="151" spans="1:10" x14ac:dyDescent="0.2">
      <c r="A151" s="80" t="s">
        <v>517</v>
      </c>
      <c r="B151" s="80" t="s">
        <v>329</v>
      </c>
      <c r="C151" s="80" t="s">
        <v>329</v>
      </c>
      <c r="D151" s="80" t="s">
        <v>126</v>
      </c>
      <c r="E151" s="81" t="s">
        <v>518</v>
      </c>
      <c r="F151" s="80"/>
      <c r="G151" s="118">
        <v>0</v>
      </c>
      <c r="H151" s="138">
        <v>0</v>
      </c>
      <c r="I151" s="138">
        <v>0</v>
      </c>
      <c r="J151" s="78"/>
    </row>
    <row r="152" spans="1:10" x14ac:dyDescent="0.2">
      <c r="A152" s="80" t="s">
        <v>519</v>
      </c>
      <c r="B152" s="80" t="s">
        <v>329</v>
      </c>
      <c r="C152" s="80" t="s">
        <v>330</v>
      </c>
      <c r="D152" s="80" t="s">
        <v>189</v>
      </c>
      <c r="E152" s="81" t="s">
        <v>520</v>
      </c>
      <c r="F152" s="80"/>
      <c r="G152" s="172">
        <f>H152+I152</f>
        <v>3251352.3264000001</v>
      </c>
      <c r="H152" s="139">
        <f>H153+H161+H162+H163+H164</f>
        <v>135000</v>
      </c>
      <c r="I152" s="170">
        <f>I153+I161+I162+I163+I164</f>
        <v>3116352.3264000001</v>
      </c>
      <c r="J152" s="78"/>
    </row>
    <row r="153" spans="1:10" x14ac:dyDescent="0.2">
      <c r="A153" s="80" t="s">
        <v>521</v>
      </c>
      <c r="B153" s="80" t="s">
        <v>329</v>
      </c>
      <c r="C153" s="80" t="s">
        <v>330</v>
      </c>
      <c r="D153" s="80" t="s">
        <v>190</v>
      </c>
      <c r="E153" s="81" t="s">
        <v>522</v>
      </c>
      <c r="F153" s="80"/>
      <c r="G153" s="173">
        <f>H153+I153</f>
        <v>3163852.3264000001</v>
      </c>
      <c r="H153" s="143">
        <f>H154+H155+H156+H157+H158+H159+H160</f>
        <v>135000</v>
      </c>
      <c r="I153" s="171">
        <f>I154+I155+I156+I157+I158+I159+I160</f>
        <v>3028852.3264000001</v>
      </c>
      <c r="J153" s="78"/>
    </row>
    <row r="154" spans="1:10" ht="22.5" x14ac:dyDescent="0.2">
      <c r="A154" s="80"/>
      <c r="B154" s="80"/>
      <c r="C154" s="80"/>
      <c r="D154" s="80"/>
      <c r="E154" s="81" t="s">
        <v>479</v>
      </c>
      <c r="F154" s="80" t="s">
        <v>71</v>
      </c>
      <c r="G154" s="158">
        <f t="shared" ref="G154:G166" si="2">H154+I154</f>
        <v>80000</v>
      </c>
      <c r="H154" s="138">
        <v>80000</v>
      </c>
      <c r="I154" s="138">
        <v>0</v>
      </c>
      <c r="J154" s="78"/>
    </row>
    <row r="155" spans="1:10" x14ac:dyDescent="0.2">
      <c r="A155" s="80"/>
      <c r="B155" s="80"/>
      <c r="C155" s="80"/>
      <c r="D155" s="80"/>
      <c r="E155" s="81" t="s">
        <v>523</v>
      </c>
      <c r="F155" s="80">
        <v>4241</v>
      </c>
      <c r="G155" s="158">
        <f t="shared" si="2"/>
        <v>5000</v>
      </c>
      <c r="H155" s="138">
        <v>5000</v>
      </c>
      <c r="I155" s="138">
        <v>0</v>
      </c>
      <c r="J155" s="78"/>
    </row>
    <row r="156" spans="1:10" x14ac:dyDescent="0.2">
      <c r="A156" s="80"/>
      <c r="B156" s="80"/>
      <c r="C156" s="80"/>
      <c r="D156" s="80"/>
      <c r="E156" s="81" t="s">
        <v>821</v>
      </c>
      <c r="F156" s="80">
        <v>4216</v>
      </c>
      <c r="G156" s="158">
        <f t="shared" si="2"/>
        <v>50000</v>
      </c>
      <c r="H156" s="138">
        <v>50000</v>
      </c>
      <c r="I156" s="138">
        <v>0</v>
      </c>
      <c r="J156" s="78"/>
    </row>
    <row r="157" spans="1:10" x14ac:dyDescent="0.2">
      <c r="A157" s="80"/>
      <c r="B157" s="80"/>
      <c r="C157" s="80"/>
      <c r="D157" s="80"/>
      <c r="E157" s="81" t="s">
        <v>368</v>
      </c>
      <c r="F157" s="80" t="s">
        <v>40</v>
      </c>
      <c r="G157" s="173">
        <f t="shared" si="2"/>
        <v>2923852.3264000001</v>
      </c>
      <c r="H157" s="138">
        <v>0</v>
      </c>
      <c r="I157" s="115">
        <v>2923852.3264000001</v>
      </c>
      <c r="J157" s="78"/>
    </row>
    <row r="158" spans="1:10" x14ac:dyDescent="0.2">
      <c r="A158" s="80"/>
      <c r="B158" s="80"/>
      <c r="C158" s="80"/>
      <c r="D158" s="80"/>
      <c r="E158" s="168" t="s">
        <v>802</v>
      </c>
      <c r="F158" s="80">
        <v>5122</v>
      </c>
      <c r="G158" s="158">
        <f t="shared" si="2"/>
        <v>30000</v>
      </c>
      <c r="H158" s="138">
        <v>0</v>
      </c>
      <c r="I158" s="138">
        <v>30000</v>
      </c>
      <c r="J158" s="78"/>
    </row>
    <row r="159" spans="1:10" x14ac:dyDescent="0.2">
      <c r="A159" s="80"/>
      <c r="B159" s="80"/>
      <c r="C159" s="80"/>
      <c r="D159" s="80"/>
      <c r="E159" s="169" t="s">
        <v>803</v>
      </c>
      <c r="F159" s="80">
        <v>5129</v>
      </c>
      <c r="G159" s="158">
        <f t="shared" si="2"/>
        <v>10000</v>
      </c>
      <c r="H159" s="138">
        <v>0</v>
      </c>
      <c r="I159" s="138">
        <v>10000</v>
      </c>
      <c r="J159" s="78"/>
    </row>
    <row r="160" spans="1:10" x14ac:dyDescent="0.2">
      <c r="A160" s="80"/>
      <c r="B160" s="80"/>
      <c r="C160" s="80"/>
      <c r="D160" s="80"/>
      <c r="E160" s="81" t="s">
        <v>496</v>
      </c>
      <c r="F160" s="80" t="s">
        <v>54</v>
      </c>
      <c r="G160" s="158">
        <f t="shared" si="2"/>
        <v>65000</v>
      </c>
      <c r="H160" s="138">
        <v>0</v>
      </c>
      <c r="I160" s="138">
        <v>65000</v>
      </c>
      <c r="J160" s="78"/>
    </row>
    <row r="161" spans="1:10" x14ac:dyDescent="0.2">
      <c r="A161" s="80" t="s">
        <v>524</v>
      </c>
      <c r="B161" s="80" t="s">
        <v>329</v>
      </c>
      <c r="C161" s="80" t="s">
        <v>330</v>
      </c>
      <c r="D161" s="80" t="s">
        <v>191</v>
      </c>
      <c r="E161" s="81" t="s">
        <v>525</v>
      </c>
      <c r="F161" s="80"/>
      <c r="G161" s="158">
        <f t="shared" si="2"/>
        <v>0</v>
      </c>
      <c r="H161" s="138">
        <v>0</v>
      </c>
      <c r="I161" s="138">
        <v>0</v>
      </c>
      <c r="J161" s="78"/>
    </row>
    <row r="162" spans="1:10" x14ac:dyDescent="0.2">
      <c r="A162" s="80" t="s">
        <v>526</v>
      </c>
      <c r="B162" s="80" t="s">
        <v>329</v>
      </c>
      <c r="C162" s="80" t="s">
        <v>330</v>
      </c>
      <c r="D162" s="80" t="s">
        <v>126</v>
      </c>
      <c r="E162" s="81" t="s">
        <v>527</v>
      </c>
      <c r="F162" s="80"/>
      <c r="G162" s="158">
        <f t="shared" si="2"/>
        <v>0</v>
      </c>
      <c r="H162" s="138">
        <v>0</v>
      </c>
      <c r="I162" s="138">
        <v>0</v>
      </c>
      <c r="J162" s="78"/>
    </row>
    <row r="163" spans="1:10" x14ac:dyDescent="0.2">
      <c r="A163" s="80" t="s">
        <v>528</v>
      </c>
      <c r="B163" s="80" t="s">
        <v>329</v>
      </c>
      <c r="C163" s="80" t="s">
        <v>330</v>
      </c>
      <c r="D163" s="80" t="s">
        <v>329</v>
      </c>
      <c r="E163" s="81" t="s">
        <v>529</v>
      </c>
      <c r="F163" s="80"/>
      <c r="G163" s="158">
        <f t="shared" si="2"/>
        <v>0</v>
      </c>
      <c r="H163" s="138">
        <v>0</v>
      </c>
      <c r="I163" s="138">
        <v>0</v>
      </c>
      <c r="J163" s="78"/>
    </row>
    <row r="164" spans="1:10" x14ac:dyDescent="0.2">
      <c r="A164" s="80" t="s">
        <v>530</v>
      </c>
      <c r="B164" s="80" t="s">
        <v>329</v>
      </c>
      <c r="C164" s="80" t="s">
        <v>330</v>
      </c>
      <c r="D164" s="80" t="s">
        <v>330</v>
      </c>
      <c r="E164" s="81" t="s">
        <v>531</v>
      </c>
      <c r="F164" s="80"/>
      <c r="G164" s="158">
        <f t="shared" si="2"/>
        <v>87500</v>
      </c>
      <c r="H164" s="152">
        <f>H165+H166</f>
        <v>0</v>
      </c>
      <c r="I164" s="152">
        <f>I165+I166</f>
        <v>87500</v>
      </c>
      <c r="J164" s="78"/>
    </row>
    <row r="165" spans="1:10" x14ac:dyDescent="0.2">
      <c r="A165" s="80"/>
      <c r="B165" s="80"/>
      <c r="C165" s="80"/>
      <c r="D165" s="80"/>
      <c r="E165" s="169" t="s">
        <v>804</v>
      </c>
      <c r="F165" s="80">
        <v>5113</v>
      </c>
      <c r="G165" s="158">
        <f t="shared" si="2"/>
        <v>80000</v>
      </c>
      <c r="H165" s="152">
        <v>0</v>
      </c>
      <c r="I165" s="152">
        <v>80000</v>
      </c>
      <c r="J165" s="78"/>
    </row>
    <row r="166" spans="1:10" x14ac:dyDescent="0.2">
      <c r="A166" s="80"/>
      <c r="B166" s="80"/>
      <c r="C166" s="80"/>
      <c r="D166" s="80"/>
      <c r="E166" s="169" t="s">
        <v>803</v>
      </c>
      <c r="F166" s="80">
        <v>5129</v>
      </c>
      <c r="G166" s="158">
        <f t="shared" si="2"/>
        <v>7500</v>
      </c>
      <c r="H166" s="138">
        <v>0</v>
      </c>
      <c r="I166" s="138">
        <v>7500</v>
      </c>
      <c r="J166" s="78"/>
    </row>
    <row r="167" spans="1:10" x14ac:dyDescent="0.2">
      <c r="A167" s="80" t="s">
        <v>532</v>
      </c>
      <c r="B167" s="80" t="s">
        <v>329</v>
      </c>
      <c r="C167" s="80" t="s">
        <v>331</v>
      </c>
      <c r="D167" s="80" t="s">
        <v>189</v>
      </c>
      <c r="E167" s="81" t="s">
        <v>533</v>
      </c>
      <c r="F167" s="80"/>
      <c r="G167" s="144">
        <v>0</v>
      </c>
      <c r="H167" s="137">
        <v>0</v>
      </c>
      <c r="I167" s="137">
        <v>0</v>
      </c>
      <c r="J167" s="78"/>
    </row>
    <row r="168" spans="1:10" x14ac:dyDescent="0.2">
      <c r="A168" s="80" t="s">
        <v>534</v>
      </c>
      <c r="B168" s="80" t="s">
        <v>329</v>
      </c>
      <c r="C168" s="80" t="s">
        <v>331</v>
      </c>
      <c r="D168" s="80" t="s">
        <v>190</v>
      </c>
      <c r="E168" s="81" t="s">
        <v>535</v>
      </c>
      <c r="F168" s="80"/>
      <c r="G168" s="118">
        <v>0</v>
      </c>
      <c r="H168" s="138">
        <v>0</v>
      </c>
      <c r="I168" s="138">
        <v>0</v>
      </c>
      <c r="J168" s="78"/>
    </row>
    <row r="169" spans="1:10" x14ac:dyDescent="0.2">
      <c r="A169" s="80" t="s">
        <v>536</v>
      </c>
      <c r="B169" s="80" t="s">
        <v>329</v>
      </c>
      <c r="C169" s="80" t="s">
        <v>332</v>
      </c>
      <c r="D169" s="80" t="s">
        <v>189</v>
      </c>
      <c r="E169" s="81" t="s">
        <v>537</v>
      </c>
      <c r="F169" s="80"/>
      <c r="G169" s="144">
        <v>0</v>
      </c>
      <c r="H169" s="137">
        <v>0</v>
      </c>
      <c r="I169" s="137">
        <v>0</v>
      </c>
      <c r="J169" s="78"/>
    </row>
    <row r="170" spans="1:10" ht="22.5" x14ac:dyDescent="0.2">
      <c r="A170" s="80" t="s">
        <v>538</v>
      </c>
      <c r="B170" s="80" t="s">
        <v>329</v>
      </c>
      <c r="C170" s="80" t="s">
        <v>332</v>
      </c>
      <c r="D170" s="80" t="s">
        <v>190</v>
      </c>
      <c r="E170" s="81" t="s">
        <v>539</v>
      </c>
      <c r="F170" s="80"/>
      <c r="G170" s="118">
        <v>0</v>
      </c>
      <c r="H170" s="138">
        <v>0</v>
      </c>
      <c r="I170" s="138">
        <v>0</v>
      </c>
      <c r="J170" s="78"/>
    </row>
    <row r="171" spans="1:10" x14ac:dyDescent="0.2">
      <c r="A171" s="80" t="s">
        <v>540</v>
      </c>
      <c r="B171" s="80" t="s">
        <v>329</v>
      </c>
      <c r="C171" s="80" t="s">
        <v>332</v>
      </c>
      <c r="D171" s="80" t="s">
        <v>191</v>
      </c>
      <c r="E171" s="81" t="s">
        <v>541</v>
      </c>
      <c r="F171" s="80"/>
      <c r="G171" s="118">
        <v>0</v>
      </c>
      <c r="H171" s="138">
        <v>0</v>
      </c>
      <c r="I171" s="138">
        <v>0</v>
      </c>
      <c r="J171" s="78"/>
    </row>
    <row r="172" spans="1:10" x14ac:dyDescent="0.2">
      <c r="A172" s="80" t="s">
        <v>542</v>
      </c>
      <c r="B172" s="80" t="s">
        <v>329</v>
      </c>
      <c r="C172" s="80" t="s">
        <v>332</v>
      </c>
      <c r="D172" s="80" t="s">
        <v>126</v>
      </c>
      <c r="E172" s="81" t="s">
        <v>543</v>
      </c>
      <c r="F172" s="80"/>
      <c r="G172" s="118">
        <v>0</v>
      </c>
      <c r="H172" s="138">
        <v>0</v>
      </c>
      <c r="I172" s="138">
        <v>0</v>
      </c>
      <c r="J172" s="78"/>
    </row>
    <row r="173" spans="1:10" x14ac:dyDescent="0.2">
      <c r="A173" s="80" t="s">
        <v>544</v>
      </c>
      <c r="B173" s="80" t="s">
        <v>329</v>
      </c>
      <c r="C173" s="80" t="s">
        <v>332</v>
      </c>
      <c r="D173" s="80" t="s">
        <v>329</v>
      </c>
      <c r="E173" s="81" t="s">
        <v>545</v>
      </c>
      <c r="F173" s="80"/>
      <c r="G173" s="118">
        <v>0</v>
      </c>
      <c r="H173" s="138">
        <v>0</v>
      </c>
      <c r="I173" s="138">
        <v>0</v>
      </c>
      <c r="J173" s="78"/>
    </row>
    <row r="174" spans="1:10" ht="33.75" x14ac:dyDescent="0.2">
      <c r="A174" s="80" t="s">
        <v>546</v>
      </c>
      <c r="B174" s="80" t="s">
        <v>329</v>
      </c>
      <c r="C174" s="80" t="s">
        <v>333</v>
      </c>
      <c r="D174" s="80" t="s">
        <v>189</v>
      </c>
      <c r="E174" s="81" t="s">
        <v>547</v>
      </c>
      <c r="F174" s="80"/>
      <c r="G174" s="144">
        <v>0</v>
      </c>
      <c r="H174" s="137">
        <v>0</v>
      </c>
      <c r="I174" s="137">
        <v>0</v>
      </c>
      <c r="J174" s="78"/>
    </row>
    <row r="175" spans="1:10" ht="33.75" x14ac:dyDescent="0.2">
      <c r="A175" s="80" t="s">
        <v>548</v>
      </c>
      <c r="B175" s="80" t="s">
        <v>329</v>
      </c>
      <c r="C175" s="80" t="s">
        <v>333</v>
      </c>
      <c r="D175" s="80" t="s">
        <v>190</v>
      </c>
      <c r="E175" s="81" t="s">
        <v>549</v>
      </c>
      <c r="F175" s="80"/>
      <c r="G175" s="118">
        <v>0</v>
      </c>
      <c r="H175" s="138">
        <v>0</v>
      </c>
      <c r="I175" s="138">
        <v>0</v>
      </c>
      <c r="J175" s="78"/>
    </row>
    <row r="176" spans="1:10" ht="33.75" x14ac:dyDescent="0.2">
      <c r="A176" s="80" t="s">
        <v>550</v>
      </c>
      <c r="B176" s="80" t="s">
        <v>329</v>
      </c>
      <c r="C176" s="80" t="s">
        <v>333</v>
      </c>
      <c r="D176" s="80" t="s">
        <v>191</v>
      </c>
      <c r="E176" s="81" t="s">
        <v>551</v>
      </c>
      <c r="F176" s="80"/>
      <c r="G176" s="118">
        <v>0</v>
      </c>
      <c r="H176" s="138">
        <v>0</v>
      </c>
      <c r="I176" s="138">
        <v>0</v>
      </c>
      <c r="J176" s="78"/>
    </row>
    <row r="177" spans="1:10" ht="22.5" x14ac:dyDescent="0.2">
      <c r="A177" s="80" t="s">
        <v>552</v>
      </c>
      <c r="B177" s="80" t="s">
        <v>329</v>
      </c>
      <c r="C177" s="80" t="s">
        <v>333</v>
      </c>
      <c r="D177" s="80" t="s">
        <v>126</v>
      </c>
      <c r="E177" s="81" t="s">
        <v>553</v>
      </c>
      <c r="F177" s="80"/>
      <c r="G177" s="118">
        <v>0</v>
      </c>
      <c r="H177" s="138">
        <v>0</v>
      </c>
      <c r="I177" s="138">
        <v>0</v>
      </c>
      <c r="J177" s="78"/>
    </row>
    <row r="178" spans="1:10" ht="33.75" x14ac:dyDescent="0.2">
      <c r="A178" s="80" t="s">
        <v>554</v>
      </c>
      <c r="B178" s="80" t="s">
        <v>329</v>
      </c>
      <c r="C178" s="80" t="s">
        <v>333</v>
      </c>
      <c r="D178" s="80" t="s">
        <v>329</v>
      </c>
      <c r="E178" s="81" t="s">
        <v>555</v>
      </c>
      <c r="F178" s="80"/>
      <c r="G178" s="118">
        <v>0</v>
      </c>
      <c r="H178" s="138">
        <v>0</v>
      </c>
      <c r="I178" s="138">
        <v>0</v>
      </c>
      <c r="J178" s="78"/>
    </row>
    <row r="179" spans="1:10" ht="22.5" x14ac:dyDescent="0.2">
      <c r="A179" s="80" t="s">
        <v>556</v>
      </c>
      <c r="B179" s="80" t="s">
        <v>329</v>
      </c>
      <c r="C179" s="80" t="s">
        <v>333</v>
      </c>
      <c r="D179" s="80" t="s">
        <v>330</v>
      </c>
      <c r="E179" s="81" t="s">
        <v>557</v>
      </c>
      <c r="F179" s="80"/>
      <c r="G179" s="118">
        <v>0</v>
      </c>
      <c r="H179" s="138">
        <v>0</v>
      </c>
      <c r="I179" s="138">
        <v>0</v>
      </c>
      <c r="J179" s="78"/>
    </row>
    <row r="180" spans="1:10" ht="22.5" x14ac:dyDescent="0.2">
      <c r="A180" s="80" t="s">
        <v>558</v>
      </c>
      <c r="B180" s="80" t="s">
        <v>329</v>
      </c>
      <c r="C180" s="80" t="s">
        <v>333</v>
      </c>
      <c r="D180" s="80" t="s">
        <v>331</v>
      </c>
      <c r="E180" s="81" t="s">
        <v>559</v>
      </c>
      <c r="F180" s="80"/>
      <c r="G180" s="118">
        <v>0</v>
      </c>
      <c r="H180" s="138">
        <v>0</v>
      </c>
      <c r="I180" s="138">
        <v>0</v>
      </c>
      <c r="J180" s="78"/>
    </row>
    <row r="181" spans="1:10" ht="22.5" x14ac:dyDescent="0.2">
      <c r="A181" s="80" t="s">
        <v>560</v>
      </c>
      <c r="B181" s="80" t="s">
        <v>329</v>
      </c>
      <c r="C181" s="80" t="s">
        <v>333</v>
      </c>
      <c r="D181" s="80" t="s">
        <v>332</v>
      </c>
      <c r="E181" s="81" t="s">
        <v>561</v>
      </c>
      <c r="F181" s="80"/>
      <c r="G181" s="118">
        <v>0</v>
      </c>
      <c r="H181" s="138">
        <v>0</v>
      </c>
      <c r="I181" s="138">
        <v>0</v>
      </c>
      <c r="J181" s="78"/>
    </row>
    <row r="182" spans="1:10" ht="22.5" x14ac:dyDescent="0.2">
      <c r="A182" s="80" t="s">
        <v>562</v>
      </c>
      <c r="B182" s="80" t="s">
        <v>329</v>
      </c>
      <c r="C182" s="80" t="s">
        <v>334</v>
      </c>
      <c r="D182" s="80" t="s">
        <v>189</v>
      </c>
      <c r="E182" s="81" t="s">
        <v>563</v>
      </c>
      <c r="F182" s="80"/>
      <c r="G182" s="144">
        <f>H182+I182</f>
        <v>0</v>
      </c>
      <c r="H182" s="137">
        <f>H183</f>
        <v>0</v>
      </c>
      <c r="I182" s="137">
        <f>I183</f>
        <v>0</v>
      </c>
      <c r="J182" s="78"/>
    </row>
    <row r="183" spans="1:10" ht="22.5" x14ac:dyDescent="0.2">
      <c r="A183" s="80" t="s">
        <v>564</v>
      </c>
      <c r="B183" s="80" t="s">
        <v>329</v>
      </c>
      <c r="C183" s="80" t="s">
        <v>334</v>
      </c>
      <c r="D183" s="80" t="s">
        <v>190</v>
      </c>
      <c r="E183" s="81" t="s">
        <v>565</v>
      </c>
      <c r="F183" s="80"/>
      <c r="G183" s="118">
        <v>0</v>
      </c>
      <c r="H183" s="138">
        <v>0</v>
      </c>
      <c r="I183" s="138">
        <v>0</v>
      </c>
      <c r="J183" s="78"/>
    </row>
    <row r="184" spans="1:10" ht="33.75" x14ac:dyDescent="0.2">
      <c r="A184" s="80" t="s">
        <v>566</v>
      </c>
      <c r="B184" s="80" t="s">
        <v>330</v>
      </c>
      <c r="C184" s="80" t="s">
        <v>189</v>
      </c>
      <c r="D184" s="80" t="s">
        <v>189</v>
      </c>
      <c r="E184" s="81" t="s">
        <v>567</v>
      </c>
      <c r="F184" s="80"/>
      <c r="G184" s="162">
        <f>H184+I184</f>
        <v>746766.68300000008</v>
      </c>
      <c r="H184" s="146">
        <f>H185+H192+H196+H198+H202+H209</f>
        <v>558766.68300000008</v>
      </c>
      <c r="I184" s="146">
        <f>I185+I192+I196+I198+I202+I209</f>
        <v>188000</v>
      </c>
      <c r="J184" s="78"/>
    </row>
    <row r="185" spans="1:10" x14ac:dyDescent="0.2">
      <c r="A185" s="80" t="s">
        <v>568</v>
      </c>
      <c r="B185" s="80" t="s">
        <v>330</v>
      </c>
      <c r="C185" s="80" t="s">
        <v>190</v>
      </c>
      <c r="D185" s="80" t="s">
        <v>189</v>
      </c>
      <c r="E185" s="81" t="s">
        <v>569</v>
      </c>
      <c r="F185" s="80"/>
      <c r="G185" s="163">
        <f t="shared" ref="G185:G213" si="3">H185+I185</f>
        <v>673353</v>
      </c>
      <c r="H185" s="137">
        <f>H186</f>
        <v>505353</v>
      </c>
      <c r="I185" s="137">
        <f>I186</f>
        <v>168000</v>
      </c>
      <c r="J185" s="78"/>
    </row>
    <row r="186" spans="1:10" x14ac:dyDescent="0.2">
      <c r="A186" s="80" t="s">
        <v>570</v>
      </c>
      <c r="B186" s="80" t="s">
        <v>330</v>
      </c>
      <c r="C186" s="80" t="s">
        <v>190</v>
      </c>
      <c r="D186" s="80" t="s">
        <v>190</v>
      </c>
      <c r="E186" s="81" t="s">
        <v>571</v>
      </c>
      <c r="F186" s="80"/>
      <c r="G186" s="156">
        <f t="shared" si="3"/>
        <v>673353</v>
      </c>
      <c r="H186" s="152">
        <f>H187+H188+H189+H190+H191</f>
        <v>505353</v>
      </c>
      <c r="I186" s="152">
        <f>I187+I188+I189+I190+I191</f>
        <v>168000</v>
      </c>
      <c r="J186" s="78"/>
    </row>
    <row r="187" spans="1:10" x14ac:dyDescent="0.2">
      <c r="A187" s="80"/>
      <c r="B187" s="80"/>
      <c r="C187" s="80"/>
      <c r="D187" s="80"/>
      <c r="E187" s="81" t="s">
        <v>348</v>
      </c>
      <c r="F187" s="80" t="s">
        <v>248</v>
      </c>
      <c r="G187" s="156">
        <f t="shared" si="3"/>
        <v>5000</v>
      </c>
      <c r="H187" s="152">
        <v>5000</v>
      </c>
      <c r="I187" s="152">
        <v>0</v>
      </c>
      <c r="J187" s="78"/>
    </row>
    <row r="188" spans="1:10" x14ac:dyDescent="0.2">
      <c r="A188" s="80"/>
      <c r="B188" s="80"/>
      <c r="C188" s="80"/>
      <c r="D188" s="80"/>
      <c r="E188" s="81" t="s">
        <v>705</v>
      </c>
      <c r="F188" s="174">
        <v>4511</v>
      </c>
      <c r="G188" s="156">
        <f t="shared" si="3"/>
        <v>500353</v>
      </c>
      <c r="H188" s="152">
        <v>500353</v>
      </c>
      <c r="I188" s="152">
        <v>0</v>
      </c>
      <c r="J188" s="78"/>
    </row>
    <row r="189" spans="1:10" x14ac:dyDescent="0.2">
      <c r="A189" s="80"/>
      <c r="B189" s="80"/>
      <c r="C189" s="80"/>
      <c r="D189" s="80"/>
      <c r="E189" s="81" t="s">
        <v>496</v>
      </c>
      <c r="F189" s="80">
        <v>5134</v>
      </c>
      <c r="G189" s="156">
        <f t="shared" si="3"/>
        <v>10000</v>
      </c>
      <c r="H189" s="152">
        <v>0</v>
      </c>
      <c r="I189" s="152">
        <v>10000</v>
      </c>
      <c r="J189" s="78"/>
    </row>
    <row r="190" spans="1:10" x14ac:dyDescent="0.2">
      <c r="A190" s="80"/>
      <c r="B190" s="80"/>
      <c r="C190" s="80"/>
      <c r="D190" s="80"/>
      <c r="E190" s="81" t="s">
        <v>369</v>
      </c>
      <c r="F190" s="80" t="s">
        <v>42</v>
      </c>
      <c r="G190" s="156">
        <f t="shared" si="3"/>
        <v>140000</v>
      </c>
      <c r="H190" s="152">
        <v>0</v>
      </c>
      <c r="I190" s="152">
        <v>140000</v>
      </c>
      <c r="J190" s="78"/>
    </row>
    <row r="191" spans="1:10" x14ac:dyDescent="0.2">
      <c r="A191" s="80"/>
      <c r="B191" s="80"/>
      <c r="C191" s="80"/>
      <c r="D191" s="80"/>
      <c r="E191" s="81" t="s">
        <v>495</v>
      </c>
      <c r="F191" s="80" t="s">
        <v>44</v>
      </c>
      <c r="G191" s="156">
        <f t="shared" si="3"/>
        <v>18000</v>
      </c>
      <c r="H191" s="152">
        <v>0</v>
      </c>
      <c r="I191" s="152">
        <v>18000</v>
      </c>
      <c r="J191" s="78"/>
    </row>
    <row r="192" spans="1:10" ht="22.5" x14ac:dyDescent="0.2">
      <c r="A192" s="80">
        <v>2520</v>
      </c>
      <c r="B192" s="80" t="s">
        <v>330</v>
      </c>
      <c r="C192" s="80">
        <v>2</v>
      </c>
      <c r="D192" s="80" t="s">
        <v>189</v>
      </c>
      <c r="E192" s="81" t="s">
        <v>579</v>
      </c>
      <c r="F192" s="80"/>
      <c r="G192" s="163">
        <f t="shared" ref="G192:G197" si="4">H192+I192</f>
        <v>18526.3</v>
      </c>
      <c r="H192" s="139">
        <f>H193</f>
        <v>18526.3</v>
      </c>
      <c r="I192" s="139">
        <f>I193</f>
        <v>0</v>
      </c>
      <c r="J192" s="78"/>
    </row>
    <row r="193" spans="1:10" ht="22.5" x14ac:dyDescent="0.2">
      <c r="A193" s="80">
        <v>2521</v>
      </c>
      <c r="B193" s="80" t="s">
        <v>330</v>
      </c>
      <c r="C193" s="80">
        <v>2</v>
      </c>
      <c r="D193" s="80" t="s">
        <v>190</v>
      </c>
      <c r="E193" s="81" t="s">
        <v>581</v>
      </c>
      <c r="F193" s="80"/>
      <c r="G193" s="156">
        <f t="shared" si="4"/>
        <v>18526.3</v>
      </c>
      <c r="H193" s="138">
        <f>H194+H195</f>
        <v>18526.3</v>
      </c>
      <c r="I193" s="138">
        <v>0</v>
      </c>
      <c r="J193" s="78"/>
    </row>
    <row r="194" spans="1:10" x14ac:dyDescent="0.2">
      <c r="A194" s="80"/>
      <c r="B194" s="80"/>
      <c r="C194" s="80"/>
      <c r="D194" s="80"/>
      <c r="E194" s="81" t="s">
        <v>349</v>
      </c>
      <c r="F194" s="80">
        <v>4214</v>
      </c>
      <c r="G194" s="156">
        <f t="shared" si="4"/>
        <v>520.29999999999995</v>
      </c>
      <c r="H194" s="138">
        <v>520.29999999999995</v>
      </c>
      <c r="I194" s="138">
        <v>0</v>
      </c>
      <c r="J194" s="78"/>
    </row>
    <row r="195" spans="1:10" x14ac:dyDescent="0.2">
      <c r="A195" s="80"/>
      <c r="B195" s="80"/>
      <c r="C195" s="80"/>
      <c r="D195" s="80"/>
      <c r="E195" s="81" t="s">
        <v>359</v>
      </c>
      <c r="F195" s="80">
        <v>4239</v>
      </c>
      <c r="G195" s="156">
        <f t="shared" si="4"/>
        <v>18006</v>
      </c>
      <c r="H195" s="138">
        <v>18006</v>
      </c>
      <c r="I195" s="138">
        <v>0</v>
      </c>
      <c r="J195" s="78"/>
    </row>
    <row r="196" spans="1:10" x14ac:dyDescent="0.2">
      <c r="A196" s="80" t="s">
        <v>574</v>
      </c>
      <c r="B196" s="80" t="s">
        <v>330</v>
      </c>
      <c r="C196" s="80" t="s">
        <v>126</v>
      </c>
      <c r="D196" s="80" t="s">
        <v>189</v>
      </c>
      <c r="E196" s="81" t="s">
        <v>575</v>
      </c>
      <c r="F196" s="80"/>
      <c r="G196" s="163">
        <f t="shared" si="4"/>
        <v>0</v>
      </c>
      <c r="H196" s="137">
        <v>0</v>
      </c>
      <c r="I196" s="137">
        <v>0</v>
      </c>
      <c r="J196" s="78"/>
    </row>
    <row r="197" spans="1:10" x14ac:dyDescent="0.2">
      <c r="A197" s="80" t="s">
        <v>576</v>
      </c>
      <c r="B197" s="80" t="s">
        <v>330</v>
      </c>
      <c r="C197" s="80" t="s">
        <v>126</v>
      </c>
      <c r="D197" s="80" t="s">
        <v>190</v>
      </c>
      <c r="E197" s="81" t="s">
        <v>577</v>
      </c>
      <c r="F197" s="80"/>
      <c r="G197" s="156">
        <f t="shared" si="4"/>
        <v>0</v>
      </c>
      <c r="H197" s="138">
        <v>0</v>
      </c>
      <c r="I197" s="138">
        <v>0</v>
      </c>
      <c r="J197" s="78"/>
    </row>
    <row r="198" spans="1:10" x14ac:dyDescent="0.2">
      <c r="A198" s="80" t="s">
        <v>578</v>
      </c>
      <c r="B198" s="80" t="s">
        <v>330</v>
      </c>
      <c r="C198" s="80" t="s">
        <v>329</v>
      </c>
      <c r="D198" s="80" t="s">
        <v>189</v>
      </c>
      <c r="E198" s="81" t="s">
        <v>572</v>
      </c>
      <c r="F198" s="80"/>
      <c r="G198" s="163">
        <f>H198+I198</f>
        <v>15000</v>
      </c>
      <c r="H198" s="137">
        <f>H199</f>
        <v>5000</v>
      </c>
      <c r="I198" s="137">
        <f>I199</f>
        <v>10000</v>
      </c>
      <c r="J198" s="78"/>
    </row>
    <row r="199" spans="1:10" x14ac:dyDescent="0.2">
      <c r="A199" s="80" t="s">
        <v>580</v>
      </c>
      <c r="B199" s="80" t="s">
        <v>330</v>
      </c>
      <c r="C199" s="80" t="s">
        <v>329</v>
      </c>
      <c r="D199" s="80" t="s">
        <v>190</v>
      </c>
      <c r="E199" s="81" t="s">
        <v>573</v>
      </c>
      <c r="F199" s="80"/>
      <c r="G199" s="156">
        <f t="shared" si="3"/>
        <v>15000</v>
      </c>
      <c r="H199" s="152">
        <f>H200+H201</f>
        <v>5000</v>
      </c>
      <c r="I199" s="152">
        <f>I200+I201</f>
        <v>10000</v>
      </c>
      <c r="J199" s="78"/>
    </row>
    <row r="200" spans="1:10" x14ac:dyDescent="0.2">
      <c r="A200" s="80"/>
      <c r="B200" s="80"/>
      <c r="C200" s="80"/>
      <c r="D200" s="80"/>
      <c r="E200" s="164" t="s">
        <v>348</v>
      </c>
      <c r="F200" s="80">
        <v>4213</v>
      </c>
      <c r="G200" s="156">
        <f>H200+I200</f>
        <v>5000</v>
      </c>
      <c r="H200" s="152">
        <v>5000</v>
      </c>
      <c r="I200" s="152">
        <v>0</v>
      </c>
      <c r="J200" s="78"/>
    </row>
    <row r="201" spans="1:10" x14ac:dyDescent="0.2">
      <c r="A201" s="80" t="s">
        <v>2</v>
      </c>
      <c r="B201" s="80"/>
      <c r="C201" s="80"/>
      <c r="D201" s="80"/>
      <c r="E201" s="81" t="s">
        <v>496</v>
      </c>
      <c r="F201" s="80">
        <v>5134</v>
      </c>
      <c r="G201" s="156">
        <f>H201+I201</f>
        <v>10000</v>
      </c>
      <c r="H201" s="152">
        <v>0</v>
      </c>
      <c r="I201" s="152">
        <v>10000</v>
      </c>
      <c r="J201" s="78"/>
    </row>
    <row r="202" spans="1:10" ht="33.75" x14ac:dyDescent="0.2">
      <c r="A202" s="80" t="s">
        <v>582</v>
      </c>
      <c r="B202" s="80" t="s">
        <v>330</v>
      </c>
      <c r="C202" s="80" t="s">
        <v>330</v>
      </c>
      <c r="D202" s="80" t="s">
        <v>189</v>
      </c>
      <c r="E202" s="81" t="s">
        <v>583</v>
      </c>
      <c r="F202" s="80"/>
      <c r="G202" s="163">
        <f t="shared" si="3"/>
        <v>0</v>
      </c>
      <c r="H202" s="137">
        <v>0</v>
      </c>
      <c r="I202" s="137">
        <v>0</v>
      </c>
      <c r="J202" s="78"/>
    </row>
    <row r="203" spans="1:10" ht="22.5" x14ac:dyDescent="0.2">
      <c r="A203" s="80" t="s">
        <v>584</v>
      </c>
      <c r="B203" s="80" t="s">
        <v>330</v>
      </c>
      <c r="C203" s="80" t="s">
        <v>330</v>
      </c>
      <c r="D203" s="80" t="s">
        <v>190</v>
      </c>
      <c r="E203" s="81" t="s">
        <v>585</v>
      </c>
      <c r="F203" s="80"/>
      <c r="G203" s="156">
        <f t="shared" si="3"/>
        <v>0</v>
      </c>
      <c r="H203" s="152">
        <v>0</v>
      </c>
      <c r="I203" s="138">
        <v>0</v>
      </c>
      <c r="J203" s="78"/>
    </row>
    <row r="204" spans="1:10" x14ac:dyDescent="0.2">
      <c r="A204" s="80"/>
      <c r="B204" s="80"/>
      <c r="C204" s="80"/>
      <c r="D204" s="80"/>
      <c r="E204" s="81" t="s">
        <v>359</v>
      </c>
      <c r="F204" s="80" t="s">
        <v>69</v>
      </c>
      <c r="G204" s="156">
        <f t="shared" si="3"/>
        <v>0</v>
      </c>
      <c r="H204" s="152">
        <v>0</v>
      </c>
      <c r="I204" s="138">
        <v>0</v>
      </c>
      <c r="J204" s="78"/>
    </row>
    <row r="205" spans="1:10" x14ac:dyDescent="0.2">
      <c r="A205" s="80"/>
      <c r="B205" s="80"/>
      <c r="C205" s="80"/>
      <c r="D205" s="80"/>
      <c r="E205" s="81" t="s">
        <v>361</v>
      </c>
      <c r="F205" s="80" t="s">
        <v>70</v>
      </c>
      <c r="G205" s="156">
        <f t="shared" si="3"/>
        <v>0</v>
      </c>
      <c r="H205" s="152">
        <v>0</v>
      </c>
      <c r="I205" s="138">
        <v>0</v>
      </c>
      <c r="J205" s="78"/>
    </row>
    <row r="206" spans="1:10" x14ac:dyDescent="0.2">
      <c r="A206" s="80"/>
      <c r="B206" s="80"/>
      <c r="C206" s="80"/>
      <c r="D206" s="80"/>
      <c r="E206" s="81" t="s">
        <v>586</v>
      </c>
      <c r="F206" s="80" t="s">
        <v>74</v>
      </c>
      <c r="G206" s="156">
        <f t="shared" si="3"/>
        <v>0</v>
      </c>
      <c r="H206" s="152">
        <v>0</v>
      </c>
      <c r="I206" s="138">
        <v>0</v>
      </c>
      <c r="J206" s="78"/>
    </row>
    <row r="207" spans="1:10" x14ac:dyDescent="0.2">
      <c r="A207" s="80"/>
      <c r="B207" s="80"/>
      <c r="C207" s="80"/>
      <c r="D207" s="80"/>
      <c r="E207" s="81" t="s">
        <v>364</v>
      </c>
      <c r="F207" s="80" t="s">
        <v>76</v>
      </c>
      <c r="G207" s="156">
        <f t="shared" si="3"/>
        <v>0</v>
      </c>
      <c r="H207" s="152">
        <v>0</v>
      </c>
      <c r="I207" s="138">
        <v>0</v>
      </c>
      <c r="J207" s="78"/>
    </row>
    <row r="208" spans="1:10" x14ac:dyDescent="0.2">
      <c r="A208" s="80"/>
      <c r="B208" s="80"/>
      <c r="C208" s="80"/>
      <c r="D208" s="80"/>
      <c r="E208" s="81" t="s">
        <v>366</v>
      </c>
      <c r="F208" s="80" t="s">
        <v>80</v>
      </c>
      <c r="G208" s="156">
        <f t="shared" si="3"/>
        <v>0</v>
      </c>
      <c r="H208" s="152">
        <v>0</v>
      </c>
      <c r="I208" s="138">
        <v>0</v>
      </c>
      <c r="J208" s="78"/>
    </row>
    <row r="209" spans="1:14" ht="22.5" x14ac:dyDescent="0.2">
      <c r="A209" s="80" t="s">
        <v>587</v>
      </c>
      <c r="B209" s="80" t="s">
        <v>330</v>
      </c>
      <c r="C209" s="80" t="s">
        <v>331</v>
      </c>
      <c r="D209" s="80" t="s">
        <v>189</v>
      </c>
      <c r="E209" s="81" t="s">
        <v>588</v>
      </c>
      <c r="F209" s="80"/>
      <c r="G209" s="163">
        <f t="shared" si="3"/>
        <v>39887.383000000002</v>
      </c>
      <c r="H209" s="139">
        <f>H210+H211+H213+H212</f>
        <v>29887.383000000002</v>
      </c>
      <c r="I209" s="139">
        <f>I210+I211+I213</f>
        <v>10000</v>
      </c>
      <c r="J209" s="78"/>
    </row>
    <row r="210" spans="1:14" x14ac:dyDescent="0.2">
      <c r="A210" s="80"/>
      <c r="B210" s="80"/>
      <c r="C210" s="80"/>
      <c r="D210" s="80"/>
      <c r="E210" s="81" t="s">
        <v>589</v>
      </c>
      <c r="F210" s="80">
        <v>4213</v>
      </c>
      <c r="G210" s="156">
        <f t="shared" si="3"/>
        <v>3000</v>
      </c>
      <c r="H210" s="138">
        <v>3000</v>
      </c>
      <c r="I210" s="138">
        <v>0</v>
      </c>
      <c r="J210" s="78"/>
    </row>
    <row r="211" spans="1:14" x14ac:dyDescent="0.2">
      <c r="A211" s="80"/>
      <c r="B211" s="80"/>
      <c r="C211" s="80"/>
      <c r="D211" s="80"/>
      <c r="E211" s="81" t="s">
        <v>359</v>
      </c>
      <c r="F211" s="80">
        <v>4239</v>
      </c>
      <c r="G211" s="156">
        <f t="shared" si="3"/>
        <v>22000</v>
      </c>
      <c r="H211" s="138">
        <v>22000</v>
      </c>
      <c r="I211" s="138">
        <v>0</v>
      </c>
      <c r="J211" s="78"/>
    </row>
    <row r="212" spans="1:14" x14ac:dyDescent="0.2">
      <c r="A212" s="80"/>
      <c r="B212" s="80"/>
      <c r="C212" s="80"/>
      <c r="D212" s="80"/>
      <c r="E212" s="81" t="s">
        <v>1025</v>
      </c>
      <c r="F212" s="80">
        <v>4729</v>
      </c>
      <c r="G212" s="156">
        <f>H212+I212</f>
        <v>4887.3829999999998</v>
      </c>
      <c r="H212" s="138">
        <v>4887.3829999999998</v>
      </c>
      <c r="I212" s="138">
        <v>0</v>
      </c>
      <c r="J212" s="78"/>
    </row>
    <row r="213" spans="1:14" x14ac:dyDescent="0.2">
      <c r="A213" s="80"/>
      <c r="B213" s="80"/>
      <c r="C213" s="80"/>
      <c r="D213" s="80"/>
      <c r="E213" s="81" t="s">
        <v>496</v>
      </c>
      <c r="F213" s="80">
        <v>5134</v>
      </c>
      <c r="G213" s="156">
        <f t="shared" si="3"/>
        <v>10000</v>
      </c>
      <c r="H213" s="138">
        <v>0</v>
      </c>
      <c r="I213" s="138">
        <v>10000</v>
      </c>
      <c r="J213" s="78"/>
    </row>
    <row r="214" spans="1:14" ht="45" x14ac:dyDescent="0.2">
      <c r="A214" s="80" t="s">
        <v>590</v>
      </c>
      <c r="B214" s="80" t="s">
        <v>331</v>
      </c>
      <c r="C214" s="80" t="s">
        <v>189</v>
      </c>
      <c r="D214" s="80" t="s">
        <v>189</v>
      </c>
      <c r="E214" s="81" t="s">
        <v>591</v>
      </c>
      <c r="F214" s="80"/>
      <c r="G214" s="145">
        <f>H214+I214</f>
        <v>1722675.625</v>
      </c>
      <c r="H214" s="146">
        <f>H215+H217+H219+H234+H236</f>
        <v>467675.625</v>
      </c>
      <c r="I214" s="146">
        <f>I215+I217+I219+I234+I236</f>
        <v>1255000</v>
      </c>
      <c r="J214" s="78"/>
      <c r="M214" s="26"/>
      <c r="N214" s="26"/>
    </row>
    <row r="215" spans="1:14" x14ac:dyDescent="0.2">
      <c r="A215" s="80" t="s">
        <v>592</v>
      </c>
      <c r="B215" s="80" t="s">
        <v>331</v>
      </c>
      <c r="C215" s="80" t="s">
        <v>191</v>
      </c>
      <c r="D215" s="80" t="s">
        <v>189</v>
      </c>
      <c r="E215" s="81" t="s">
        <v>593</v>
      </c>
      <c r="F215" s="80"/>
      <c r="G215" s="144">
        <v>0</v>
      </c>
      <c r="H215" s="137">
        <v>0</v>
      </c>
      <c r="I215" s="137">
        <v>0</v>
      </c>
      <c r="J215" s="78"/>
    </row>
    <row r="216" spans="1:14" x14ac:dyDescent="0.2">
      <c r="A216" s="80" t="s">
        <v>594</v>
      </c>
      <c r="B216" s="80" t="s">
        <v>331</v>
      </c>
      <c r="C216" s="80" t="s">
        <v>191</v>
      </c>
      <c r="D216" s="80" t="s">
        <v>190</v>
      </c>
      <c r="E216" s="81" t="s">
        <v>595</v>
      </c>
      <c r="F216" s="80"/>
      <c r="G216" s="118">
        <v>0</v>
      </c>
      <c r="H216" s="138">
        <v>0</v>
      </c>
      <c r="I216" s="138">
        <v>0</v>
      </c>
      <c r="J216" s="78"/>
    </row>
    <row r="217" spans="1:14" x14ac:dyDescent="0.2">
      <c r="A217" s="80" t="s">
        <v>596</v>
      </c>
      <c r="B217" s="80" t="s">
        <v>331</v>
      </c>
      <c r="C217" s="80" t="s">
        <v>126</v>
      </c>
      <c r="D217" s="80" t="s">
        <v>189</v>
      </c>
      <c r="E217" s="81" t="s">
        <v>597</v>
      </c>
      <c r="F217" s="80"/>
      <c r="G217" s="144">
        <v>0</v>
      </c>
      <c r="H217" s="137">
        <v>0</v>
      </c>
      <c r="I217" s="137">
        <v>0</v>
      </c>
      <c r="J217" s="78"/>
    </row>
    <row r="218" spans="1:14" x14ac:dyDescent="0.2">
      <c r="A218" s="80" t="s">
        <v>598</v>
      </c>
      <c r="B218" s="80" t="s">
        <v>331</v>
      </c>
      <c r="C218" s="80" t="s">
        <v>126</v>
      </c>
      <c r="D218" s="80" t="s">
        <v>190</v>
      </c>
      <c r="E218" s="81" t="s">
        <v>599</v>
      </c>
      <c r="F218" s="80"/>
      <c r="G218" s="118">
        <v>0</v>
      </c>
      <c r="H218" s="138">
        <v>0</v>
      </c>
      <c r="I218" s="138">
        <v>0</v>
      </c>
      <c r="J218" s="78"/>
    </row>
    <row r="219" spans="1:14" x14ac:dyDescent="0.2">
      <c r="A219" s="80" t="s">
        <v>600</v>
      </c>
      <c r="B219" s="80" t="s">
        <v>331</v>
      </c>
      <c r="C219" s="80" t="s">
        <v>329</v>
      </c>
      <c r="D219" s="80" t="s">
        <v>189</v>
      </c>
      <c r="E219" s="81" t="s">
        <v>601</v>
      </c>
      <c r="F219" s="80"/>
      <c r="G219" s="136">
        <f>H219+I219</f>
        <v>1122000</v>
      </c>
      <c r="H219" s="139">
        <f>H220</f>
        <v>60000</v>
      </c>
      <c r="I219" s="139">
        <f>I220</f>
        <v>1062000</v>
      </c>
      <c r="J219" s="78"/>
    </row>
    <row r="220" spans="1:14" x14ac:dyDescent="0.2">
      <c r="A220" s="80" t="s">
        <v>602</v>
      </c>
      <c r="B220" s="80" t="s">
        <v>331</v>
      </c>
      <c r="C220" s="80" t="s">
        <v>329</v>
      </c>
      <c r="D220" s="80" t="s">
        <v>190</v>
      </c>
      <c r="E220" s="81" t="s">
        <v>603</v>
      </c>
      <c r="F220" s="80"/>
      <c r="G220" s="118">
        <f>H220+I220</f>
        <v>1122000</v>
      </c>
      <c r="H220" s="138">
        <f>H221+H222+H223+H224+H225+H226+H227+H228+H229+H230+H231+H232+H233</f>
        <v>60000</v>
      </c>
      <c r="I220" s="138">
        <f>I221+I222+I223+I224+I225+I226+I227+I228+I229+I230+I231+I232+I233</f>
        <v>1062000</v>
      </c>
      <c r="J220" s="78"/>
    </row>
    <row r="221" spans="1:14" x14ac:dyDescent="0.2">
      <c r="A221" s="80"/>
      <c r="B221" s="80"/>
      <c r="C221" s="80"/>
      <c r="D221" s="80"/>
      <c r="E221" s="81" t="s">
        <v>347</v>
      </c>
      <c r="F221" s="80" t="s">
        <v>247</v>
      </c>
      <c r="G221" s="118">
        <v>0</v>
      </c>
      <c r="H221" s="138">
        <v>0</v>
      </c>
      <c r="I221" s="138">
        <v>0</v>
      </c>
      <c r="J221" s="78"/>
    </row>
    <row r="222" spans="1:14" x14ac:dyDescent="0.2">
      <c r="A222" s="80"/>
      <c r="B222" s="80"/>
      <c r="C222" s="80"/>
      <c r="D222" s="80"/>
      <c r="E222" s="81" t="s">
        <v>478</v>
      </c>
      <c r="F222" s="80" t="s">
        <v>251</v>
      </c>
      <c r="G222" s="118">
        <v>0</v>
      </c>
      <c r="H222" s="138">
        <v>0</v>
      </c>
      <c r="I222" s="138">
        <v>0</v>
      </c>
      <c r="J222" s="78"/>
    </row>
    <row r="223" spans="1:14" x14ac:dyDescent="0.2">
      <c r="A223" s="80"/>
      <c r="B223" s="80"/>
      <c r="C223" s="80"/>
      <c r="D223" s="80"/>
      <c r="E223" s="81" t="s">
        <v>359</v>
      </c>
      <c r="F223" s="80" t="s">
        <v>69</v>
      </c>
      <c r="G223" s="118">
        <v>0</v>
      </c>
      <c r="H223" s="138">
        <v>0</v>
      </c>
      <c r="I223" s="138">
        <v>0</v>
      </c>
      <c r="J223" s="78"/>
    </row>
    <row r="224" spans="1:14" x14ac:dyDescent="0.2">
      <c r="A224" s="80"/>
      <c r="B224" s="80"/>
      <c r="C224" s="80"/>
      <c r="D224" s="80"/>
      <c r="E224" s="81" t="s">
        <v>361</v>
      </c>
      <c r="F224" s="80" t="s">
        <v>70</v>
      </c>
      <c r="G224" s="118">
        <v>0</v>
      </c>
      <c r="H224" s="138">
        <v>0</v>
      </c>
      <c r="I224" s="138">
        <v>0</v>
      </c>
      <c r="J224" s="78"/>
    </row>
    <row r="225" spans="1:10" ht="22.5" x14ac:dyDescent="0.2">
      <c r="A225" s="80"/>
      <c r="B225" s="80"/>
      <c r="C225" s="80"/>
      <c r="D225" s="80"/>
      <c r="E225" s="81" t="s">
        <v>479</v>
      </c>
      <c r="F225" s="80" t="s">
        <v>71</v>
      </c>
      <c r="G225" s="118">
        <v>60000</v>
      </c>
      <c r="H225" s="138">
        <v>60000</v>
      </c>
      <c r="I225" s="138">
        <v>0</v>
      </c>
      <c r="J225" s="78"/>
    </row>
    <row r="226" spans="1:10" ht="22.5" x14ac:dyDescent="0.2">
      <c r="A226" s="80"/>
      <c r="B226" s="80"/>
      <c r="C226" s="80"/>
      <c r="D226" s="80"/>
      <c r="E226" s="81" t="s">
        <v>362</v>
      </c>
      <c r="F226" s="80" t="s">
        <v>72</v>
      </c>
      <c r="G226" s="118">
        <v>0</v>
      </c>
      <c r="H226" s="138">
        <v>0</v>
      </c>
      <c r="I226" s="138">
        <v>0</v>
      </c>
      <c r="J226" s="78"/>
    </row>
    <row r="227" spans="1:10" x14ac:dyDescent="0.2">
      <c r="A227" s="80"/>
      <c r="B227" s="80"/>
      <c r="C227" s="80"/>
      <c r="D227" s="80"/>
      <c r="E227" s="81" t="s">
        <v>366</v>
      </c>
      <c r="F227" s="80" t="s">
        <v>80</v>
      </c>
      <c r="G227" s="118">
        <v>0</v>
      </c>
      <c r="H227" s="138">
        <v>0</v>
      </c>
      <c r="I227" s="138">
        <v>0</v>
      </c>
      <c r="J227" s="78"/>
    </row>
    <row r="228" spans="1:10" x14ac:dyDescent="0.2">
      <c r="A228" s="80"/>
      <c r="B228" s="80"/>
      <c r="C228" s="80"/>
      <c r="D228" s="80"/>
      <c r="E228" s="81" t="s">
        <v>494</v>
      </c>
      <c r="F228" s="80" t="s">
        <v>39</v>
      </c>
      <c r="G228" s="118">
        <f>H228+I228</f>
        <v>1012000</v>
      </c>
      <c r="H228" s="138">
        <v>0</v>
      </c>
      <c r="I228" s="138">
        <v>1012000</v>
      </c>
      <c r="J228" s="78"/>
    </row>
    <row r="229" spans="1:10" x14ac:dyDescent="0.2">
      <c r="A229" s="80"/>
      <c r="B229" s="80"/>
      <c r="C229" s="80"/>
      <c r="D229" s="80"/>
      <c r="E229" s="81" t="s">
        <v>368</v>
      </c>
      <c r="F229" s="80" t="s">
        <v>40</v>
      </c>
      <c r="G229" s="118">
        <v>0</v>
      </c>
      <c r="H229" s="138">
        <v>0</v>
      </c>
      <c r="I229" s="138">
        <v>0</v>
      </c>
      <c r="J229" s="78"/>
    </row>
    <row r="230" spans="1:10" x14ac:dyDescent="0.2">
      <c r="A230" s="80"/>
      <c r="B230" s="80"/>
      <c r="C230" s="80"/>
      <c r="D230" s="80"/>
      <c r="E230" s="81" t="s">
        <v>369</v>
      </c>
      <c r="F230" s="80" t="s">
        <v>42</v>
      </c>
      <c r="G230" s="118">
        <v>0</v>
      </c>
      <c r="H230" s="138">
        <v>0</v>
      </c>
      <c r="I230" s="138">
        <v>0</v>
      </c>
      <c r="J230" s="78"/>
    </row>
    <row r="231" spans="1:10" x14ac:dyDescent="0.2">
      <c r="A231" s="80"/>
      <c r="B231" s="80"/>
      <c r="C231" s="80"/>
      <c r="D231" s="80"/>
      <c r="E231" s="81" t="s">
        <v>495</v>
      </c>
      <c r="F231" s="80" t="s">
        <v>44</v>
      </c>
      <c r="G231" s="118">
        <v>40000</v>
      </c>
      <c r="H231" s="138">
        <v>0</v>
      </c>
      <c r="I231" s="138">
        <v>40000</v>
      </c>
      <c r="J231" s="78"/>
    </row>
    <row r="232" spans="1:10" x14ac:dyDescent="0.2">
      <c r="A232" s="80"/>
      <c r="B232" s="80"/>
      <c r="C232" s="80"/>
      <c r="D232" s="80"/>
      <c r="E232" s="81" t="s">
        <v>604</v>
      </c>
      <c r="F232" s="80" t="s">
        <v>46</v>
      </c>
      <c r="G232" s="118">
        <v>0</v>
      </c>
      <c r="H232" s="138">
        <v>0</v>
      </c>
      <c r="I232" s="138">
        <v>0</v>
      </c>
      <c r="J232" s="78"/>
    </row>
    <row r="233" spans="1:10" x14ac:dyDescent="0.2">
      <c r="A233" s="80"/>
      <c r="B233" s="80"/>
      <c r="C233" s="80"/>
      <c r="D233" s="80"/>
      <c r="E233" s="81" t="s">
        <v>496</v>
      </c>
      <c r="F233" s="80" t="s">
        <v>54</v>
      </c>
      <c r="G233" s="118">
        <v>10000</v>
      </c>
      <c r="H233" s="138">
        <v>0</v>
      </c>
      <c r="I233" s="138">
        <v>10000</v>
      </c>
      <c r="J233" s="78"/>
    </row>
    <row r="234" spans="1:10" ht="33.75" x14ac:dyDescent="0.2">
      <c r="A234" s="80" t="s">
        <v>605</v>
      </c>
      <c r="B234" s="80" t="s">
        <v>331</v>
      </c>
      <c r="C234" s="80" t="s">
        <v>330</v>
      </c>
      <c r="D234" s="80" t="s">
        <v>189</v>
      </c>
      <c r="E234" s="81" t="s">
        <v>606</v>
      </c>
      <c r="F234" s="80"/>
      <c r="G234" s="144">
        <v>0</v>
      </c>
      <c r="H234" s="137">
        <v>0</v>
      </c>
      <c r="I234" s="137">
        <v>0</v>
      </c>
      <c r="J234" s="78"/>
    </row>
    <row r="235" spans="1:10" ht="33.75" x14ac:dyDescent="0.2">
      <c r="A235" s="80" t="s">
        <v>607</v>
      </c>
      <c r="B235" s="80" t="s">
        <v>331</v>
      </c>
      <c r="C235" s="80" t="s">
        <v>330</v>
      </c>
      <c r="D235" s="80" t="s">
        <v>190</v>
      </c>
      <c r="E235" s="81" t="s">
        <v>608</v>
      </c>
      <c r="F235" s="80"/>
      <c r="G235" s="118">
        <v>0</v>
      </c>
      <c r="H235" s="138">
        <v>0</v>
      </c>
      <c r="I235" s="138">
        <v>0</v>
      </c>
      <c r="J235" s="78"/>
    </row>
    <row r="236" spans="1:10" ht="22.5" x14ac:dyDescent="0.2">
      <c r="A236" s="80" t="s">
        <v>609</v>
      </c>
      <c r="B236" s="80" t="s">
        <v>331</v>
      </c>
      <c r="C236" s="80" t="s">
        <v>331</v>
      </c>
      <c r="D236" s="80" t="s">
        <v>189</v>
      </c>
      <c r="E236" s="81" t="s">
        <v>610</v>
      </c>
      <c r="F236" s="80"/>
      <c r="G236" s="136">
        <f>H236+I236</f>
        <v>600675.625</v>
      </c>
      <c r="H236" s="139">
        <f>H237</f>
        <v>407675.625</v>
      </c>
      <c r="I236" s="139">
        <f>I237</f>
        <v>193000</v>
      </c>
      <c r="J236" s="78"/>
    </row>
    <row r="237" spans="1:10" ht="22.5" x14ac:dyDescent="0.2">
      <c r="A237" s="80" t="s">
        <v>611</v>
      </c>
      <c r="B237" s="80" t="s">
        <v>331</v>
      </c>
      <c r="C237" s="80" t="s">
        <v>331</v>
      </c>
      <c r="D237" s="80" t="s">
        <v>190</v>
      </c>
      <c r="E237" s="81" t="s">
        <v>612</v>
      </c>
      <c r="F237" s="80"/>
      <c r="G237" s="156">
        <f>H237+I237</f>
        <v>600675.625</v>
      </c>
      <c r="H237" s="157">
        <f>H238+H239+H240+H241+H242+H243+H244</f>
        <v>407675.625</v>
      </c>
      <c r="I237" s="157">
        <f>I238+I239+I240+I241+I242+I243+I244</f>
        <v>193000</v>
      </c>
      <c r="J237" s="78"/>
    </row>
    <row r="238" spans="1:10" x14ac:dyDescent="0.2">
      <c r="A238" s="80"/>
      <c r="B238" s="80"/>
      <c r="C238" s="80"/>
      <c r="D238" s="80"/>
      <c r="E238" s="81" t="s">
        <v>705</v>
      </c>
      <c r="F238" s="80">
        <v>4511</v>
      </c>
      <c r="G238" s="156">
        <f t="shared" ref="G238:G243" si="5">H238+I238</f>
        <v>390675.625</v>
      </c>
      <c r="H238" s="157">
        <v>390675.625</v>
      </c>
      <c r="I238" s="157">
        <v>0</v>
      </c>
      <c r="J238" s="78"/>
    </row>
    <row r="239" spans="1:10" ht="22.5" x14ac:dyDescent="0.2">
      <c r="A239" s="80"/>
      <c r="B239" s="80"/>
      <c r="C239" s="80"/>
      <c r="D239" s="80"/>
      <c r="E239" s="81" t="s">
        <v>479</v>
      </c>
      <c r="F239" s="80" t="s">
        <v>71</v>
      </c>
      <c r="G239" s="156">
        <f t="shared" si="5"/>
        <v>17000</v>
      </c>
      <c r="H239" s="138">
        <v>17000</v>
      </c>
      <c r="I239" s="138">
        <v>0</v>
      </c>
      <c r="J239" s="78"/>
    </row>
    <row r="240" spans="1:10" x14ac:dyDescent="0.2">
      <c r="A240" s="80"/>
      <c r="B240" s="80"/>
      <c r="C240" s="80"/>
      <c r="D240" s="80"/>
      <c r="E240" s="81" t="s">
        <v>494</v>
      </c>
      <c r="F240" s="80" t="s">
        <v>39</v>
      </c>
      <c r="G240" s="156">
        <f t="shared" si="5"/>
        <v>0</v>
      </c>
      <c r="H240" s="138">
        <v>0</v>
      </c>
      <c r="I240" s="138"/>
      <c r="J240" s="78"/>
    </row>
    <row r="241" spans="1:13" x14ac:dyDescent="0.2">
      <c r="A241" s="80"/>
      <c r="B241" s="80"/>
      <c r="C241" s="80"/>
      <c r="D241" s="80"/>
      <c r="E241" s="169" t="s">
        <v>804</v>
      </c>
      <c r="F241" s="80" t="s">
        <v>40</v>
      </c>
      <c r="G241" s="156">
        <f t="shared" si="5"/>
        <v>58800</v>
      </c>
      <c r="H241" s="138">
        <v>0</v>
      </c>
      <c r="I241" s="138">
        <v>58800</v>
      </c>
      <c r="J241" s="78"/>
      <c r="M241" s="74"/>
    </row>
    <row r="242" spans="1:13" x14ac:dyDescent="0.2">
      <c r="A242" s="80"/>
      <c r="B242" s="80"/>
      <c r="C242" s="80"/>
      <c r="D242" s="80"/>
      <c r="E242" s="81" t="s">
        <v>370</v>
      </c>
      <c r="F242" s="80" t="s">
        <v>43</v>
      </c>
      <c r="G242" s="156">
        <f t="shared" si="5"/>
        <v>0</v>
      </c>
      <c r="H242" s="138">
        <v>0</v>
      </c>
      <c r="I242" s="138"/>
      <c r="J242" s="78"/>
    </row>
    <row r="243" spans="1:13" x14ac:dyDescent="0.2">
      <c r="A243" s="80"/>
      <c r="B243" s="80"/>
      <c r="C243" s="80"/>
      <c r="D243" s="80"/>
      <c r="E243" s="81" t="s">
        <v>495</v>
      </c>
      <c r="F243" s="80" t="s">
        <v>44</v>
      </c>
      <c r="G243" s="156">
        <f t="shared" si="5"/>
        <v>0</v>
      </c>
      <c r="H243" s="138">
        <v>0</v>
      </c>
      <c r="I243" s="138">
        <v>0</v>
      </c>
      <c r="J243" s="78"/>
    </row>
    <row r="244" spans="1:13" x14ac:dyDescent="0.2">
      <c r="A244" s="80"/>
      <c r="B244" s="80"/>
      <c r="C244" s="80"/>
      <c r="D244" s="80"/>
      <c r="E244" s="169" t="s">
        <v>805</v>
      </c>
      <c r="F244" s="80">
        <v>5241</v>
      </c>
      <c r="G244" s="156">
        <f>H244+I244</f>
        <v>134200</v>
      </c>
      <c r="H244" s="138">
        <v>0</v>
      </c>
      <c r="I244" s="138">
        <v>134200</v>
      </c>
      <c r="J244" s="78"/>
      <c r="M244" s="74"/>
    </row>
    <row r="245" spans="1:13" ht="22.5" x14ac:dyDescent="0.2">
      <c r="A245" s="80" t="s">
        <v>613</v>
      </c>
      <c r="B245" s="80" t="s">
        <v>332</v>
      </c>
      <c r="C245" s="80" t="s">
        <v>189</v>
      </c>
      <c r="D245" s="80" t="s">
        <v>189</v>
      </c>
      <c r="E245" s="164" t="s">
        <v>614</v>
      </c>
      <c r="F245" s="80"/>
      <c r="G245" s="161">
        <f>H245+I245</f>
        <v>420.137</v>
      </c>
      <c r="H245" s="142">
        <f>H246+H250+H255+H260+H262+H264</f>
        <v>420.137</v>
      </c>
      <c r="I245" s="142">
        <f>I246+I250+I255+I260+I262+I264</f>
        <v>0</v>
      </c>
      <c r="J245" s="78"/>
    </row>
    <row r="246" spans="1:13" x14ac:dyDescent="0.2">
      <c r="A246" s="80" t="s">
        <v>615</v>
      </c>
      <c r="B246" s="80" t="s">
        <v>332</v>
      </c>
      <c r="C246" s="80" t="s">
        <v>190</v>
      </c>
      <c r="D246" s="80" t="s">
        <v>189</v>
      </c>
      <c r="E246" s="81" t="s">
        <v>806</v>
      </c>
      <c r="F246" s="80"/>
      <c r="G246" s="144">
        <v>0</v>
      </c>
      <c r="H246" s="137">
        <v>0</v>
      </c>
      <c r="I246" s="137">
        <v>0</v>
      </c>
      <c r="J246" s="78"/>
    </row>
    <row r="247" spans="1:13" x14ac:dyDescent="0.2">
      <c r="A247" s="80" t="s">
        <v>616</v>
      </c>
      <c r="B247" s="80" t="s">
        <v>332</v>
      </c>
      <c r="C247" s="80" t="s">
        <v>190</v>
      </c>
      <c r="D247" s="80" t="s">
        <v>190</v>
      </c>
      <c r="E247" s="81" t="s">
        <v>617</v>
      </c>
      <c r="F247" s="80"/>
      <c r="G247" s="118">
        <v>0</v>
      </c>
      <c r="H247" s="138">
        <v>0</v>
      </c>
      <c r="I247" s="138">
        <v>0</v>
      </c>
      <c r="J247" s="78"/>
    </row>
    <row r="248" spans="1:13" x14ac:dyDescent="0.2">
      <c r="A248" s="80" t="s">
        <v>618</v>
      </c>
      <c r="B248" s="80" t="s">
        <v>332</v>
      </c>
      <c r="C248" s="80" t="s">
        <v>190</v>
      </c>
      <c r="D248" s="80" t="s">
        <v>191</v>
      </c>
      <c r="E248" s="81" t="s">
        <v>619</v>
      </c>
      <c r="F248" s="80"/>
      <c r="G248" s="118">
        <v>0</v>
      </c>
      <c r="H248" s="138">
        <v>0</v>
      </c>
      <c r="I248" s="138">
        <v>0</v>
      </c>
      <c r="J248" s="78"/>
    </row>
    <row r="249" spans="1:13" x14ac:dyDescent="0.2">
      <c r="A249" s="80" t="s">
        <v>620</v>
      </c>
      <c r="B249" s="80" t="s">
        <v>332</v>
      </c>
      <c r="C249" s="80" t="s">
        <v>190</v>
      </c>
      <c r="D249" s="80" t="s">
        <v>126</v>
      </c>
      <c r="E249" s="81" t="s">
        <v>621</v>
      </c>
      <c r="F249" s="80"/>
      <c r="G249" s="118">
        <v>0</v>
      </c>
      <c r="H249" s="138">
        <v>0</v>
      </c>
      <c r="I249" s="138">
        <v>0</v>
      </c>
      <c r="J249" s="78"/>
    </row>
    <row r="250" spans="1:13" x14ac:dyDescent="0.2">
      <c r="A250" s="80" t="s">
        <v>622</v>
      </c>
      <c r="B250" s="80" t="s">
        <v>332</v>
      </c>
      <c r="C250" s="80" t="s">
        <v>191</v>
      </c>
      <c r="D250" s="80" t="s">
        <v>189</v>
      </c>
      <c r="E250" s="81" t="s">
        <v>623</v>
      </c>
      <c r="F250" s="80"/>
      <c r="G250" s="144">
        <v>0</v>
      </c>
      <c r="H250" s="137">
        <v>0</v>
      </c>
      <c r="I250" s="137">
        <v>0</v>
      </c>
      <c r="J250" s="78"/>
    </row>
    <row r="251" spans="1:13" x14ac:dyDescent="0.2">
      <c r="A251" s="80" t="s">
        <v>624</v>
      </c>
      <c r="B251" s="80" t="s">
        <v>332</v>
      </c>
      <c r="C251" s="80" t="s">
        <v>191</v>
      </c>
      <c r="D251" s="80" t="s">
        <v>190</v>
      </c>
      <c r="E251" s="81" t="s">
        <v>625</v>
      </c>
      <c r="F251" s="80"/>
      <c r="G251" s="118">
        <v>0</v>
      </c>
      <c r="H251" s="138">
        <v>0</v>
      </c>
      <c r="I251" s="138">
        <v>0</v>
      </c>
      <c r="J251" s="78"/>
    </row>
    <row r="252" spans="1:13" x14ac:dyDescent="0.2">
      <c r="A252" s="80" t="s">
        <v>626</v>
      </c>
      <c r="B252" s="80" t="s">
        <v>332</v>
      </c>
      <c r="C252" s="80" t="s">
        <v>191</v>
      </c>
      <c r="D252" s="80" t="s">
        <v>191</v>
      </c>
      <c r="E252" s="81" t="s">
        <v>627</v>
      </c>
      <c r="F252" s="80"/>
      <c r="G252" s="118">
        <v>0</v>
      </c>
      <c r="H252" s="138">
        <v>0</v>
      </c>
      <c r="I252" s="138">
        <v>0</v>
      </c>
      <c r="J252" s="78"/>
    </row>
    <row r="253" spans="1:13" x14ac:dyDescent="0.2">
      <c r="A253" s="80" t="s">
        <v>628</v>
      </c>
      <c r="B253" s="80" t="s">
        <v>332</v>
      </c>
      <c r="C253" s="80" t="s">
        <v>191</v>
      </c>
      <c r="D253" s="80" t="s">
        <v>126</v>
      </c>
      <c r="E253" s="81" t="s">
        <v>629</v>
      </c>
      <c r="F253" s="80"/>
      <c r="G253" s="118">
        <v>0</v>
      </c>
      <c r="H253" s="138">
        <v>0</v>
      </c>
      <c r="I253" s="138">
        <v>0</v>
      </c>
      <c r="J253" s="78"/>
    </row>
    <row r="254" spans="1:13" x14ac:dyDescent="0.2">
      <c r="A254" s="80" t="s">
        <v>630</v>
      </c>
      <c r="B254" s="80" t="s">
        <v>332</v>
      </c>
      <c r="C254" s="80" t="s">
        <v>191</v>
      </c>
      <c r="D254" s="80" t="s">
        <v>329</v>
      </c>
      <c r="E254" s="81" t="s">
        <v>631</v>
      </c>
      <c r="F254" s="80"/>
      <c r="G254" s="118">
        <v>0</v>
      </c>
      <c r="H254" s="138">
        <v>0</v>
      </c>
      <c r="I254" s="138">
        <v>0</v>
      </c>
      <c r="J254" s="78"/>
    </row>
    <row r="255" spans="1:13" x14ac:dyDescent="0.2">
      <c r="A255" s="80" t="s">
        <v>632</v>
      </c>
      <c r="B255" s="80" t="s">
        <v>332</v>
      </c>
      <c r="C255" s="80" t="s">
        <v>126</v>
      </c>
      <c r="D255" s="80" t="s">
        <v>189</v>
      </c>
      <c r="E255" s="81" t="s">
        <v>633</v>
      </c>
      <c r="F255" s="80"/>
      <c r="G255" s="144">
        <v>0</v>
      </c>
      <c r="H255" s="137">
        <v>0</v>
      </c>
      <c r="I255" s="137">
        <v>0</v>
      </c>
      <c r="J255" s="78"/>
    </row>
    <row r="256" spans="1:13" x14ac:dyDescent="0.2">
      <c r="A256" s="80" t="s">
        <v>634</v>
      </c>
      <c r="B256" s="80" t="s">
        <v>332</v>
      </c>
      <c r="C256" s="80" t="s">
        <v>126</v>
      </c>
      <c r="D256" s="80" t="s">
        <v>190</v>
      </c>
      <c r="E256" s="81" t="s">
        <v>635</v>
      </c>
      <c r="F256" s="80"/>
      <c r="G256" s="118">
        <v>0</v>
      </c>
      <c r="H256" s="138">
        <v>0</v>
      </c>
      <c r="I256" s="138">
        <v>0</v>
      </c>
      <c r="J256" s="78"/>
    </row>
    <row r="257" spans="1:10" x14ac:dyDescent="0.2">
      <c r="A257" s="80" t="s">
        <v>636</v>
      </c>
      <c r="B257" s="80" t="s">
        <v>332</v>
      </c>
      <c r="C257" s="80" t="s">
        <v>126</v>
      </c>
      <c r="D257" s="80" t="s">
        <v>191</v>
      </c>
      <c r="E257" s="81" t="s">
        <v>637</v>
      </c>
      <c r="F257" s="80"/>
      <c r="G257" s="118">
        <v>0</v>
      </c>
      <c r="H257" s="138">
        <v>0</v>
      </c>
      <c r="I257" s="138">
        <v>0</v>
      </c>
      <c r="J257" s="78"/>
    </row>
    <row r="258" spans="1:10" ht="22.5" x14ac:dyDescent="0.2">
      <c r="A258" s="80" t="s">
        <v>638</v>
      </c>
      <c r="B258" s="80" t="s">
        <v>332</v>
      </c>
      <c r="C258" s="80" t="s">
        <v>126</v>
      </c>
      <c r="D258" s="80" t="s">
        <v>126</v>
      </c>
      <c r="E258" s="81" t="s">
        <v>639</v>
      </c>
      <c r="F258" s="80"/>
      <c r="G258" s="118">
        <v>0</v>
      </c>
      <c r="H258" s="138">
        <v>0</v>
      </c>
      <c r="I258" s="138">
        <v>0</v>
      </c>
      <c r="J258" s="78"/>
    </row>
    <row r="259" spans="1:10" ht="22.5" x14ac:dyDescent="0.2">
      <c r="A259" s="80" t="s">
        <v>640</v>
      </c>
      <c r="B259" s="80" t="s">
        <v>332</v>
      </c>
      <c r="C259" s="80" t="s">
        <v>126</v>
      </c>
      <c r="D259" s="80" t="s">
        <v>329</v>
      </c>
      <c r="E259" s="81" t="s">
        <v>641</v>
      </c>
      <c r="F259" s="80"/>
      <c r="G259" s="118">
        <v>0</v>
      </c>
      <c r="H259" s="138">
        <v>0</v>
      </c>
      <c r="I259" s="138">
        <v>0</v>
      </c>
      <c r="J259" s="78"/>
    </row>
    <row r="260" spans="1:10" x14ac:dyDescent="0.2">
      <c r="A260" s="80" t="s">
        <v>642</v>
      </c>
      <c r="B260" s="80" t="s">
        <v>332</v>
      </c>
      <c r="C260" s="80" t="s">
        <v>329</v>
      </c>
      <c r="D260" s="80" t="s">
        <v>189</v>
      </c>
      <c r="E260" s="81" t="s">
        <v>643</v>
      </c>
      <c r="F260" s="80"/>
      <c r="G260" s="144">
        <v>0</v>
      </c>
      <c r="H260" s="137">
        <v>0</v>
      </c>
      <c r="I260" s="137">
        <v>0</v>
      </c>
      <c r="J260" s="78"/>
    </row>
    <row r="261" spans="1:10" x14ac:dyDescent="0.2">
      <c r="A261" s="80" t="s">
        <v>644</v>
      </c>
      <c r="B261" s="80" t="s">
        <v>332</v>
      </c>
      <c r="C261" s="80" t="s">
        <v>329</v>
      </c>
      <c r="D261" s="80" t="s">
        <v>190</v>
      </c>
      <c r="E261" s="81" t="s">
        <v>645</v>
      </c>
      <c r="F261" s="80"/>
      <c r="G261" s="118">
        <v>0</v>
      </c>
      <c r="H261" s="138">
        <v>0</v>
      </c>
      <c r="I261" s="138">
        <v>0</v>
      </c>
      <c r="J261" s="78"/>
    </row>
    <row r="262" spans="1:10" ht="22.5" x14ac:dyDescent="0.2">
      <c r="A262" s="80" t="s">
        <v>646</v>
      </c>
      <c r="B262" s="80" t="s">
        <v>332</v>
      </c>
      <c r="C262" s="80" t="s">
        <v>330</v>
      </c>
      <c r="D262" s="80" t="s">
        <v>189</v>
      </c>
      <c r="E262" s="81" t="s">
        <v>647</v>
      </c>
      <c r="F262" s="80"/>
      <c r="G262" s="144">
        <v>0</v>
      </c>
      <c r="H262" s="137">
        <v>0</v>
      </c>
      <c r="I262" s="137">
        <v>0</v>
      </c>
      <c r="J262" s="78"/>
    </row>
    <row r="263" spans="1:10" ht="22.5" x14ac:dyDescent="0.2">
      <c r="A263" s="80" t="s">
        <v>648</v>
      </c>
      <c r="B263" s="80" t="s">
        <v>332</v>
      </c>
      <c r="C263" s="80" t="s">
        <v>330</v>
      </c>
      <c r="D263" s="80" t="s">
        <v>190</v>
      </c>
      <c r="E263" s="81" t="s">
        <v>649</v>
      </c>
      <c r="F263" s="80"/>
      <c r="G263" s="118">
        <v>0</v>
      </c>
      <c r="H263" s="138">
        <v>0</v>
      </c>
      <c r="I263" s="138">
        <v>0</v>
      </c>
      <c r="J263" s="78"/>
    </row>
    <row r="264" spans="1:10" x14ac:dyDescent="0.2">
      <c r="A264" s="80" t="s">
        <v>650</v>
      </c>
      <c r="B264" s="80" t="s">
        <v>332</v>
      </c>
      <c r="C264" s="80" t="s">
        <v>331</v>
      </c>
      <c r="D264" s="80" t="s">
        <v>189</v>
      </c>
      <c r="E264" s="81" t="s">
        <v>651</v>
      </c>
      <c r="F264" s="80"/>
      <c r="G264" s="144">
        <f>H264+I264</f>
        <v>420.137</v>
      </c>
      <c r="H264" s="137">
        <f>H265+H266</f>
        <v>420.137</v>
      </c>
      <c r="I264" s="137">
        <f>I265+I266</f>
        <v>0</v>
      </c>
      <c r="J264" s="78"/>
    </row>
    <row r="265" spans="1:10" ht="22.5" x14ac:dyDescent="0.2">
      <c r="A265" s="80" t="s">
        <v>652</v>
      </c>
      <c r="B265" s="80" t="s">
        <v>332</v>
      </c>
      <c r="C265" s="80" t="s">
        <v>331</v>
      </c>
      <c r="D265" s="80" t="s">
        <v>190</v>
      </c>
      <c r="E265" s="81" t="s">
        <v>653</v>
      </c>
      <c r="F265" s="80"/>
      <c r="G265" s="118">
        <v>0</v>
      </c>
      <c r="H265" s="138">
        <v>0</v>
      </c>
      <c r="I265" s="138">
        <v>0</v>
      </c>
      <c r="J265" s="78"/>
    </row>
    <row r="266" spans="1:10" x14ac:dyDescent="0.2">
      <c r="A266" s="80" t="s">
        <v>654</v>
      </c>
      <c r="B266" s="80" t="s">
        <v>332</v>
      </c>
      <c r="C266" s="80" t="s">
        <v>331</v>
      </c>
      <c r="D266" s="80" t="s">
        <v>191</v>
      </c>
      <c r="E266" s="81" t="s">
        <v>655</v>
      </c>
      <c r="F266" s="80"/>
      <c r="G266" s="153">
        <f t="shared" ref="G266:G271" si="6">H266+I266</f>
        <v>420.137</v>
      </c>
      <c r="H266" s="152">
        <f>H267+H268</f>
        <v>420.137</v>
      </c>
      <c r="I266" s="152">
        <f>I267+I268</f>
        <v>0</v>
      </c>
      <c r="J266" s="78"/>
    </row>
    <row r="267" spans="1:10" ht="22.5" x14ac:dyDescent="0.2">
      <c r="A267" s="80"/>
      <c r="B267" s="80"/>
      <c r="C267" s="80"/>
      <c r="D267" s="80"/>
      <c r="E267" s="81" t="s">
        <v>479</v>
      </c>
      <c r="F267" s="174">
        <v>4251</v>
      </c>
      <c r="G267" s="153">
        <f t="shared" si="6"/>
        <v>0</v>
      </c>
      <c r="H267" s="138">
        <v>0</v>
      </c>
      <c r="I267" s="138">
        <v>0</v>
      </c>
      <c r="J267" s="78"/>
    </row>
    <row r="268" spans="1:10" x14ac:dyDescent="0.2">
      <c r="A268" s="80"/>
      <c r="B268" s="80"/>
      <c r="C268" s="80"/>
      <c r="D268" s="80"/>
      <c r="E268" s="176" t="s">
        <v>812</v>
      </c>
      <c r="F268" s="174">
        <v>4639</v>
      </c>
      <c r="G268" s="153">
        <f t="shared" si="6"/>
        <v>420.137</v>
      </c>
      <c r="H268" s="138">
        <v>420.137</v>
      </c>
      <c r="I268" s="138"/>
      <c r="J268" s="78"/>
    </row>
    <row r="269" spans="1:10" ht="33.75" x14ac:dyDescent="0.2">
      <c r="A269" s="80" t="s">
        <v>656</v>
      </c>
      <c r="B269" s="80" t="s">
        <v>333</v>
      </c>
      <c r="C269" s="80" t="s">
        <v>189</v>
      </c>
      <c r="D269" s="80" t="s">
        <v>189</v>
      </c>
      <c r="E269" s="81" t="s">
        <v>657</v>
      </c>
      <c r="F269" s="80"/>
      <c r="G269" s="145">
        <f>H269+I269</f>
        <v>1649653</v>
      </c>
      <c r="H269" s="146">
        <f>H270+H279+H298+H303+H307+H315</f>
        <v>604653</v>
      </c>
      <c r="I269" s="146">
        <f>I270+I279+I298+I303+I307+I315</f>
        <v>1045000</v>
      </c>
      <c r="J269" s="78"/>
    </row>
    <row r="270" spans="1:10" x14ac:dyDescent="0.2">
      <c r="A270" s="80" t="s">
        <v>658</v>
      </c>
      <c r="B270" s="80" t="s">
        <v>333</v>
      </c>
      <c r="C270" s="80" t="s">
        <v>190</v>
      </c>
      <c r="D270" s="80" t="s">
        <v>189</v>
      </c>
      <c r="E270" s="81" t="s">
        <v>659</v>
      </c>
      <c r="F270" s="80"/>
      <c r="G270" s="136">
        <f t="shared" si="6"/>
        <v>1040000</v>
      </c>
      <c r="H270" s="139">
        <f>H271</f>
        <v>40000</v>
      </c>
      <c r="I270" s="139">
        <f>I271</f>
        <v>1000000</v>
      </c>
      <c r="J270" s="78"/>
    </row>
    <row r="271" spans="1:10" x14ac:dyDescent="0.2">
      <c r="A271" s="80" t="s">
        <v>660</v>
      </c>
      <c r="B271" s="80" t="s">
        <v>333</v>
      </c>
      <c r="C271" s="80" t="s">
        <v>190</v>
      </c>
      <c r="D271" s="80" t="s">
        <v>190</v>
      </c>
      <c r="E271" s="81" t="s">
        <v>661</v>
      </c>
      <c r="F271" s="80"/>
      <c r="G271" s="158">
        <f t="shared" si="6"/>
        <v>1040000</v>
      </c>
      <c r="H271" s="143">
        <f>H272+H273+H274+H275+H276+H277+H278</f>
        <v>40000</v>
      </c>
      <c r="I271" s="143">
        <f>I272+I273+I274+I275+I276+I277+I278</f>
        <v>1000000</v>
      </c>
      <c r="J271" s="78"/>
    </row>
    <row r="272" spans="1:10" x14ac:dyDescent="0.2">
      <c r="A272" s="80"/>
      <c r="B272" s="80"/>
      <c r="C272" s="80"/>
      <c r="D272" s="80"/>
      <c r="E272" s="81" t="s">
        <v>359</v>
      </c>
      <c r="F272" s="80" t="s">
        <v>69</v>
      </c>
      <c r="G272" s="158">
        <f t="shared" ref="G272:G278" si="7">H272+I272</f>
        <v>10000</v>
      </c>
      <c r="H272" s="138">
        <v>10000</v>
      </c>
      <c r="I272" s="138">
        <v>0</v>
      </c>
      <c r="J272" s="78"/>
    </row>
    <row r="273" spans="1:14" x14ac:dyDescent="0.2">
      <c r="A273" s="80"/>
      <c r="B273" s="80"/>
      <c r="C273" s="80"/>
      <c r="D273" s="80"/>
      <c r="E273" s="81" t="s">
        <v>494</v>
      </c>
      <c r="F273" s="80">
        <v>5112</v>
      </c>
      <c r="G273" s="158">
        <v>42000</v>
      </c>
      <c r="H273" s="138">
        <v>0</v>
      </c>
      <c r="I273" s="152">
        <v>42000</v>
      </c>
      <c r="J273" s="78"/>
    </row>
    <row r="274" spans="1:14" x14ac:dyDescent="0.2">
      <c r="A274" s="80"/>
      <c r="B274" s="80"/>
      <c r="C274" s="80"/>
      <c r="D274" s="80"/>
      <c r="E274" s="81" t="s">
        <v>822</v>
      </c>
      <c r="F274" s="80">
        <v>5113</v>
      </c>
      <c r="G274" s="158">
        <f t="shared" si="7"/>
        <v>847000</v>
      </c>
      <c r="H274" s="138">
        <v>0</v>
      </c>
      <c r="I274" s="138">
        <v>847000</v>
      </c>
      <c r="J274" s="78"/>
      <c r="M274" s="74"/>
    </row>
    <row r="275" spans="1:14" x14ac:dyDescent="0.2">
      <c r="A275" s="80"/>
      <c r="B275" s="80"/>
      <c r="C275" s="80"/>
      <c r="D275" s="80"/>
      <c r="E275" s="166" t="s">
        <v>496</v>
      </c>
      <c r="F275" s="174">
        <v>5134</v>
      </c>
      <c r="G275" s="158">
        <f t="shared" si="7"/>
        <v>10000</v>
      </c>
      <c r="H275" s="138">
        <v>0</v>
      </c>
      <c r="I275" s="138">
        <v>10000</v>
      </c>
      <c r="J275" s="78"/>
    </row>
    <row r="276" spans="1:14" x14ac:dyDescent="0.2">
      <c r="A276" s="80"/>
      <c r="B276" s="80"/>
      <c r="C276" s="80"/>
      <c r="D276" s="80"/>
      <c r="E276" s="169" t="s">
        <v>803</v>
      </c>
      <c r="F276" s="80">
        <v>5129</v>
      </c>
      <c r="G276" s="158">
        <f t="shared" si="7"/>
        <v>101000</v>
      </c>
      <c r="H276" s="138">
        <v>0</v>
      </c>
      <c r="I276" s="138">
        <v>101000</v>
      </c>
      <c r="J276" s="78"/>
    </row>
    <row r="277" spans="1:14" x14ac:dyDescent="0.2">
      <c r="A277" s="80"/>
      <c r="B277" s="80"/>
      <c r="C277" s="80"/>
      <c r="D277" s="80"/>
      <c r="E277" s="81" t="s">
        <v>366</v>
      </c>
      <c r="F277" s="80" t="s">
        <v>80</v>
      </c>
      <c r="G277" s="158">
        <f t="shared" si="7"/>
        <v>10000</v>
      </c>
      <c r="H277" s="138">
        <v>10000</v>
      </c>
      <c r="I277" s="138">
        <v>0</v>
      </c>
      <c r="J277" s="78"/>
    </row>
    <row r="278" spans="1:14" x14ac:dyDescent="0.2">
      <c r="A278" s="80"/>
      <c r="B278" s="80"/>
      <c r="C278" s="80"/>
      <c r="D278" s="80"/>
      <c r="E278" s="81" t="s">
        <v>422</v>
      </c>
      <c r="F278" s="80">
        <v>4727</v>
      </c>
      <c r="G278" s="158">
        <f t="shared" si="7"/>
        <v>20000</v>
      </c>
      <c r="H278" s="138">
        <v>20000</v>
      </c>
      <c r="I278" s="138">
        <v>0</v>
      </c>
      <c r="J278" s="78"/>
    </row>
    <row r="279" spans="1:14" x14ac:dyDescent="0.2">
      <c r="A279" s="80" t="s">
        <v>662</v>
      </c>
      <c r="B279" s="80" t="s">
        <v>333</v>
      </c>
      <c r="C279" s="80" t="s">
        <v>191</v>
      </c>
      <c r="D279" s="80" t="s">
        <v>189</v>
      </c>
      <c r="E279" s="81" t="s">
        <v>663</v>
      </c>
      <c r="F279" s="80"/>
      <c r="G279" s="136">
        <f>H279+I279</f>
        <v>474434</v>
      </c>
      <c r="H279" s="137">
        <f>H280+H283+H284+H288+H293+H295+H296</f>
        <v>429434</v>
      </c>
      <c r="I279" s="137">
        <f>I280+I283+I284+I288+I293+I295+I296</f>
        <v>45000</v>
      </c>
      <c r="J279" s="78"/>
    </row>
    <row r="280" spans="1:14" ht="13.5" thickBot="1" x14ac:dyDescent="0.25">
      <c r="A280" s="80" t="s">
        <v>664</v>
      </c>
      <c r="B280" s="80" t="s">
        <v>333</v>
      </c>
      <c r="C280" s="80" t="s">
        <v>191</v>
      </c>
      <c r="D280" s="80" t="s">
        <v>190</v>
      </c>
      <c r="E280" s="81" t="s">
        <v>665</v>
      </c>
      <c r="F280" s="80"/>
      <c r="G280" s="140">
        <f>H280+I280</f>
        <v>69134</v>
      </c>
      <c r="H280" s="143">
        <f>H281+H282</f>
        <v>69134</v>
      </c>
      <c r="I280" s="138">
        <f>I281+I282</f>
        <v>0</v>
      </c>
      <c r="J280" s="78"/>
    </row>
    <row r="281" spans="1:14" ht="13.5" thickBot="1" x14ac:dyDescent="0.25">
      <c r="A281" s="80"/>
      <c r="B281" s="80"/>
      <c r="C281" s="80"/>
      <c r="D281" s="80"/>
      <c r="E281" s="194" t="s">
        <v>666</v>
      </c>
      <c r="F281" s="80">
        <v>4511</v>
      </c>
      <c r="G281" s="140">
        <f>H281+I281</f>
        <v>64134</v>
      </c>
      <c r="H281" s="138">
        <v>64134</v>
      </c>
      <c r="I281" s="138">
        <v>0</v>
      </c>
      <c r="J281" s="78"/>
    </row>
    <row r="282" spans="1:14" ht="21.75" thickBot="1" x14ac:dyDescent="0.25">
      <c r="A282" s="80"/>
      <c r="B282" s="80"/>
      <c r="C282" s="80"/>
      <c r="D282" s="80"/>
      <c r="E282" s="194" t="s">
        <v>824</v>
      </c>
      <c r="F282" s="80">
        <v>4655</v>
      </c>
      <c r="G282" s="153">
        <v>5000</v>
      </c>
      <c r="H282" s="152">
        <v>5000</v>
      </c>
      <c r="I282" s="152">
        <v>0</v>
      </c>
      <c r="J282" s="78"/>
      <c r="N282" s="26"/>
    </row>
    <row r="283" spans="1:14" x14ac:dyDescent="0.2">
      <c r="A283" s="80" t="s">
        <v>667</v>
      </c>
      <c r="B283" s="80" t="s">
        <v>333</v>
      </c>
      <c r="C283" s="80" t="s">
        <v>191</v>
      </c>
      <c r="D283" s="80" t="s">
        <v>191</v>
      </c>
      <c r="E283" s="81" t="s">
        <v>807</v>
      </c>
      <c r="F283" s="80"/>
      <c r="G283" s="140">
        <v>0</v>
      </c>
      <c r="H283" s="143">
        <v>0</v>
      </c>
      <c r="I283" s="143">
        <v>0</v>
      </c>
      <c r="J283" s="78"/>
    </row>
    <row r="284" spans="1:14" x14ac:dyDescent="0.2">
      <c r="A284" s="80" t="s">
        <v>668</v>
      </c>
      <c r="B284" s="80" t="s">
        <v>333</v>
      </c>
      <c r="C284" s="80" t="s">
        <v>191</v>
      </c>
      <c r="D284" s="80" t="s">
        <v>126</v>
      </c>
      <c r="E284" s="81" t="s">
        <v>669</v>
      </c>
      <c r="F284" s="80"/>
      <c r="G284" s="187">
        <f>H284+I284</f>
        <v>46000</v>
      </c>
      <c r="H284" s="188">
        <f>H285+H286+H287</f>
        <v>1000</v>
      </c>
      <c r="I284" s="188">
        <f>I285+I286+I287</f>
        <v>45000</v>
      </c>
      <c r="J284" s="78"/>
    </row>
    <row r="285" spans="1:14" ht="22.5" x14ac:dyDescent="0.2">
      <c r="A285" s="80"/>
      <c r="B285" s="80"/>
      <c r="C285" s="80"/>
      <c r="D285" s="80"/>
      <c r="E285" s="81" t="s">
        <v>479</v>
      </c>
      <c r="F285" s="80">
        <v>4251</v>
      </c>
      <c r="G285" s="118">
        <v>1000</v>
      </c>
      <c r="H285" s="138">
        <v>1000</v>
      </c>
      <c r="I285" s="138">
        <v>0</v>
      </c>
      <c r="J285" s="78"/>
      <c r="K285" s="285"/>
    </row>
    <row r="286" spans="1:14" x14ac:dyDescent="0.2">
      <c r="A286" s="80"/>
      <c r="B286" s="80"/>
      <c r="C286" s="80"/>
      <c r="D286" s="80"/>
      <c r="E286" s="165" t="s">
        <v>797</v>
      </c>
      <c r="F286" s="80">
        <v>5113</v>
      </c>
      <c r="G286" s="118">
        <v>0</v>
      </c>
      <c r="H286" s="138">
        <v>0</v>
      </c>
      <c r="I286" s="138">
        <v>0</v>
      </c>
      <c r="J286" s="78"/>
      <c r="K286" s="285"/>
    </row>
    <row r="287" spans="1:14" x14ac:dyDescent="0.2">
      <c r="A287" s="80"/>
      <c r="B287" s="80"/>
      <c r="C287" s="80"/>
      <c r="D287" s="80"/>
      <c r="E287" s="166" t="s">
        <v>496</v>
      </c>
      <c r="F287" s="80">
        <v>5134</v>
      </c>
      <c r="G287" s="118">
        <v>50000</v>
      </c>
      <c r="H287" s="138">
        <v>0</v>
      </c>
      <c r="I287" s="138">
        <v>45000</v>
      </c>
      <c r="J287" s="78"/>
    </row>
    <row r="288" spans="1:14" s="26" customFormat="1" x14ac:dyDescent="0.2">
      <c r="A288" s="174" t="s">
        <v>670</v>
      </c>
      <c r="B288" s="174" t="s">
        <v>333</v>
      </c>
      <c r="C288" s="174" t="s">
        <v>191</v>
      </c>
      <c r="D288" s="174" t="s">
        <v>329</v>
      </c>
      <c r="E288" s="164" t="s">
        <v>671</v>
      </c>
      <c r="F288" s="174"/>
      <c r="G288" s="150">
        <f>H288+I288</f>
        <v>348800</v>
      </c>
      <c r="H288" s="151">
        <f>H289+H290+H291+H292</f>
        <v>348800</v>
      </c>
      <c r="I288" s="151">
        <f>I289+I290+I291+I292</f>
        <v>0</v>
      </c>
      <c r="J288" s="175"/>
    </row>
    <row r="289" spans="1:11" x14ac:dyDescent="0.2">
      <c r="A289" s="80"/>
      <c r="B289" s="80"/>
      <c r="C289" s="80"/>
      <c r="D289" s="80"/>
      <c r="E289" s="168" t="s">
        <v>798</v>
      </c>
      <c r="F289" s="80">
        <v>4216</v>
      </c>
      <c r="G289" s="118">
        <f>H289+I289</f>
        <v>73000</v>
      </c>
      <c r="H289" s="138">
        <v>73000</v>
      </c>
      <c r="I289" s="138">
        <v>0</v>
      </c>
      <c r="J289" s="78"/>
      <c r="K289" s="285"/>
    </row>
    <row r="290" spans="1:11" x14ac:dyDescent="0.2">
      <c r="A290" s="80"/>
      <c r="B290" s="80"/>
      <c r="C290" s="80"/>
      <c r="D290" s="80"/>
      <c r="E290" s="168" t="s">
        <v>808</v>
      </c>
      <c r="F290" s="80">
        <v>4239</v>
      </c>
      <c r="G290" s="118">
        <v>225800</v>
      </c>
      <c r="H290" s="147">
        <v>225800</v>
      </c>
      <c r="I290" s="138">
        <v>0</v>
      </c>
      <c r="J290" s="78"/>
    </row>
    <row r="291" spans="1:11" x14ac:dyDescent="0.2">
      <c r="A291" s="80"/>
      <c r="B291" s="80"/>
      <c r="C291" s="80"/>
      <c r="D291" s="80"/>
      <c r="E291" s="168" t="s">
        <v>809</v>
      </c>
      <c r="F291" s="80">
        <v>4269</v>
      </c>
      <c r="G291" s="118">
        <v>30000</v>
      </c>
      <c r="H291" s="147">
        <v>30000</v>
      </c>
      <c r="I291" s="138">
        <v>0</v>
      </c>
      <c r="J291" s="78"/>
    </row>
    <row r="292" spans="1:11" ht="22.5" x14ac:dyDescent="0.2">
      <c r="A292" s="80"/>
      <c r="B292" s="80"/>
      <c r="C292" s="80"/>
      <c r="D292" s="80"/>
      <c r="E292" s="169" t="s">
        <v>810</v>
      </c>
      <c r="F292" s="80">
        <v>4727</v>
      </c>
      <c r="G292" s="118">
        <v>20000</v>
      </c>
      <c r="H292" s="138">
        <v>20000</v>
      </c>
      <c r="I292" s="138">
        <v>0</v>
      </c>
      <c r="J292" s="78"/>
    </row>
    <row r="293" spans="1:11" x14ac:dyDescent="0.2">
      <c r="A293" s="80" t="s">
        <v>672</v>
      </c>
      <c r="B293" s="80" t="s">
        <v>333</v>
      </c>
      <c r="C293" s="80" t="s">
        <v>191</v>
      </c>
      <c r="D293" s="80" t="s">
        <v>330</v>
      </c>
      <c r="E293" s="81" t="s">
        <v>673</v>
      </c>
      <c r="F293" s="80"/>
      <c r="G293" s="187">
        <f>H293+I293</f>
        <v>500</v>
      </c>
      <c r="H293" s="188">
        <f>H294</f>
        <v>500</v>
      </c>
      <c r="I293" s="188">
        <f>I294</f>
        <v>0</v>
      </c>
      <c r="J293" s="78"/>
    </row>
    <row r="294" spans="1:11" ht="22.5" x14ac:dyDescent="0.2">
      <c r="A294" s="80"/>
      <c r="B294" s="80"/>
      <c r="C294" s="80"/>
      <c r="D294" s="80"/>
      <c r="E294" s="168" t="s">
        <v>823</v>
      </c>
      <c r="F294" s="80">
        <v>4637</v>
      </c>
      <c r="G294" s="118">
        <v>500</v>
      </c>
      <c r="H294" s="152">
        <v>500</v>
      </c>
      <c r="I294" s="138">
        <v>0</v>
      </c>
      <c r="J294" s="78"/>
    </row>
    <row r="295" spans="1:11" x14ac:dyDescent="0.2">
      <c r="A295" s="80">
        <v>2826</v>
      </c>
      <c r="B295" s="80" t="s">
        <v>333</v>
      </c>
      <c r="C295" s="80" t="s">
        <v>191</v>
      </c>
      <c r="D295" s="80">
        <v>6</v>
      </c>
      <c r="E295" s="81" t="s">
        <v>674</v>
      </c>
      <c r="F295" s="80"/>
      <c r="G295" s="187">
        <v>0</v>
      </c>
      <c r="H295" s="188">
        <v>0</v>
      </c>
      <c r="I295" s="188">
        <v>0</v>
      </c>
      <c r="J295" s="78"/>
    </row>
    <row r="296" spans="1:11" ht="22.5" x14ac:dyDescent="0.2">
      <c r="A296" s="80">
        <v>2827</v>
      </c>
      <c r="B296" s="80" t="s">
        <v>333</v>
      </c>
      <c r="C296" s="80" t="s">
        <v>191</v>
      </c>
      <c r="D296" s="80">
        <v>7</v>
      </c>
      <c r="E296" s="81" t="s">
        <v>675</v>
      </c>
      <c r="F296" s="80"/>
      <c r="G296" s="187">
        <f>H296+I296</f>
        <v>10000</v>
      </c>
      <c r="H296" s="188">
        <f>H297</f>
        <v>10000</v>
      </c>
      <c r="I296" s="188">
        <f>I297</f>
        <v>0</v>
      </c>
      <c r="J296" s="78"/>
    </row>
    <row r="297" spans="1:11" ht="22.5" x14ac:dyDescent="0.2">
      <c r="A297" s="80"/>
      <c r="B297" s="80"/>
      <c r="C297" s="80"/>
      <c r="D297" s="80"/>
      <c r="E297" s="81" t="s">
        <v>479</v>
      </c>
      <c r="F297" s="80">
        <v>4251</v>
      </c>
      <c r="G297" s="156">
        <v>10000</v>
      </c>
      <c r="H297" s="157">
        <v>10000</v>
      </c>
      <c r="I297" s="152">
        <v>0</v>
      </c>
      <c r="J297" s="78"/>
    </row>
    <row r="298" spans="1:11" ht="22.5" x14ac:dyDescent="0.2">
      <c r="A298" s="80" t="s">
        <v>676</v>
      </c>
      <c r="B298" s="80" t="s">
        <v>333</v>
      </c>
      <c r="C298" s="80" t="s">
        <v>126</v>
      </c>
      <c r="D298" s="80" t="s">
        <v>189</v>
      </c>
      <c r="E298" s="81" t="s">
        <v>677</v>
      </c>
      <c r="F298" s="80"/>
      <c r="G298" s="144">
        <f t="shared" ref="G298:G303" si="8">H298+I298</f>
        <v>2000</v>
      </c>
      <c r="H298" s="137">
        <f>H299+H301+H302</f>
        <v>2000</v>
      </c>
      <c r="I298" s="137">
        <f>I299+I301+I302</f>
        <v>0</v>
      </c>
      <c r="J298" s="78"/>
    </row>
    <row r="299" spans="1:11" x14ac:dyDescent="0.2">
      <c r="A299" s="80" t="s">
        <v>678</v>
      </c>
      <c r="B299" s="80" t="s">
        <v>333</v>
      </c>
      <c r="C299" s="80" t="s">
        <v>126</v>
      </c>
      <c r="D299" s="80" t="s">
        <v>190</v>
      </c>
      <c r="E299" s="81" t="s">
        <v>679</v>
      </c>
      <c r="F299" s="80"/>
      <c r="G299" s="189">
        <f t="shared" si="8"/>
        <v>2000</v>
      </c>
      <c r="H299" s="190">
        <f>H300</f>
        <v>2000</v>
      </c>
      <c r="I299" s="188">
        <f>I300</f>
        <v>0</v>
      </c>
      <c r="J299" s="78"/>
    </row>
    <row r="300" spans="1:11" x14ac:dyDescent="0.2">
      <c r="A300" s="80"/>
      <c r="B300" s="80"/>
      <c r="C300" s="80"/>
      <c r="D300" s="80"/>
      <c r="E300" s="81" t="s">
        <v>355</v>
      </c>
      <c r="F300" s="80" t="s">
        <v>66</v>
      </c>
      <c r="G300" s="153">
        <f t="shared" si="8"/>
        <v>2000</v>
      </c>
      <c r="H300" s="138">
        <v>2000</v>
      </c>
      <c r="I300" s="138">
        <v>0</v>
      </c>
      <c r="J300" s="78"/>
    </row>
    <row r="301" spans="1:11" x14ac:dyDescent="0.2">
      <c r="A301" s="80" t="s">
        <v>680</v>
      </c>
      <c r="B301" s="80" t="s">
        <v>333</v>
      </c>
      <c r="C301" s="80" t="s">
        <v>126</v>
      </c>
      <c r="D301" s="80" t="s">
        <v>191</v>
      </c>
      <c r="E301" s="81" t="s">
        <v>681</v>
      </c>
      <c r="F301" s="80"/>
      <c r="G301" s="153">
        <f t="shared" si="8"/>
        <v>0</v>
      </c>
      <c r="H301" s="138">
        <v>0</v>
      </c>
      <c r="I301" s="138">
        <v>0</v>
      </c>
      <c r="J301" s="78"/>
    </row>
    <row r="302" spans="1:11" x14ac:dyDescent="0.2">
      <c r="A302" s="80" t="s">
        <v>682</v>
      </c>
      <c r="B302" s="80" t="s">
        <v>333</v>
      </c>
      <c r="C302" s="80" t="s">
        <v>126</v>
      </c>
      <c r="D302" s="80" t="s">
        <v>126</v>
      </c>
      <c r="E302" s="81" t="s">
        <v>683</v>
      </c>
      <c r="F302" s="80"/>
      <c r="G302" s="153">
        <f t="shared" si="8"/>
        <v>0</v>
      </c>
      <c r="H302" s="138">
        <v>0</v>
      </c>
      <c r="I302" s="138">
        <v>0</v>
      </c>
      <c r="J302" s="78"/>
    </row>
    <row r="303" spans="1:11" ht="22.5" x14ac:dyDescent="0.2">
      <c r="A303" s="80" t="s">
        <v>684</v>
      </c>
      <c r="B303" s="80" t="s">
        <v>333</v>
      </c>
      <c r="C303" s="80" t="s">
        <v>329</v>
      </c>
      <c r="D303" s="80" t="s">
        <v>189</v>
      </c>
      <c r="E303" s="81" t="s">
        <v>685</v>
      </c>
      <c r="F303" s="80"/>
      <c r="G303" s="144">
        <f t="shared" si="8"/>
        <v>0</v>
      </c>
      <c r="H303" s="137">
        <f>H304+H305+H306</f>
        <v>0</v>
      </c>
      <c r="I303" s="137">
        <f>I304+I305+I306</f>
        <v>0</v>
      </c>
      <c r="J303" s="78"/>
    </row>
    <row r="304" spans="1:11" x14ac:dyDescent="0.2">
      <c r="A304" s="80" t="s">
        <v>686</v>
      </c>
      <c r="B304" s="80" t="s">
        <v>333</v>
      </c>
      <c r="C304" s="80" t="s">
        <v>329</v>
      </c>
      <c r="D304" s="80" t="s">
        <v>190</v>
      </c>
      <c r="E304" s="81" t="s">
        <v>687</v>
      </c>
      <c r="F304" s="80"/>
      <c r="G304" s="118">
        <v>0</v>
      </c>
      <c r="H304" s="138">
        <v>0</v>
      </c>
      <c r="I304" s="138">
        <v>0</v>
      </c>
      <c r="J304" s="78"/>
    </row>
    <row r="305" spans="1:10" ht="22.5" x14ac:dyDescent="0.2">
      <c r="A305" s="80" t="s">
        <v>688</v>
      </c>
      <c r="B305" s="80" t="s">
        <v>333</v>
      </c>
      <c r="C305" s="80" t="s">
        <v>329</v>
      </c>
      <c r="D305" s="80" t="s">
        <v>191</v>
      </c>
      <c r="E305" s="81" t="s">
        <v>689</v>
      </c>
      <c r="F305" s="80"/>
      <c r="G305" s="118">
        <v>0</v>
      </c>
      <c r="H305" s="138">
        <v>0</v>
      </c>
      <c r="I305" s="138">
        <v>0</v>
      </c>
      <c r="J305" s="78"/>
    </row>
    <row r="306" spans="1:10" x14ac:dyDescent="0.2">
      <c r="A306" s="80" t="s">
        <v>690</v>
      </c>
      <c r="B306" s="80" t="s">
        <v>333</v>
      </c>
      <c r="C306" s="80" t="s">
        <v>329</v>
      </c>
      <c r="D306" s="80" t="s">
        <v>126</v>
      </c>
      <c r="E306" s="81" t="s">
        <v>691</v>
      </c>
      <c r="F306" s="80"/>
      <c r="G306" s="118">
        <v>0</v>
      </c>
      <c r="H306" s="138">
        <v>0</v>
      </c>
      <c r="I306" s="138">
        <v>0</v>
      </c>
      <c r="J306" s="78"/>
    </row>
    <row r="307" spans="1:10" ht="22.5" x14ac:dyDescent="0.2">
      <c r="A307" s="80" t="s">
        <v>692</v>
      </c>
      <c r="B307" s="80" t="s">
        <v>333</v>
      </c>
      <c r="C307" s="80" t="s">
        <v>330</v>
      </c>
      <c r="D307" s="80" t="s">
        <v>189</v>
      </c>
      <c r="E307" s="81" t="s">
        <v>696</v>
      </c>
      <c r="F307" s="80"/>
      <c r="G307" s="136">
        <f>H307+I307</f>
        <v>133219</v>
      </c>
      <c r="H307" s="139">
        <f>H308</f>
        <v>133219</v>
      </c>
      <c r="I307" s="137">
        <f>I308</f>
        <v>0</v>
      </c>
      <c r="J307" s="78"/>
    </row>
    <row r="308" spans="1:10" x14ac:dyDescent="0.2">
      <c r="A308" s="80" t="s">
        <v>693</v>
      </c>
      <c r="B308" s="80" t="s">
        <v>333</v>
      </c>
      <c r="C308" s="80" t="s">
        <v>330</v>
      </c>
      <c r="D308" s="80" t="s">
        <v>190</v>
      </c>
      <c r="E308" s="81" t="s">
        <v>698</v>
      </c>
      <c r="F308" s="80"/>
      <c r="G308" s="118">
        <f>H308+I308</f>
        <v>133219</v>
      </c>
      <c r="H308" s="138">
        <f>H309+H310+H311+H312+H313+H314</f>
        <v>133219</v>
      </c>
      <c r="I308" s="138">
        <f>I309+I310+I311+I312+I313+I314</f>
        <v>0</v>
      </c>
      <c r="J308" s="78"/>
    </row>
    <row r="309" spans="1:10" x14ac:dyDescent="0.2">
      <c r="A309" s="80"/>
      <c r="B309" s="80"/>
      <c r="C309" s="80"/>
      <c r="D309" s="80"/>
      <c r="E309" s="81" t="s">
        <v>359</v>
      </c>
      <c r="F309" s="80" t="s">
        <v>69</v>
      </c>
      <c r="G309" s="118">
        <v>2500</v>
      </c>
      <c r="H309" s="138">
        <v>2500</v>
      </c>
      <c r="I309" s="138">
        <v>0</v>
      </c>
      <c r="J309" s="78"/>
    </row>
    <row r="310" spans="1:10" x14ac:dyDescent="0.2">
      <c r="A310" s="80"/>
      <c r="B310" s="80"/>
      <c r="C310" s="80"/>
      <c r="D310" s="80"/>
      <c r="E310" s="168" t="s">
        <v>809</v>
      </c>
      <c r="F310" s="80" t="s">
        <v>80</v>
      </c>
      <c r="G310" s="118">
        <v>2500</v>
      </c>
      <c r="H310" s="138">
        <v>2500</v>
      </c>
      <c r="I310" s="138">
        <v>0</v>
      </c>
      <c r="J310" s="78"/>
    </row>
    <row r="311" spans="1:10" x14ac:dyDescent="0.2">
      <c r="A311" s="80"/>
      <c r="B311" s="80"/>
      <c r="C311" s="80"/>
      <c r="D311" s="80"/>
      <c r="E311" s="81" t="s">
        <v>714</v>
      </c>
      <c r="F311" s="80">
        <v>4511</v>
      </c>
      <c r="G311" s="118">
        <v>128219</v>
      </c>
      <c r="H311" s="138">
        <v>128219</v>
      </c>
      <c r="I311" s="138">
        <v>0</v>
      </c>
      <c r="J311" s="78"/>
    </row>
    <row r="312" spans="1:10" x14ac:dyDescent="0.2">
      <c r="A312" s="80"/>
      <c r="B312" s="80"/>
      <c r="C312" s="80"/>
      <c r="D312" s="80"/>
      <c r="E312" s="81" t="s">
        <v>422</v>
      </c>
      <c r="F312" s="80" t="s">
        <v>14</v>
      </c>
      <c r="G312" s="118">
        <v>0</v>
      </c>
      <c r="H312" s="138">
        <v>0</v>
      </c>
      <c r="I312" s="138">
        <v>0</v>
      </c>
      <c r="J312" s="78"/>
    </row>
    <row r="313" spans="1:10" x14ac:dyDescent="0.2">
      <c r="A313" s="80"/>
      <c r="B313" s="80"/>
      <c r="C313" s="80"/>
      <c r="D313" s="80"/>
      <c r="E313" s="81" t="s">
        <v>368</v>
      </c>
      <c r="F313" s="80" t="s">
        <v>40</v>
      </c>
      <c r="G313" s="118">
        <v>0</v>
      </c>
      <c r="H313" s="138">
        <v>0</v>
      </c>
      <c r="I313" s="138">
        <v>0</v>
      </c>
      <c r="J313" s="78"/>
    </row>
    <row r="314" spans="1:10" x14ac:dyDescent="0.2">
      <c r="A314" s="80"/>
      <c r="B314" s="80"/>
      <c r="C314" s="80"/>
      <c r="D314" s="80"/>
      <c r="E314" s="81" t="s">
        <v>495</v>
      </c>
      <c r="F314" s="80" t="s">
        <v>44</v>
      </c>
      <c r="G314" s="118">
        <v>0</v>
      </c>
      <c r="H314" s="138">
        <v>0</v>
      </c>
      <c r="I314" s="138">
        <v>0</v>
      </c>
      <c r="J314" s="78"/>
    </row>
    <row r="315" spans="1:10" ht="22.5" x14ac:dyDescent="0.2">
      <c r="A315" s="80" t="s">
        <v>695</v>
      </c>
      <c r="B315" s="80" t="s">
        <v>333</v>
      </c>
      <c r="C315" s="80" t="s">
        <v>331</v>
      </c>
      <c r="D315" s="80" t="s">
        <v>189</v>
      </c>
      <c r="E315" s="81" t="s">
        <v>811</v>
      </c>
      <c r="F315" s="80"/>
      <c r="G315" s="144">
        <f>H315+I315</f>
        <v>0</v>
      </c>
      <c r="H315" s="137">
        <f>H316</f>
        <v>0</v>
      </c>
      <c r="I315" s="137">
        <f>I316</f>
        <v>0</v>
      </c>
      <c r="J315" s="78"/>
    </row>
    <row r="316" spans="1:10" ht="22.5" x14ac:dyDescent="0.2">
      <c r="A316" s="80" t="s">
        <v>697</v>
      </c>
      <c r="B316" s="80" t="s">
        <v>333</v>
      </c>
      <c r="C316" s="80" t="s">
        <v>331</v>
      </c>
      <c r="D316" s="80" t="s">
        <v>190</v>
      </c>
      <c r="E316" s="81" t="s">
        <v>694</v>
      </c>
      <c r="F316" s="80"/>
      <c r="G316" s="118">
        <f>H316+I316</f>
        <v>0</v>
      </c>
      <c r="H316" s="138">
        <f>H317+H318+H319+H320+H321+H322</f>
        <v>0</v>
      </c>
      <c r="I316" s="138">
        <f>I317+I318+I319+I320+I321+I322</f>
        <v>0</v>
      </c>
      <c r="J316" s="78"/>
    </row>
    <row r="317" spans="1:10" x14ac:dyDescent="0.2">
      <c r="A317" s="80"/>
      <c r="B317" s="80"/>
      <c r="C317" s="80"/>
      <c r="D317" s="80"/>
      <c r="E317" s="81" t="s">
        <v>359</v>
      </c>
      <c r="F317" s="80" t="s">
        <v>69</v>
      </c>
      <c r="G317" s="118">
        <v>0</v>
      </c>
      <c r="H317" s="138">
        <v>0</v>
      </c>
      <c r="I317" s="138">
        <v>0</v>
      </c>
      <c r="J317" s="78"/>
    </row>
    <row r="318" spans="1:10" x14ac:dyDescent="0.2">
      <c r="A318" s="80"/>
      <c r="B318" s="80"/>
      <c r="C318" s="80"/>
      <c r="D318" s="80"/>
      <c r="E318" s="81" t="s">
        <v>366</v>
      </c>
      <c r="F318" s="80" t="s">
        <v>80</v>
      </c>
      <c r="G318" s="118">
        <v>0</v>
      </c>
      <c r="H318" s="138">
        <v>0</v>
      </c>
      <c r="I318" s="138">
        <v>0</v>
      </c>
      <c r="J318" s="78"/>
    </row>
    <row r="319" spans="1:10" x14ac:dyDescent="0.2">
      <c r="A319" s="80"/>
      <c r="B319" s="80"/>
      <c r="C319" s="80"/>
      <c r="D319" s="80"/>
      <c r="E319" s="81" t="s">
        <v>422</v>
      </c>
      <c r="F319" s="80" t="s">
        <v>14</v>
      </c>
      <c r="G319" s="118">
        <v>0</v>
      </c>
      <c r="H319" s="138">
        <v>0</v>
      </c>
      <c r="I319" s="138">
        <v>0</v>
      </c>
      <c r="J319" s="78"/>
    </row>
    <row r="320" spans="1:10" x14ac:dyDescent="0.2">
      <c r="A320" s="80"/>
      <c r="B320" s="80"/>
      <c r="C320" s="80"/>
      <c r="D320" s="80"/>
      <c r="E320" s="81" t="s">
        <v>494</v>
      </c>
      <c r="F320" s="80" t="s">
        <v>39</v>
      </c>
      <c r="G320" s="118">
        <v>0</v>
      </c>
      <c r="H320" s="138">
        <v>0</v>
      </c>
      <c r="I320" s="138">
        <v>0</v>
      </c>
      <c r="J320" s="78"/>
    </row>
    <row r="321" spans="1:11" x14ac:dyDescent="0.2">
      <c r="A321" s="80"/>
      <c r="B321" s="80"/>
      <c r="C321" s="80"/>
      <c r="D321" s="80"/>
      <c r="E321" s="81" t="s">
        <v>368</v>
      </c>
      <c r="F321" s="80" t="s">
        <v>40</v>
      </c>
      <c r="G321" s="118">
        <v>0</v>
      </c>
      <c r="H321" s="138">
        <v>0</v>
      </c>
      <c r="I321" s="138">
        <v>0</v>
      </c>
      <c r="J321" s="78"/>
    </row>
    <row r="322" spans="1:11" x14ac:dyDescent="0.2">
      <c r="A322" s="80"/>
      <c r="B322" s="80"/>
      <c r="C322" s="80"/>
      <c r="D322" s="80"/>
      <c r="E322" s="81" t="s">
        <v>495</v>
      </c>
      <c r="F322" s="80" t="s">
        <v>44</v>
      </c>
      <c r="G322" s="118">
        <v>0</v>
      </c>
      <c r="H322" s="138">
        <v>0</v>
      </c>
      <c r="I322" s="138">
        <v>0</v>
      </c>
      <c r="J322" s="78"/>
    </row>
    <row r="323" spans="1:11" ht="33.75" x14ac:dyDescent="0.2">
      <c r="A323" s="80" t="s">
        <v>699</v>
      </c>
      <c r="B323" s="80" t="s">
        <v>334</v>
      </c>
      <c r="C323" s="80" t="s">
        <v>189</v>
      </c>
      <c r="D323" s="80" t="s">
        <v>189</v>
      </c>
      <c r="E323" s="81" t="s">
        <v>700</v>
      </c>
      <c r="F323" s="80"/>
      <c r="G323" s="145">
        <f>H323+I323</f>
        <v>4435138.2190000005</v>
      </c>
      <c r="H323" s="146">
        <f>H324+H334+H341+H344+H347+H356+H363+H365</f>
        <v>2120719.0190000003</v>
      </c>
      <c r="I323" s="146">
        <f>I324+I334+I341+I344+I347+I356+I363+I365</f>
        <v>2314419.2000000002</v>
      </c>
      <c r="J323" s="78"/>
    </row>
    <row r="324" spans="1:11" ht="22.5" x14ac:dyDescent="0.2">
      <c r="A324" s="80" t="s">
        <v>701</v>
      </c>
      <c r="B324" s="80" t="s">
        <v>334</v>
      </c>
      <c r="C324" s="80" t="s">
        <v>190</v>
      </c>
      <c r="D324" s="80" t="s">
        <v>189</v>
      </c>
      <c r="E324" s="81" t="s">
        <v>702</v>
      </c>
      <c r="F324" s="80"/>
      <c r="G324" s="136">
        <f>H324+I324</f>
        <v>1321982.2890000001</v>
      </c>
      <c r="H324" s="139">
        <f>H325</f>
        <v>1321982.2890000001</v>
      </c>
      <c r="I324" s="137">
        <f>I325</f>
        <v>0</v>
      </c>
      <c r="J324" s="78"/>
    </row>
    <row r="325" spans="1:11" x14ac:dyDescent="0.2">
      <c r="A325" s="80" t="s">
        <v>703</v>
      </c>
      <c r="B325" s="80" t="s">
        <v>334</v>
      </c>
      <c r="C325" s="80" t="s">
        <v>190</v>
      </c>
      <c r="D325" s="80" t="s">
        <v>190</v>
      </c>
      <c r="E325" s="81" t="s">
        <v>704</v>
      </c>
      <c r="F325" s="80"/>
      <c r="G325" s="158">
        <f>H325+I325</f>
        <v>1321982.2890000001</v>
      </c>
      <c r="H325" s="177">
        <f>H326+H327+H328+H329+H330+H331+H332</f>
        <v>1321982.2890000001</v>
      </c>
      <c r="I325" s="138">
        <v>0</v>
      </c>
      <c r="J325" s="78"/>
    </row>
    <row r="326" spans="1:11" x14ac:dyDescent="0.2">
      <c r="A326" s="80"/>
      <c r="B326" s="80"/>
      <c r="C326" s="80"/>
      <c r="D326" s="80"/>
      <c r="E326" s="81" t="s">
        <v>705</v>
      </c>
      <c r="F326" s="80">
        <v>4511</v>
      </c>
      <c r="G326" s="158">
        <f t="shared" ref="G326:G332" si="9">H326+I326</f>
        <v>1295518.6910000001</v>
      </c>
      <c r="H326" s="138">
        <v>1295518.6910000001</v>
      </c>
      <c r="I326" s="138">
        <v>0</v>
      </c>
      <c r="J326" s="78"/>
      <c r="K326" s="74"/>
    </row>
    <row r="327" spans="1:11" x14ac:dyDescent="0.2">
      <c r="A327" s="80"/>
      <c r="B327" s="80"/>
      <c r="C327" s="80"/>
      <c r="D327" s="80"/>
      <c r="E327" s="176" t="s">
        <v>812</v>
      </c>
      <c r="F327" s="174" t="s">
        <v>5</v>
      </c>
      <c r="G327" s="158">
        <f t="shared" si="9"/>
        <v>0</v>
      </c>
      <c r="H327" s="118">
        <v>0</v>
      </c>
      <c r="I327" s="138">
        <v>0</v>
      </c>
      <c r="J327" s="78"/>
    </row>
    <row r="328" spans="1:11" x14ac:dyDescent="0.2">
      <c r="A328" s="80"/>
      <c r="B328" s="80"/>
      <c r="C328" s="80"/>
      <c r="D328" s="80"/>
      <c r="E328" s="176" t="s">
        <v>1019</v>
      </c>
      <c r="F328" s="174">
        <v>4823</v>
      </c>
      <c r="G328" s="158">
        <f>H328+I328</f>
        <v>26463.598000000002</v>
      </c>
      <c r="H328" s="118">
        <v>26463.598000000002</v>
      </c>
      <c r="I328" s="138">
        <v>0</v>
      </c>
      <c r="J328" s="78"/>
    </row>
    <row r="329" spans="1:11" x14ac:dyDescent="0.2">
      <c r="A329" s="80"/>
      <c r="B329" s="80"/>
      <c r="C329" s="80"/>
      <c r="D329" s="80"/>
      <c r="E329" s="81" t="s">
        <v>494</v>
      </c>
      <c r="F329" s="80" t="s">
        <v>39</v>
      </c>
      <c r="G329" s="158">
        <f t="shared" si="9"/>
        <v>0</v>
      </c>
      <c r="H329" s="138">
        <v>0</v>
      </c>
      <c r="I329" s="138">
        <v>0</v>
      </c>
      <c r="J329" s="78"/>
    </row>
    <row r="330" spans="1:11" x14ac:dyDescent="0.2">
      <c r="A330" s="80"/>
      <c r="B330" s="80"/>
      <c r="C330" s="80"/>
      <c r="D330" s="80"/>
      <c r="E330" s="81" t="s">
        <v>368</v>
      </c>
      <c r="F330" s="80" t="s">
        <v>40</v>
      </c>
      <c r="G330" s="158">
        <f t="shared" si="9"/>
        <v>0</v>
      </c>
      <c r="H330" s="138">
        <v>0</v>
      </c>
      <c r="I330" s="138">
        <v>0</v>
      </c>
      <c r="J330" s="78"/>
    </row>
    <row r="331" spans="1:11" x14ac:dyDescent="0.2">
      <c r="A331" s="80"/>
      <c r="B331" s="80"/>
      <c r="C331" s="80"/>
      <c r="D331" s="80"/>
      <c r="E331" s="81" t="s">
        <v>495</v>
      </c>
      <c r="F331" s="80" t="s">
        <v>44</v>
      </c>
      <c r="G331" s="158">
        <f t="shared" si="9"/>
        <v>0</v>
      </c>
      <c r="H331" s="138">
        <v>0</v>
      </c>
      <c r="I331" s="138">
        <v>0</v>
      </c>
      <c r="J331" s="78"/>
    </row>
    <row r="332" spans="1:11" x14ac:dyDescent="0.2">
      <c r="A332" s="80"/>
      <c r="B332" s="80"/>
      <c r="C332" s="80"/>
      <c r="D332" s="80"/>
      <c r="E332" s="81" t="s">
        <v>496</v>
      </c>
      <c r="F332" s="80" t="s">
        <v>54</v>
      </c>
      <c r="G332" s="158">
        <f t="shared" si="9"/>
        <v>0</v>
      </c>
      <c r="H332" s="138">
        <v>0</v>
      </c>
      <c r="I332" s="138">
        <v>0</v>
      </c>
      <c r="J332" s="78"/>
    </row>
    <row r="333" spans="1:11" x14ac:dyDescent="0.2">
      <c r="A333" s="80" t="s">
        <v>706</v>
      </c>
      <c r="B333" s="80" t="s">
        <v>334</v>
      </c>
      <c r="C333" s="80" t="s">
        <v>190</v>
      </c>
      <c r="D333" s="80" t="s">
        <v>191</v>
      </c>
      <c r="E333" s="81" t="s">
        <v>707</v>
      </c>
      <c r="F333" s="80"/>
      <c r="G333" s="118">
        <v>0</v>
      </c>
      <c r="H333" s="138">
        <v>0</v>
      </c>
      <c r="I333" s="138">
        <v>0</v>
      </c>
      <c r="J333" s="78"/>
    </row>
    <row r="334" spans="1:11" x14ac:dyDescent="0.2">
      <c r="A334" s="80" t="s">
        <v>708</v>
      </c>
      <c r="B334" s="80" t="s">
        <v>334</v>
      </c>
      <c r="C334" s="80" t="s">
        <v>191</v>
      </c>
      <c r="D334" s="80" t="s">
        <v>189</v>
      </c>
      <c r="E334" s="81" t="s">
        <v>709</v>
      </c>
      <c r="F334" s="167"/>
      <c r="G334" s="144">
        <f>H334+I334</f>
        <v>30000</v>
      </c>
      <c r="H334" s="137">
        <f>H335+H336</f>
        <v>30000</v>
      </c>
      <c r="I334" s="137">
        <f>I335+I336</f>
        <v>0</v>
      </c>
      <c r="J334" s="78"/>
    </row>
    <row r="335" spans="1:11" x14ac:dyDescent="0.2">
      <c r="A335" s="80" t="s">
        <v>710</v>
      </c>
      <c r="B335" s="80" t="s">
        <v>334</v>
      </c>
      <c r="C335" s="80" t="s">
        <v>191</v>
      </c>
      <c r="D335" s="80" t="s">
        <v>190</v>
      </c>
      <c r="E335" s="81" t="s">
        <v>711</v>
      </c>
      <c r="F335" s="80"/>
      <c r="G335" s="118">
        <v>0</v>
      </c>
      <c r="H335" s="138">
        <v>0</v>
      </c>
      <c r="I335" s="138">
        <v>0</v>
      </c>
      <c r="J335" s="78"/>
    </row>
    <row r="336" spans="1:11" x14ac:dyDescent="0.2">
      <c r="A336" s="80" t="s">
        <v>712</v>
      </c>
      <c r="B336" s="80" t="s">
        <v>334</v>
      </c>
      <c r="C336" s="80" t="s">
        <v>191</v>
      </c>
      <c r="D336" s="80" t="s">
        <v>191</v>
      </c>
      <c r="E336" s="81" t="s">
        <v>713</v>
      </c>
      <c r="F336" s="80"/>
      <c r="G336" s="158">
        <f>H336+I336</f>
        <v>30000</v>
      </c>
      <c r="H336" s="177">
        <f>H337+H338+H339+H340</f>
        <v>30000</v>
      </c>
      <c r="I336" s="177">
        <f>I337+I338+I339+I340</f>
        <v>0</v>
      </c>
      <c r="J336" s="78"/>
    </row>
    <row r="337" spans="1:11" x14ac:dyDescent="0.2">
      <c r="A337" s="80"/>
      <c r="B337" s="80"/>
      <c r="C337" s="80"/>
      <c r="D337" s="80"/>
      <c r="E337" s="81" t="s">
        <v>789</v>
      </c>
      <c r="F337" s="80">
        <v>4269</v>
      </c>
      <c r="G337" s="158">
        <f>H337+I337</f>
        <v>10000</v>
      </c>
      <c r="H337" s="138">
        <v>10000</v>
      </c>
      <c r="I337" s="138">
        <v>0</v>
      </c>
      <c r="J337" s="78"/>
    </row>
    <row r="338" spans="1:11" x14ac:dyDescent="0.2">
      <c r="A338" s="80"/>
      <c r="B338" s="80"/>
      <c r="C338" s="80"/>
      <c r="D338" s="80"/>
      <c r="E338" s="81" t="s">
        <v>790</v>
      </c>
      <c r="F338" s="80">
        <v>4727</v>
      </c>
      <c r="G338" s="158">
        <f>H338+I338</f>
        <v>10000</v>
      </c>
      <c r="H338" s="138">
        <v>10000</v>
      </c>
      <c r="I338" s="138">
        <v>0</v>
      </c>
      <c r="J338" s="78"/>
    </row>
    <row r="339" spans="1:11" ht="13.5" thickBot="1" x14ac:dyDescent="0.25">
      <c r="A339" s="80"/>
      <c r="B339" s="80"/>
      <c r="C339" s="80"/>
      <c r="D339" s="80"/>
      <c r="E339" s="81" t="s">
        <v>714</v>
      </c>
      <c r="F339" s="80">
        <v>4637</v>
      </c>
      <c r="G339" s="158">
        <f>H339+I339</f>
        <v>5000</v>
      </c>
      <c r="H339" s="138">
        <v>5000</v>
      </c>
      <c r="I339" s="138">
        <v>0</v>
      </c>
      <c r="J339" s="78"/>
    </row>
    <row r="340" spans="1:11" ht="21.75" thickBot="1" x14ac:dyDescent="0.25">
      <c r="A340" s="80"/>
      <c r="B340" s="80"/>
      <c r="C340" s="80"/>
      <c r="D340" s="80"/>
      <c r="E340" s="194" t="s">
        <v>824</v>
      </c>
      <c r="F340" s="80">
        <v>4655</v>
      </c>
      <c r="G340" s="158">
        <f>H340+I340</f>
        <v>5000</v>
      </c>
      <c r="H340" s="138">
        <v>5000</v>
      </c>
      <c r="I340" s="138">
        <v>0</v>
      </c>
      <c r="J340" s="78"/>
    </row>
    <row r="341" spans="1:11" ht="22.5" x14ac:dyDescent="0.2">
      <c r="A341" s="80" t="s">
        <v>715</v>
      </c>
      <c r="B341" s="80" t="s">
        <v>334</v>
      </c>
      <c r="C341" s="80" t="s">
        <v>126</v>
      </c>
      <c r="D341" s="80" t="s">
        <v>189</v>
      </c>
      <c r="E341" s="81" t="s">
        <v>717</v>
      </c>
      <c r="F341" s="80"/>
      <c r="G341" s="144">
        <f t="shared" ref="G341:G348" si="10">H341+I341</f>
        <v>0</v>
      </c>
      <c r="H341" s="137">
        <f>H342+H343</f>
        <v>0</v>
      </c>
      <c r="I341" s="137">
        <f>I342+I343</f>
        <v>0</v>
      </c>
      <c r="J341" s="78"/>
    </row>
    <row r="342" spans="1:11" ht="22.5" x14ac:dyDescent="0.2">
      <c r="A342" s="80" t="s">
        <v>716</v>
      </c>
      <c r="B342" s="80" t="s">
        <v>334</v>
      </c>
      <c r="C342" s="80" t="s">
        <v>126</v>
      </c>
      <c r="D342" s="80" t="s">
        <v>190</v>
      </c>
      <c r="E342" s="81" t="s">
        <v>717</v>
      </c>
      <c r="F342" s="80"/>
      <c r="G342" s="118">
        <f t="shared" si="10"/>
        <v>0</v>
      </c>
      <c r="H342" s="138">
        <v>0</v>
      </c>
      <c r="I342" s="138">
        <v>0</v>
      </c>
      <c r="J342" s="78"/>
    </row>
    <row r="343" spans="1:11" x14ac:dyDescent="0.2">
      <c r="A343" s="80" t="s">
        <v>718</v>
      </c>
      <c r="B343" s="80" t="s">
        <v>334</v>
      </c>
      <c r="C343" s="80" t="s">
        <v>126</v>
      </c>
      <c r="D343" s="80" t="s">
        <v>191</v>
      </c>
      <c r="E343" s="81" t="s">
        <v>719</v>
      </c>
      <c r="F343" s="80"/>
      <c r="G343" s="118">
        <f t="shared" si="10"/>
        <v>0</v>
      </c>
      <c r="H343" s="138">
        <v>0</v>
      </c>
      <c r="I343" s="138">
        <v>0</v>
      </c>
      <c r="J343" s="78"/>
    </row>
    <row r="344" spans="1:11" x14ac:dyDescent="0.2">
      <c r="A344" s="80" t="s">
        <v>720</v>
      </c>
      <c r="B344" s="80" t="s">
        <v>334</v>
      </c>
      <c r="C344" s="80" t="s">
        <v>329</v>
      </c>
      <c r="D344" s="80" t="s">
        <v>189</v>
      </c>
      <c r="E344" s="81" t="s">
        <v>721</v>
      </c>
      <c r="F344" s="80"/>
      <c r="G344" s="144">
        <f t="shared" si="10"/>
        <v>0</v>
      </c>
      <c r="H344" s="137">
        <v>0</v>
      </c>
      <c r="I344" s="137">
        <v>0</v>
      </c>
      <c r="J344" s="78"/>
    </row>
    <row r="345" spans="1:11" x14ac:dyDescent="0.2">
      <c r="A345" s="80" t="s">
        <v>722</v>
      </c>
      <c r="B345" s="80" t="s">
        <v>334</v>
      </c>
      <c r="C345" s="80" t="s">
        <v>329</v>
      </c>
      <c r="D345" s="80" t="s">
        <v>190</v>
      </c>
      <c r="E345" s="81" t="s">
        <v>723</v>
      </c>
      <c r="F345" s="80"/>
      <c r="G345" s="118">
        <f t="shared" si="10"/>
        <v>0</v>
      </c>
      <c r="H345" s="138">
        <v>0</v>
      </c>
      <c r="I345" s="138">
        <v>0</v>
      </c>
      <c r="J345" s="78"/>
    </row>
    <row r="346" spans="1:11" x14ac:dyDescent="0.2">
      <c r="A346" s="80" t="s">
        <v>724</v>
      </c>
      <c r="B346" s="80" t="s">
        <v>334</v>
      </c>
      <c r="C346" s="80" t="s">
        <v>329</v>
      </c>
      <c r="D346" s="80" t="s">
        <v>191</v>
      </c>
      <c r="E346" s="81" t="s">
        <v>725</v>
      </c>
      <c r="F346" s="80"/>
      <c r="G346" s="118">
        <f t="shared" si="10"/>
        <v>0</v>
      </c>
      <c r="H346" s="138">
        <v>0</v>
      </c>
      <c r="I346" s="138">
        <v>0</v>
      </c>
      <c r="J346" s="78"/>
    </row>
    <row r="347" spans="1:11" ht="22.5" x14ac:dyDescent="0.2">
      <c r="A347" s="80" t="s">
        <v>726</v>
      </c>
      <c r="B347" s="80" t="s">
        <v>334</v>
      </c>
      <c r="C347" s="80" t="s">
        <v>330</v>
      </c>
      <c r="D347" s="80" t="s">
        <v>189</v>
      </c>
      <c r="E347" s="81" t="s">
        <v>727</v>
      </c>
      <c r="F347" s="80"/>
      <c r="G347" s="136">
        <f t="shared" si="10"/>
        <v>1164736.73</v>
      </c>
      <c r="H347" s="139">
        <f>H348+H354</f>
        <v>744736.73</v>
      </c>
      <c r="I347" s="139">
        <f>I348+I354</f>
        <v>420000</v>
      </c>
      <c r="J347" s="78"/>
    </row>
    <row r="348" spans="1:11" x14ac:dyDescent="0.2">
      <c r="A348" s="80" t="s">
        <v>728</v>
      </c>
      <c r="B348" s="80" t="s">
        <v>334</v>
      </c>
      <c r="C348" s="80" t="s">
        <v>330</v>
      </c>
      <c r="D348" s="80" t="s">
        <v>190</v>
      </c>
      <c r="E348" s="81" t="s">
        <v>729</v>
      </c>
      <c r="F348" s="80"/>
      <c r="G348" s="189">
        <f t="shared" si="10"/>
        <v>1158853.83</v>
      </c>
      <c r="H348" s="190">
        <f>H349+H350+H351+H352+H353</f>
        <v>738853.83</v>
      </c>
      <c r="I348" s="190">
        <f>I349+I350+I351+I352+I353</f>
        <v>420000</v>
      </c>
      <c r="J348" s="78"/>
    </row>
    <row r="349" spans="1:11" x14ac:dyDescent="0.2">
      <c r="A349" s="80"/>
      <c r="B349" s="80"/>
      <c r="C349" s="80"/>
      <c r="D349" s="80"/>
      <c r="E349" s="81" t="s">
        <v>666</v>
      </c>
      <c r="F349" s="80">
        <v>4511</v>
      </c>
      <c r="G349" s="118">
        <f>H349+I349</f>
        <v>736748.13</v>
      </c>
      <c r="H349" s="138">
        <v>736748.13</v>
      </c>
      <c r="I349" s="138">
        <v>0</v>
      </c>
      <c r="J349" s="78"/>
      <c r="K349" s="285"/>
    </row>
    <row r="350" spans="1:11" x14ac:dyDescent="0.2">
      <c r="A350" s="80"/>
      <c r="B350" s="80"/>
      <c r="C350" s="80"/>
      <c r="D350" s="80"/>
      <c r="E350" s="81" t="s">
        <v>730</v>
      </c>
      <c r="F350" s="80">
        <v>4251</v>
      </c>
      <c r="G350" s="118">
        <v>2105.6999999999998</v>
      </c>
      <c r="H350" s="138">
        <v>2105.6999999999998</v>
      </c>
      <c r="I350" s="138">
        <v>0</v>
      </c>
      <c r="J350" s="78"/>
      <c r="K350" s="285"/>
    </row>
    <row r="351" spans="1:11" x14ac:dyDescent="0.2">
      <c r="A351" s="80"/>
      <c r="B351" s="80"/>
      <c r="C351" s="80"/>
      <c r="D351" s="80"/>
      <c r="E351" s="81" t="s">
        <v>714</v>
      </c>
      <c r="F351" s="80" t="s">
        <v>3</v>
      </c>
      <c r="G351" s="118">
        <v>0</v>
      </c>
      <c r="H351" s="138">
        <v>0</v>
      </c>
      <c r="I351" s="138">
        <v>0</v>
      </c>
      <c r="J351" s="78"/>
    </row>
    <row r="352" spans="1:11" x14ac:dyDescent="0.2">
      <c r="A352" s="80"/>
      <c r="B352" s="80"/>
      <c r="C352" s="80"/>
      <c r="D352" s="80"/>
      <c r="E352" s="81" t="s">
        <v>791</v>
      </c>
      <c r="F352" s="80">
        <v>5134</v>
      </c>
      <c r="G352" s="118">
        <v>50000</v>
      </c>
      <c r="H352" s="138"/>
      <c r="I352" s="138">
        <v>50000</v>
      </c>
      <c r="J352" s="78"/>
    </row>
    <row r="353" spans="1:13" x14ac:dyDescent="0.2">
      <c r="A353" s="80"/>
      <c r="B353" s="80"/>
      <c r="C353" s="80"/>
      <c r="D353" s="80"/>
      <c r="E353" s="81" t="s">
        <v>792</v>
      </c>
      <c r="F353" s="80">
        <v>5113</v>
      </c>
      <c r="G353" s="118">
        <v>370000</v>
      </c>
      <c r="H353" s="138">
        <v>0</v>
      </c>
      <c r="I353" s="138">
        <v>370000</v>
      </c>
      <c r="J353" s="78"/>
    </row>
    <row r="354" spans="1:13" x14ac:dyDescent="0.2">
      <c r="A354" s="80" t="s">
        <v>731</v>
      </c>
      <c r="B354" s="80" t="s">
        <v>334</v>
      </c>
      <c r="C354" s="80" t="s">
        <v>330</v>
      </c>
      <c r="D354" s="80">
        <v>2</v>
      </c>
      <c r="E354" s="81" t="s">
        <v>813</v>
      </c>
      <c r="F354" s="80"/>
      <c r="G354" s="187">
        <f>H354+I354</f>
        <v>5882.9</v>
      </c>
      <c r="H354" s="188">
        <f>H355</f>
        <v>5882.9</v>
      </c>
      <c r="I354" s="188">
        <f>I355</f>
        <v>0</v>
      </c>
      <c r="J354" s="78"/>
    </row>
    <row r="355" spans="1:13" x14ac:dyDescent="0.2">
      <c r="A355" s="80"/>
      <c r="B355" s="80"/>
      <c r="C355" s="80"/>
      <c r="D355" s="80"/>
      <c r="E355" s="81" t="s">
        <v>666</v>
      </c>
      <c r="F355" s="80">
        <v>4511</v>
      </c>
      <c r="G355" s="158">
        <v>5882.9</v>
      </c>
      <c r="H355" s="177">
        <v>5882.9</v>
      </c>
      <c r="I355" s="138">
        <v>0</v>
      </c>
      <c r="J355" s="78"/>
    </row>
    <row r="356" spans="1:13" ht="22.5" x14ac:dyDescent="0.2">
      <c r="A356" s="80" t="s">
        <v>732</v>
      </c>
      <c r="B356" s="80" t="s">
        <v>334</v>
      </c>
      <c r="C356" s="80" t="s">
        <v>331</v>
      </c>
      <c r="D356" s="80" t="s">
        <v>189</v>
      </c>
      <c r="E356" s="81" t="s">
        <v>733</v>
      </c>
      <c r="F356" s="80"/>
      <c r="G356" s="154">
        <f t="shared" ref="G356:G362" si="11">H356+I356</f>
        <v>1906419.2</v>
      </c>
      <c r="H356" s="155">
        <f>H357</f>
        <v>12000</v>
      </c>
      <c r="I356" s="155">
        <f>I357</f>
        <v>1894419.2</v>
      </c>
      <c r="J356" s="78"/>
    </row>
    <row r="357" spans="1:13" x14ac:dyDescent="0.2">
      <c r="A357" s="80">
        <v>2961</v>
      </c>
      <c r="B357" s="80" t="s">
        <v>334</v>
      </c>
      <c r="C357" s="80" t="s">
        <v>331</v>
      </c>
      <c r="D357" s="80">
        <v>1</v>
      </c>
      <c r="E357" s="81" t="s">
        <v>814</v>
      </c>
      <c r="F357" s="80"/>
      <c r="G357" s="150">
        <f t="shared" si="11"/>
        <v>1906419.2</v>
      </c>
      <c r="H357" s="151">
        <f>H358+H359+H360+H361+H362</f>
        <v>12000</v>
      </c>
      <c r="I357" s="151">
        <f>I358+I359+I360+I361+I362</f>
        <v>1894419.2</v>
      </c>
      <c r="J357" s="78"/>
    </row>
    <row r="358" spans="1:13" x14ac:dyDescent="0.2">
      <c r="A358" s="80"/>
      <c r="B358" s="80"/>
      <c r="C358" s="80"/>
      <c r="D358" s="80"/>
      <c r="E358" s="81" t="s">
        <v>366</v>
      </c>
      <c r="F358" s="80">
        <v>4269</v>
      </c>
      <c r="G358" s="156">
        <v>10000</v>
      </c>
      <c r="H358" s="157">
        <v>10000</v>
      </c>
      <c r="I358" s="157">
        <v>0</v>
      </c>
      <c r="J358" s="78"/>
    </row>
    <row r="359" spans="1:13" x14ac:dyDescent="0.2">
      <c r="A359" s="80"/>
      <c r="B359" s="80"/>
      <c r="C359" s="80"/>
      <c r="D359" s="80"/>
      <c r="E359" s="81" t="s">
        <v>730</v>
      </c>
      <c r="F359" s="174">
        <v>4251</v>
      </c>
      <c r="G359" s="178">
        <f t="shared" si="11"/>
        <v>2000</v>
      </c>
      <c r="H359" s="114">
        <v>2000</v>
      </c>
      <c r="I359" s="114">
        <v>0</v>
      </c>
      <c r="J359" s="78"/>
    </row>
    <row r="360" spans="1:13" x14ac:dyDescent="0.2">
      <c r="A360" s="80"/>
      <c r="B360" s="80"/>
      <c r="C360" s="80"/>
      <c r="D360" s="80"/>
      <c r="E360" s="81" t="s">
        <v>793</v>
      </c>
      <c r="F360" s="80">
        <v>5113</v>
      </c>
      <c r="G360" s="178">
        <f t="shared" si="11"/>
        <v>273500</v>
      </c>
      <c r="H360" s="114">
        <v>0</v>
      </c>
      <c r="I360" s="114">
        <v>273500</v>
      </c>
      <c r="J360" s="78"/>
    </row>
    <row r="361" spans="1:13" x14ac:dyDescent="0.2">
      <c r="A361" s="80"/>
      <c r="B361" s="80"/>
      <c r="C361" s="80"/>
      <c r="D361" s="80"/>
      <c r="E361" s="81" t="s">
        <v>794</v>
      </c>
      <c r="F361" s="80">
        <v>5112</v>
      </c>
      <c r="G361" s="178">
        <f t="shared" si="11"/>
        <v>1600919.2</v>
      </c>
      <c r="H361" s="114">
        <v>0</v>
      </c>
      <c r="I361" s="114">
        <v>1600919.2</v>
      </c>
      <c r="J361" s="78"/>
      <c r="M361" s="286"/>
    </row>
    <row r="362" spans="1:13" x14ac:dyDescent="0.2">
      <c r="A362" s="80"/>
      <c r="B362" s="80"/>
      <c r="C362" s="80"/>
      <c r="D362" s="80"/>
      <c r="E362" s="81" t="s">
        <v>496</v>
      </c>
      <c r="F362" s="80">
        <v>5134</v>
      </c>
      <c r="G362" s="156">
        <f t="shared" si="11"/>
        <v>20000</v>
      </c>
      <c r="H362" s="138">
        <v>0</v>
      </c>
      <c r="I362" s="138">
        <v>20000</v>
      </c>
      <c r="J362" s="78"/>
    </row>
    <row r="363" spans="1:13" ht="22.5" x14ac:dyDescent="0.2">
      <c r="A363" s="80" t="s">
        <v>734</v>
      </c>
      <c r="B363" s="80" t="s">
        <v>334</v>
      </c>
      <c r="C363" s="80" t="s">
        <v>332</v>
      </c>
      <c r="D363" s="80" t="s">
        <v>189</v>
      </c>
      <c r="E363" s="81" t="s">
        <v>815</v>
      </c>
      <c r="F363" s="80"/>
      <c r="G363" s="144">
        <v>0</v>
      </c>
      <c r="H363" s="137">
        <v>0</v>
      </c>
      <c r="I363" s="137">
        <v>0</v>
      </c>
      <c r="J363" s="78"/>
    </row>
    <row r="364" spans="1:13" ht="22.5" x14ac:dyDescent="0.2">
      <c r="A364" s="80" t="s">
        <v>735</v>
      </c>
      <c r="B364" s="80" t="s">
        <v>334</v>
      </c>
      <c r="C364" s="80" t="s">
        <v>332</v>
      </c>
      <c r="D364" s="80" t="s">
        <v>190</v>
      </c>
      <c r="E364" s="81" t="s">
        <v>736</v>
      </c>
      <c r="F364" s="80"/>
      <c r="G364" s="118">
        <v>0</v>
      </c>
      <c r="H364" s="138">
        <v>0</v>
      </c>
      <c r="I364" s="138">
        <v>0</v>
      </c>
      <c r="J364" s="78"/>
    </row>
    <row r="365" spans="1:13" x14ac:dyDescent="0.2">
      <c r="A365" s="80" t="s">
        <v>737</v>
      </c>
      <c r="B365" s="80" t="s">
        <v>334</v>
      </c>
      <c r="C365" s="80" t="s">
        <v>333</v>
      </c>
      <c r="D365" s="80" t="s">
        <v>189</v>
      </c>
      <c r="E365" s="81" t="s">
        <v>816</v>
      </c>
      <c r="F365" s="80"/>
      <c r="G365" s="136">
        <f>H365+I365</f>
        <v>12000</v>
      </c>
      <c r="H365" s="139">
        <f>H366</f>
        <v>12000</v>
      </c>
      <c r="I365" s="137">
        <f>I366</f>
        <v>0</v>
      </c>
      <c r="J365" s="78"/>
    </row>
    <row r="366" spans="1:13" x14ac:dyDescent="0.2">
      <c r="A366" s="80" t="s">
        <v>738</v>
      </c>
      <c r="B366" s="80" t="s">
        <v>334</v>
      </c>
      <c r="C366" s="80" t="s">
        <v>333</v>
      </c>
      <c r="D366" s="80" t="s">
        <v>190</v>
      </c>
      <c r="E366" s="81" t="s">
        <v>739</v>
      </c>
      <c r="F366" s="80"/>
      <c r="G366" s="118">
        <f>H366+I366</f>
        <v>12000</v>
      </c>
      <c r="H366" s="138">
        <f>H367</f>
        <v>12000</v>
      </c>
      <c r="I366" s="138">
        <f>I367</f>
        <v>0</v>
      </c>
      <c r="J366" s="78"/>
    </row>
    <row r="367" spans="1:13" ht="22.5" x14ac:dyDescent="0.2">
      <c r="A367" s="80"/>
      <c r="B367" s="80"/>
      <c r="C367" s="80"/>
      <c r="D367" s="80"/>
      <c r="E367" s="81" t="s">
        <v>480</v>
      </c>
      <c r="F367" s="80" t="s">
        <v>3</v>
      </c>
      <c r="G367" s="118">
        <f>H367+I367</f>
        <v>12000</v>
      </c>
      <c r="H367" s="138">
        <v>12000</v>
      </c>
      <c r="I367" s="138">
        <v>0</v>
      </c>
      <c r="J367" s="78"/>
    </row>
    <row r="368" spans="1:13" x14ac:dyDescent="0.2">
      <c r="A368" s="80" t="s">
        <v>740</v>
      </c>
      <c r="B368" s="80" t="s">
        <v>237</v>
      </c>
      <c r="C368" s="80" t="s">
        <v>189</v>
      </c>
      <c r="D368" s="80" t="s">
        <v>189</v>
      </c>
      <c r="E368" s="81" t="s">
        <v>817</v>
      </c>
      <c r="F368" s="80"/>
      <c r="G368" s="141">
        <f>H368+I368</f>
        <v>36000</v>
      </c>
      <c r="H368" s="142">
        <f>H369+H372+H374+H376+H378+H380+H382+H388+H390</f>
        <v>36000</v>
      </c>
      <c r="I368" s="142">
        <f>I369+I372+I374+I376+I378+I380+I382+I388+I390</f>
        <v>0</v>
      </c>
      <c r="J368" s="78"/>
    </row>
    <row r="369" spans="1:10" x14ac:dyDescent="0.2">
      <c r="A369" s="80" t="s">
        <v>741</v>
      </c>
      <c r="B369" s="80" t="s">
        <v>237</v>
      </c>
      <c r="C369" s="80" t="s">
        <v>190</v>
      </c>
      <c r="D369" s="80" t="s">
        <v>189</v>
      </c>
      <c r="E369" s="81" t="s">
        <v>742</v>
      </c>
      <c r="F369" s="80"/>
      <c r="G369" s="136">
        <v>0</v>
      </c>
      <c r="H369" s="139">
        <v>0</v>
      </c>
      <c r="I369" s="137">
        <v>0</v>
      </c>
      <c r="J369" s="78"/>
    </row>
    <row r="370" spans="1:10" x14ac:dyDescent="0.2">
      <c r="A370" s="80" t="s">
        <v>743</v>
      </c>
      <c r="B370" s="80" t="s">
        <v>237</v>
      </c>
      <c r="C370" s="80" t="s">
        <v>190</v>
      </c>
      <c r="D370" s="80" t="s">
        <v>190</v>
      </c>
      <c r="E370" s="81" t="s">
        <v>744</v>
      </c>
      <c r="F370" s="80"/>
      <c r="G370" s="118">
        <v>0</v>
      </c>
      <c r="H370" s="138">
        <v>0</v>
      </c>
      <c r="I370" s="138">
        <v>0</v>
      </c>
      <c r="J370" s="78"/>
    </row>
    <row r="371" spans="1:10" x14ac:dyDescent="0.2">
      <c r="A371" s="80" t="s">
        <v>745</v>
      </c>
      <c r="B371" s="80" t="s">
        <v>237</v>
      </c>
      <c r="C371" s="80" t="s">
        <v>190</v>
      </c>
      <c r="D371" s="80" t="s">
        <v>191</v>
      </c>
      <c r="E371" s="81" t="s">
        <v>746</v>
      </c>
      <c r="F371" s="80"/>
      <c r="G371" s="118">
        <v>0</v>
      </c>
      <c r="H371" s="138">
        <v>0</v>
      </c>
      <c r="I371" s="138">
        <v>0</v>
      </c>
      <c r="J371" s="78"/>
    </row>
    <row r="372" spans="1:10" x14ac:dyDescent="0.2">
      <c r="A372" s="80" t="s">
        <v>747</v>
      </c>
      <c r="B372" s="80" t="s">
        <v>237</v>
      </c>
      <c r="C372" s="80" t="s">
        <v>191</v>
      </c>
      <c r="D372" s="80" t="s">
        <v>189</v>
      </c>
      <c r="E372" s="81" t="s">
        <v>748</v>
      </c>
      <c r="F372" s="80"/>
      <c r="G372" s="144">
        <v>0</v>
      </c>
      <c r="H372" s="137">
        <v>0</v>
      </c>
      <c r="I372" s="137">
        <v>0</v>
      </c>
      <c r="J372" s="78"/>
    </row>
    <row r="373" spans="1:10" x14ac:dyDescent="0.2">
      <c r="A373" s="80" t="s">
        <v>749</v>
      </c>
      <c r="B373" s="80" t="s">
        <v>237</v>
      </c>
      <c r="C373" s="80" t="s">
        <v>191</v>
      </c>
      <c r="D373" s="80" t="s">
        <v>190</v>
      </c>
      <c r="E373" s="81" t="s">
        <v>750</v>
      </c>
      <c r="F373" s="80"/>
      <c r="G373" s="118">
        <v>0</v>
      </c>
      <c r="H373" s="138">
        <v>0</v>
      </c>
      <c r="I373" s="138">
        <v>0</v>
      </c>
      <c r="J373" s="78"/>
    </row>
    <row r="374" spans="1:10" x14ac:dyDescent="0.2">
      <c r="A374" s="80" t="s">
        <v>751</v>
      </c>
      <c r="B374" s="80" t="s">
        <v>237</v>
      </c>
      <c r="C374" s="80" t="s">
        <v>126</v>
      </c>
      <c r="D374" s="80" t="s">
        <v>189</v>
      </c>
      <c r="E374" s="81" t="s">
        <v>752</v>
      </c>
      <c r="F374" s="80"/>
      <c r="G374" s="144">
        <v>0</v>
      </c>
      <c r="H374" s="137">
        <v>0</v>
      </c>
      <c r="I374" s="137">
        <v>0</v>
      </c>
      <c r="J374" s="78"/>
    </row>
    <row r="375" spans="1:10" x14ac:dyDescent="0.2">
      <c r="A375" s="80" t="s">
        <v>753</v>
      </c>
      <c r="B375" s="80" t="s">
        <v>237</v>
      </c>
      <c r="C375" s="80" t="s">
        <v>126</v>
      </c>
      <c r="D375" s="80" t="s">
        <v>190</v>
      </c>
      <c r="E375" s="81" t="s">
        <v>754</v>
      </c>
      <c r="F375" s="80"/>
      <c r="G375" s="118">
        <v>0</v>
      </c>
      <c r="H375" s="138">
        <v>0</v>
      </c>
      <c r="I375" s="138">
        <v>0</v>
      </c>
      <c r="J375" s="78"/>
    </row>
    <row r="376" spans="1:10" x14ac:dyDescent="0.2">
      <c r="A376" s="80" t="s">
        <v>755</v>
      </c>
      <c r="B376" s="80" t="s">
        <v>237</v>
      </c>
      <c r="C376" s="80" t="s">
        <v>329</v>
      </c>
      <c r="D376" s="80" t="s">
        <v>189</v>
      </c>
      <c r="E376" s="81" t="s">
        <v>756</v>
      </c>
      <c r="F376" s="80"/>
      <c r="G376" s="144">
        <v>0</v>
      </c>
      <c r="H376" s="137">
        <v>0</v>
      </c>
      <c r="I376" s="137">
        <v>0</v>
      </c>
      <c r="J376" s="78"/>
    </row>
    <row r="377" spans="1:10" x14ac:dyDescent="0.2">
      <c r="A377" s="80" t="s">
        <v>757</v>
      </c>
      <c r="B377" s="80" t="s">
        <v>237</v>
      </c>
      <c r="C377" s="80" t="s">
        <v>329</v>
      </c>
      <c r="D377" s="80" t="s">
        <v>190</v>
      </c>
      <c r="E377" s="81" t="s">
        <v>758</v>
      </c>
      <c r="F377" s="80"/>
      <c r="G377" s="118">
        <v>0</v>
      </c>
      <c r="H377" s="138">
        <v>0</v>
      </c>
      <c r="I377" s="138">
        <v>0</v>
      </c>
      <c r="J377" s="78"/>
    </row>
    <row r="378" spans="1:10" x14ac:dyDescent="0.2">
      <c r="A378" s="80" t="s">
        <v>759</v>
      </c>
      <c r="B378" s="80" t="s">
        <v>237</v>
      </c>
      <c r="C378" s="80" t="s">
        <v>330</v>
      </c>
      <c r="D378" s="80" t="s">
        <v>189</v>
      </c>
      <c r="E378" s="81" t="s">
        <v>760</v>
      </c>
      <c r="F378" s="80"/>
      <c r="G378" s="144">
        <v>0</v>
      </c>
      <c r="H378" s="137">
        <v>0</v>
      </c>
      <c r="I378" s="137">
        <v>0</v>
      </c>
      <c r="J378" s="78"/>
    </row>
    <row r="379" spans="1:10" x14ac:dyDescent="0.2">
      <c r="A379" s="80" t="s">
        <v>761</v>
      </c>
      <c r="B379" s="80" t="s">
        <v>237</v>
      </c>
      <c r="C379" s="80" t="s">
        <v>330</v>
      </c>
      <c r="D379" s="80" t="s">
        <v>190</v>
      </c>
      <c r="E379" s="81" t="s">
        <v>762</v>
      </c>
      <c r="F379" s="80"/>
      <c r="G379" s="118">
        <v>0</v>
      </c>
      <c r="H379" s="138">
        <v>0</v>
      </c>
      <c r="I379" s="138">
        <v>0</v>
      </c>
      <c r="J379" s="78"/>
    </row>
    <row r="380" spans="1:10" x14ac:dyDescent="0.2">
      <c r="A380" s="80" t="s">
        <v>763</v>
      </c>
      <c r="B380" s="80" t="s">
        <v>237</v>
      </c>
      <c r="C380" s="80" t="s">
        <v>331</v>
      </c>
      <c r="D380" s="80" t="s">
        <v>189</v>
      </c>
      <c r="E380" s="81" t="s">
        <v>764</v>
      </c>
      <c r="F380" s="80"/>
      <c r="G380" s="144">
        <v>0</v>
      </c>
      <c r="H380" s="137">
        <v>0</v>
      </c>
      <c r="I380" s="137">
        <v>0</v>
      </c>
      <c r="J380" s="78"/>
    </row>
    <row r="381" spans="1:10" x14ac:dyDescent="0.2">
      <c r="A381" s="80" t="s">
        <v>765</v>
      </c>
      <c r="B381" s="80" t="s">
        <v>237</v>
      </c>
      <c r="C381" s="80" t="s">
        <v>331</v>
      </c>
      <c r="D381" s="80" t="s">
        <v>190</v>
      </c>
      <c r="E381" s="81" t="s">
        <v>766</v>
      </c>
      <c r="F381" s="80"/>
      <c r="G381" s="118">
        <v>0</v>
      </c>
      <c r="H381" s="138">
        <v>0</v>
      </c>
      <c r="I381" s="138">
        <v>0</v>
      </c>
      <c r="J381" s="78"/>
    </row>
    <row r="382" spans="1:10" ht="22.5" x14ac:dyDescent="0.2">
      <c r="A382" s="80" t="s">
        <v>767</v>
      </c>
      <c r="B382" s="80" t="s">
        <v>237</v>
      </c>
      <c r="C382" s="80" t="s">
        <v>332</v>
      </c>
      <c r="D382" s="80" t="s">
        <v>189</v>
      </c>
      <c r="E382" s="81" t="s">
        <v>768</v>
      </c>
      <c r="F382" s="80"/>
      <c r="G382" s="144">
        <f t="shared" ref="G382:G387" si="12">H382+I382</f>
        <v>36000</v>
      </c>
      <c r="H382" s="137">
        <f>H383</f>
        <v>36000</v>
      </c>
      <c r="I382" s="137">
        <f>I383</f>
        <v>0</v>
      </c>
      <c r="J382" s="78"/>
    </row>
    <row r="383" spans="1:10" ht="22.5" x14ac:dyDescent="0.2">
      <c r="A383" s="80" t="s">
        <v>769</v>
      </c>
      <c r="B383" s="80" t="s">
        <v>237</v>
      </c>
      <c r="C383" s="80" t="s">
        <v>332</v>
      </c>
      <c r="D383" s="80" t="s">
        <v>190</v>
      </c>
      <c r="E383" s="81" t="s">
        <v>770</v>
      </c>
      <c r="F383" s="80"/>
      <c r="G383" s="158">
        <f t="shared" si="12"/>
        <v>36000</v>
      </c>
      <c r="H383" s="177">
        <f>H384+H385+H386+H387</f>
        <v>36000</v>
      </c>
      <c r="I383" s="177">
        <f>I384+I385+I386+I387</f>
        <v>0</v>
      </c>
      <c r="J383" s="78"/>
    </row>
    <row r="384" spans="1:10" x14ac:dyDescent="0.2">
      <c r="A384" s="80"/>
      <c r="B384" s="80"/>
      <c r="C384" s="80"/>
      <c r="D384" s="80"/>
      <c r="E384" s="81" t="s">
        <v>388</v>
      </c>
      <c r="F384" s="80">
        <v>4239</v>
      </c>
      <c r="G384" s="158">
        <f t="shared" si="12"/>
        <v>10000</v>
      </c>
      <c r="H384" s="138">
        <v>10000</v>
      </c>
      <c r="I384" s="138">
        <v>0</v>
      </c>
      <c r="J384" s="78"/>
    </row>
    <row r="385" spans="1:15" x14ac:dyDescent="0.2">
      <c r="A385" s="80"/>
      <c r="B385" s="80"/>
      <c r="C385" s="80"/>
      <c r="D385" s="80"/>
      <c r="E385" s="81" t="s">
        <v>795</v>
      </c>
      <c r="F385" s="80">
        <v>4267</v>
      </c>
      <c r="G385" s="158">
        <f t="shared" si="12"/>
        <v>5000</v>
      </c>
      <c r="H385" s="138">
        <v>5000</v>
      </c>
      <c r="I385" s="138"/>
      <c r="J385" s="78"/>
    </row>
    <row r="386" spans="1:15" x14ac:dyDescent="0.2">
      <c r="A386" s="80"/>
      <c r="B386" s="80"/>
      <c r="C386" s="80"/>
      <c r="D386" s="80"/>
      <c r="E386" s="81" t="s">
        <v>422</v>
      </c>
      <c r="F386" s="80" t="s">
        <v>14</v>
      </c>
      <c r="G386" s="158">
        <f t="shared" si="12"/>
        <v>15000</v>
      </c>
      <c r="H386" s="138">
        <v>15000</v>
      </c>
      <c r="I386" s="138">
        <v>0</v>
      </c>
      <c r="J386" s="78"/>
    </row>
    <row r="387" spans="1:15" ht="22.5" x14ac:dyDescent="0.2">
      <c r="A387" s="80"/>
      <c r="B387" s="80"/>
      <c r="C387" s="80"/>
      <c r="D387" s="80"/>
      <c r="E387" s="81" t="s">
        <v>796</v>
      </c>
      <c r="F387" s="80" t="s">
        <v>22</v>
      </c>
      <c r="G387" s="158">
        <f t="shared" si="12"/>
        <v>6000</v>
      </c>
      <c r="H387" s="138">
        <v>6000</v>
      </c>
      <c r="I387" s="138">
        <v>0</v>
      </c>
      <c r="J387" s="78"/>
    </row>
    <row r="388" spans="1:15" ht="33.75" x14ac:dyDescent="0.2">
      <c r="A388" s="80" t="s">
        <v>771</v>
      </c>
      <c r="B388" s="80" t="s">
        <v>237</v>
      </c>
      <c r="C388" s="80" t="s">
        <v>333</v>
      </c>
      <c r="D388" s="80" t="s">
        <v>189</v>
      </c>
      <c r="E388" s="81" t="s">
        <v>818</v>
      </c>
      <c r="F388" s="80"/>
      <c r="G388" s="144">
        <v>0</v>
      </c>
      <c r="H388" s="137">
        <v>0</v>
      </c>
      <c r="I388" s="137">
        <v>0</v>
      </c>
      <c r="J388" s="78"/>
    </row>
    <row r="389" spans="1:15" ht="22.5" x14ac:dyDescent="0.2">
      <c r="A389" s="80">
        <v>3081</v>
      </c>
      <c r="B389" s="80" t="s">
        <v>237</v>
      </c>
      <c r="C389" s="80" t="s">
        <v>333</v>
      </c>
      <c r="D389" s="80">
        <v>1</v>
      </c>
      <c r="E389" s="81" t="s">
        <v>819</v>
      </c>
      <c r="F389" s="80"/>
      <c r="G389" s="118">
        <v>0</v>
      </c>
      <c r="H389" s="138">
        <v>0</v>
      </c>
      <c r="I389" s="138">
        <v>0</v>
      </c>
      <c r="J389" s="78"/>
    </row>
    <row r="390" spans="1:15" ht="22.5" x14ac:dyDescent="0.2">
      <c r="A390" s="80" t="s">
        <v>772</v>
      </c>
      <c r="B390" s="80" t="s">
        <v>237</v>
      </c>
      <c r="C390" s="80" t="s">
        <v>334</v>
      </c>
      <c r="D390" s="80" t="s">
        <v>189</v>
      </c>
      <c r="E390" s="81" t="s">
        <v>774</v>
      </c>
      <c r="F390" s="80"/>
      <c r="G390" s="144">
        <v>0</v>
      </c>
      <c r="H390" s="137">
        <v>0</v>
      </c>
      <c r="I390" s="137">
        <v>0</v>
      </c>
      <c r="J390" s="78"/>
    </row>
    <row r="391" spans="1:15" ht="22.5" x14ac:dyDescent="0.2">
      <c r="A391" s="80" t="s">
        <v>773</v>
      </c>
      <c r="B391" s="80" t="s">
        <v>237</v>
      </c>
      <c r="C391" s="80" t="s">
        <v>334</v>
      </c>
      <c r="D391" s="80" t="s">
        <v>190</v>
      </c>
      <c r="E391" s="81" t="s">
        <v>774</v>
      </c>
      <c r="F391" s="80"/>
      <c r="G391" s="118">
        <v>0</v>
      </c>
      <c r="H391" s="138">
        <v>0</v>
      </c>
      <c r="I391" s="138">
        <v>0</v>
      </c>
      <c r="J391" s="78"/>
    </row>
    <row r="392" spans="1:15" ht="22.5" x14ac:dyDescent="0.2">
      <c r="A392" s="80" t="s">
        <v>775</v>
      </c>
      <c r="B392" s="80" t="s">
        <v>237</v>
      </c>
      <c r="C392" s="80" t="s">
        <v>334</v>
      </c>
      <c r="D392" s="80" t="s">
        <v>191</v>
      </c>
      <c r="E392" s="81" t="s">
        <v>776</v>
      </c>
      <c r="F392" s="80"/>
      <c r="G392" s="118">
        <v>0</v>
      </c>
      <c r="H392" s="138">
        <v>0</v>
      </c>
      <c r="I392" s="138">
        <v>0</v>
      </c>
      <c r="J392" s="78"/>
    </row>
    <row r="393" spans="1:15" ht="22.5" x14ac:dyDescent="0.2">
      <c r="A393" s="80" t="s">
        <v>777</v>
      </c>
      <c r="B393" s="80" t="s">
        <v>238</v>
      </c>
      <c r="C393" s="80" t="s">
        <v>189</v>
      </c>
      <c r="D393" s="80" t="s">
        <v>189</v>
      </c>
      <c r="E393" s="81" t="s">
        <v>778</v>
      </c>
      <c r="F393" s="80"/>
      <c r="G393" s="145">
        <f t="shared" ref="G393:G398" si="13">H393+I393</f>
        <v>2106439.588</v>
      </c>
      <c r="H393" s="146">
        <f>H394</f>
        <v>2106439.588</v>
      </c>
      <c r="I393" s="142">
        <f>I394</f>
        <v>0</v>
      </c>
      <c r="J393" s="78"/>
    </row>
    <row r="394" spans="1:15" ht="22.5" x14ac:dyDescent="0.2">
      <c r="A394" s="80" t="s">
        <v>779</v>
      </c>
      <c r="B394" s="80" t="s">
        <v>238</v>
      </c>
      <c r="C394" s="80" t="s">
        <v>190</v>
      </c>
      <c r="D394" s="80" t="s">
        <v>189</v>
      </c>
      <c r="E394" s="81" t="s">
        <v>780</v>
      </c>
      <c r="F394" s="80"/>
      <c r="G394" s="156">
        <f t="shared" si="13"/>
        <v>2106439.588</v>
      </c>
      <c r="H394" s="177">
        <f>H395</f>
        <v>2106439.588</v>
      </c>
      <c r="I394" s="138">
        <f>I395</f>
        <v>0</v>
      </c>
      <c r="J394" s="78"/>
    </row>
    <row r="395" spans="1:15" x14ac:dyDescent="0.2">
      <c r="A395" s="80" t="s">
        <v>781</v>
      </c>
      <c r="B395" s="80" t="s">
        <v>238</v>
      </c>
      <c r="C395" s="80" t="s">
        <v>190</v>
      </c>
      <c r="D395" s="80" t="s">
        <v>191</v>
      </c>
      <c r="E395" s="81" t="s">
        <v>782</v>
      </c>
      <c r="F395" s="80"/>
      <c r="G395" s="156">
        <f>H395+I395</f>
        <v>2106439.588</v>
      </c>
      <c r="H395" s="177">
        <f>H397</f>
        <v>2106439.588</v>
      </c>
      <c r="I395" s="138">
        <f>I397</f>
        <v>0</v>
      </c>
      <c r="J395" s="78"/>
    </row>
    <row r="396" spans="1:15" x14ac:dyDescent="0.2">
      <c r="A396" s="80"/>
      <c r="B396" s="80"/>
      <c r="C396" s="80"/>
      <c r="D396" s="80"/>
      <c r="E396" s="81" t="s">
        <v>783</v>
      </c>
      <c r="F396" s="80" t="s">
        <v>35</v>
      </c>
      <c r="G396" s="156">
        <f t="shared" si="13"/>
        <v>0</v>
      </c>
      <c r="H396" s="177">
        <v>0</v>
      </c>
      <c r="I396" s="138">
        <v>0</v>
      </c>
      <c r="J396" s="78"/>
    </row>
    <row r="397" spans="1:15" x14ac:dyDescent="0.2">
      <c r="A397" s="80"/>
      <c r="B397" s="80"/>
      <c r="C397" s="80"/>
      <c r="D397" s="80"/>
      <c r="E397" s="81" t="s">
        <v>787</v>
      </c>
      <c r="F397" s="80" t="s">
        <v>37</v>
      </c>
      <c r="G397" s="156">
        <f t="shared" si="13"/>
        <v>2106439.588</v>
      </c>
      <c r="H397" s="157">
        <v>2106439.588</v>
      </c>
      <c r="I397" s="152">
        <v>0</v>
      </c>
      <c r="J397" s="78"/>
      <c r="K397" s="74"/>
      <c r="M397" s="192"/>
      <c r="N397" s="192"/>
      <c r="O397" s="193"/>
    </row>
    <row r="398" spans="1:15" x14ac:dyDescent="0.2">
      <c r="A398" s="80"/>
      <c r="B398" s="80"/>
      <c r="C398" s="80"/>
      <c r="D398" s="80"/>
      <c r="E398" s="81" t="s">
        <v>784</v>
      </c>
      <c r="F398" s="80"/>
      <c r="G398" s="156">
        <f t="shared" si="13"/>
        <v>2100000</v>
      </c>
      <c r="H398" s="177">
        <v>2100000</v>
      </c>
      <c r="I398" s="138">
        <v>0</v>
      </c>
      <c r="J398" s="78"/>
    </row>
    <row r="399" spans="1:15" x14ac:dyDescent="0.2">
      <c r="A399" s="80"/>
      <c r="B399" s="80"/>
      <c r="C399" s="80"/>
      <c r="D399" s="107"/>
      <c r="E399" s="109"/>
      <c r="F399" s="108"/>
      <c r="G399" s="118">
        <v>0</v>
      </c>
      <c r="H399" s="138">
        <v>0</v>
      </c>
      <c r="I399" s="138">
        <v>0</v>
      </c>
      <c r="J399" s="78"/>
    </row>
    <row r="400" spans="1:15" x14ac:dyDescent="0.2">
      <c r="A400" s="78"/>
      <c r="B400" s="78"/>
      <c r="C400" s="78"/>
      <c r="D400" s="78"/>
      <c r="E400" s="78"/>
      <c r="F400" s="78"/>
      <c r="G400" s="78"/>
      <c r="H400" s="78"/>
      <c r="I400" s="78"/>
      <c r="J400" s="78"/>
    </row>
    <row r="401" spans="1:10" x14ac:dyDescent="0.2">
      <c r="A401" s="78"/>
      <c r="B401" s="78"/>
      <c r="C401" s="78"/>
      <c r="D401" s="78"/>
      <c r="E401" s="78"/>
      <c r="F401" s="78"/>
      <c r="G401" s="78"/>
      <c r="H401" s="78"/>
      <c r="I401" s="78"/>
      <c r="J401" s="78"/>
    </row>
    <row r="402" spans="1:10" ht="21" customHeight="1" x14ac:dyDescent="0.2">
      <c r="A402" s="78"/>
      <c r="B402" s="290" t="s">
        <v>313</v>
      </c>
      <c r="C402" s="290"/>
      <c r="D402" s="290"/>
      <c r="E402" s="290"/>
      <c r="F402" s="290"/>
      <c r="G402" s="290"/>
      <c r="H402" s="290"/>
      <c r="I402" s="290"/>
      <c r="J402" s="78"/>
    </row>
    <row r="403" spans="1:10" ht="15" customHeight="1" x14ac:dyDescent="0.2">
      <c r="A403" s="78"/>
      <c r="B403" s="290" t="s">
        <v>1020</v>
      </c>
      <c r="C403" s="290"/>
      <c r="D403" s="290"/>
      <c r="E403" s="290"/>
      <c r="F403" s="290"/>
      <c r="G403" s="290"/>
      <c r="H403" s="290"/>
      <c r="I403" s="290"/>
      <c r="J403" s="78"/>
    </row>
    <row r="404" spans="1:10" x14ac:dyDescent="0.2">
      <c r="A404" s="78"/>
      <c r="B404" s="78"/>
      <c r="C404" s="78"/>
      <c r="D404" s="78"/>
      <c r="E404" s="78"/>
      <c r="F404" s="78"/>
      <c r="G404" s="78"/>
      <c r="H404" s="78"/>
      <c r="I404" s="78"/>
      <c r="J404" s="78"/>
    </row>
    <row r="405" spans="1:10" x14ac:dyDescent="0.2">
      <c r="A405" s="78"/>
      <c r="B405" s="78"/>
      <c r="C405" s="78"/>
      <c r="D405" s="78"/>
      <c r="E405" s="78"/>
      <c r="F405" s="78"/>
      <c r="G405" s="78"/>
      <c r="H405" s="78"/>
      <c r="I405" s="78"/>
      <c r="J405" s="78"/>
    </row>
    <row r="406" spans="1:10" x14ac:dyDescent="0.2">
      <c r="A406" s="78"/>
      <c r="B406" s="78"/>
      <c r="C406" s="78"/>
      <c r="D406" s="78"/>
      <c r="E406" s="78"/>
      <c r="F406" s="78"/>
      <c r="G406" s="78"/>
      <c r="H406" s="78"/>
      <c r="I406" s="78"/>
      <c r="J406" s="78"/>
    </row>
    <row r="407" spans="1:10" x14ac:dyDescent="0.2">
      <c r="A407" s="78"/>
      <c r="B407" s="78"/>
      <c r="C407" s="78"/>
      <c r="D407" s="78"/>
      <c r="E407" s="78"/>
      <c r="F407" s="78"/>
      <c r="G407" s="78"/>
      <c r="H407" s="78"/>
      <c r="I407" s="78"/>
      <c r="J407" s="78"/>
    </row>
    <row r="408" spans="1:10" x14ac:dyDescent="0.2">
      <c r="A408" s="78"/>
      <c r="B408" s="78"/>
      <c r="C408" s="78"/>
      <c r="D408" s="78"/>
      <c r="E408" s="78"/>
      <c r="F408" s="78"/>
      <c r="G408" s="78"/>
      <c r="H408" s="78"/>
      <c r="I408" s="78"/>
      <c r="J408" s="78"/>
    </row>
    <row r="409" spans="1:10" x14ac:dyDescent="0.2">
      <c r="A409" s="78"/>
      <c r="B409" s="78"/>
      <c r="C409" s="78"/>
      <c r="D409" s="78"/>
      <c r="E409" s="78"/>
      <c r="F409" s="78"/>
      <c r="G409" s="78"/>
      <c r="H409" s="78"/>
      <c r="I409" s="78"/>
      <c r="J409" s="78"/>
    </row>
    <row r="410" spans="1:10" x14ac:dyDescent="0.2">
      <c r="A410" s="78"/>
      <c r="B410" s="78"/>
      <c r="C410" s="78"/>
      <c r="D410" s="78"/>
      <c r="F410" s="78"/>
      <c r="G410" s="78"/>
      <c r="H410" s="78"/>
      <c r="I410" s="78"/>
      <c r="J410" s="78"/>
    </row>
  </sheetData>
  <mergeCells count="21">
    <mergeCell ref="B403:I403"/>
    <mergeCell ref="C14:C15"/>
    <mergeCell ref="G14:G15"/>
    <mergeCell ref="B402:I402"/>
    <mergeCell ref="G11:J11"/>
    <mergeCell ref="A12:J12"/>
    <mergeCell ref="G1:J1"/>
    <mergeCell ref="G2:J2"/>
    <mergeCell ref="G3:J3"/>
    <mergeCell ref="G4:J4"/>
    <mergeCell ref="G5:J5"/>
    <mergeCell ref="G7:J7"/>
    <mergeCell ref="G8:J8"/>
    <mergeCell ref="G9:J9"/>
    <mergeCell ref="G10:J10"/>
    <mergeCell ref="A14:A15"/>
    <mergeCell ref="F14:F15"/>
    <mergeCell ref="B14:B15"/>
    <mergeCell ref="H14:I14"/>
    <mergeCell ref="E14:E15"/>
    <mergeCell ref="D14:D15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Հավելված 1 </vt:lpstr>
      <vt:lpstr>Հավելված 3</vt:lpstr>
      <vt:lpstr>Հավելված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2025-12-26T12:51:03Z</cp:lastPrinted>
  <dcterms:created xsi:type="dcterms:W3CDTF">1996-10-14T23:33:28Z</dcterms:created>
  <dcterms:modified xsi:type="dcterms:W3CDTF">2025-12-30T14:48:02Z</dcterms:modified>
</cp:coreProperties>
</file>