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usine\Desktop\Yntacik\2025\12.2025\30.12.2025\148-Ն\"/>
    </mc:Choice>
  </mc:AlternateContent>
  <xr:revisionPtr revIDLastSave="0" documentId="13_ncr:1_{41249F52-982B-49D8-ACCA-6315233CE565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հատված 1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9" i="6" l="1"/>
  <c r="E115" i="6"/>
  <c r="D96" i="6"/>
  <c r="D118" i="6"/>
  <c r="D117" i="6"/>
  <c r="D116" i="6"/>
  <c r="F115" i="6"/>
  <c r="D114" i="6"/>
  <c r="D113" i="6"/>
  <c r="D112" i="6" s="1"/>
  <c r="F112" i="6"/>
  <c r="D111" i="6"/>
  <c r="D110" i="6"/>
  <c r="D108" i="6"/>
  <c r="D107" i="6"/>
  <c r="E106" i="6"/>
  <c r="D105" i="6"/>
  <c r="D104" i="6"/>
  <c r="D103" i="6"/>
  <c r="D102" i="6"/>
  <c r="D101" i="6"/>
  <c r="D100" i="6"/>
  <c r="D99" i="6"/>
  <c r="D98" i="6"/>
  <c r="D97" i="6"/>
  <c r="D95" i="6"/>
  <c r="D94" i="6"/>
  <c r="D93" i="6"/>
  <c r="D92" i="6"/>
  <c r="D91" i="6"/>
  <c r="D90" i="6"/>
  <c r="D89" i="6"/>
  <c r="D88" i="6"/>
  <c r="D87" i="6"/>
  <c r="D86" i="6"/>
  <c r="D85" i="6"/>
  <c r="D84" i="6"/>
  <c r="D81" i="6"/>
  <c r="D80" i="6"/>
  <c r="D79" i="6"/>
  <c r="E78" i="6"/>
  <c r="D77" i="6"/>
  <c r="D76" i="6"/>
  <c r="D75" i="6"/>
  <c r="D74" i="6"/>
  <c r="E73" i="6"/>
  <c r="D72" i="6"/>
  <c r="D71" i="6" s="1"/>
  <c r="E71" i="6"/>
  <c r="D70" i="6"/>
  <c r="F69" i="6"/>
  <c r="D69" i="6"/>
  <c r="D67" i="6"/>
  <c r="D66" i="6"/>
  <c r="F65" i="6"/>
  <c r="D64" i="6"/>
  <c r="D63" i="6"/>
  <c r="D62" i="6"/>
  <c r="D61" i="6"/>
  <c r="E60" i="6"/>
  <c r="E58" i="6" s="1"/>
  <c r="D59" i="6"/>
  <c r="D57" i="6"/>
  <c r="D56" i="6" s="1"/>
  <c r="F56" i="6"/>
  <c r="D55" i="6"/>
  <c r="D54" i="6" s="1"/>
  <c r="O54" i="6"/>
  <c r="E54" i="6"/>
  <c r="O53" i="6"/>
  <c r="D53" i="6"/>
  <c r="D52" i="6" s="1"/>
  <c r="O52" i="6"/>
  <c r="F52" i="6"/>
  <c r="O51" i="6"/>
  <c r="D51" i="6"/>
  <c r="D50" i="6" s="1"/>
  <c r="E50" i="6"/>
  <c r="D48" i="6"/>
  <c r="D47" i="6"/>
  <c r="D46" i="6"/>
  <c r="D45" i="6"/>
  <c r="E44" i="6"/>
  <c r="E43" i="6" s="1"/>
  <c r="D42" i="6"/>
  <c r="D41" i="6"/>
  <c r="E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E20" i="6"/>
  <c r="D19" i="6"/>
  <c r="D18" i="6" s="1"/>
  <c r="E18" i="6"/>
  <c r="D17" i="6"/>
  <c r="D16" i="6"/>
  <c r="D15" i="6"/>
  <c r="E14" i="6"/>
  <c r="D106" i="6" l="1"/>
  <c r="D44" i="6"/>
  <c r="D43" i="6" s="1"/>
  <c r="D78" i="6"/>
  <c r="F68" i="6"/>
  <c r="D109" i="6"/>
  <c r="E83" i="6"/>
  <c r="E82" i="6" s="1"/>
  <c r="E68" i="6" s="1"/>
  <c r="F49" i="6"/>
  <c r="D60" i="6"/>
  <c r="E49" i="6"/>
  <c r="D58" i="6"/>
  <c r="D65" i="6"/>
  <c r="D14" i="6"/>
  <c r="D73" i="6"/>
  <c r="D115" i="6"/>
  <c r="D83" i="6"/>
  <c r="D82" i="6" s="1"/>
  <c r="D40" i="6"/>
  <c r="D20" i="6"/>
  <c r="E13" i="6"/>
  <c r="F12" i="6" l="1"/>
  <c r="E12" i="6"/>
  <c r="D68" i="6"/>
  <c r="D49" i="6"/>
  <c r="D13" i="6"/>
  <c r="D12" i="6" l="1"/>
</calcChain>
</file>

<file path=xl/sharedStrings.xml><?xml version="1.0" encoding="utf-8"?>
<sst xmlns="http://schemas.openxmlformats.org/spreadsheetml/2006/main" count="247" uniqueCount="146">
  <si>
    <t>Հավելված 1</t>
  </si>
  <si>
    <t xml:space="preserve">ՀՀ Սյունիքի մարզի                     </t>
  </si>
  <si>
    <t>Մեղրի համայնքի ավագանու</t>
  </si>
  <si>
    <t xml:space="preserve">
ՀԱՄԱՅՆՔԻ ԲՅՈՒՋԵԻ ԵԿԱՄՈՒՏՆԵՐ</t>
  </si>
  <si>
    <t>2024 ԹՎԱԿԱՆԻ ԴԵԿՏԵՄԲԵՐԻ 24-Ի «ՀԱՅԱՍՏԱՆԻ ՀԱՆՐԱՊԵՏՈՒԹՅԱՆ ՍՅՈՒՆԻՔԻ ՄԱՐԶԻ ՄԵՂՐԻ ՀԱՄԱՅՆՔԻ 2025 ԹՎԱԿԱՆԻ ԲՅՈՒՋԵՆ ՀԱՍՏԱՏԵԼՈՒ ՄԱՍԻՆ»  N 128-Ն ՈՐՈՇՄԱՆ 1-ԻՆ ՀԱՏՎԱԾՈՒՄ ԿԱՏԱՐՎՈՂ ՓՈՓՈԽՈՒԹՅՈՒՆՆԵՐԸ ԵՎ ԼՐԱՑՈՒՄՆԵՐԸ</t>
  </si>
  <si>
    <t>(հազար դրամով)</t>
  </si>
  <si>
    <t>Տողի NN</t>
  </si>
  <si>
    <t>Եկամտատեսակները</t>
  </si>
  <si>
    <t>Հոդվածի NN</t>
  </si>
  <si>
    <t>Ընդամենը</t>
  </si>
  <si>
    <t>այդ թվում՝</t>
  </si>
  <si>
    <t>վարչական բյուջե</t>
  </si>
  <si>
    <t>ֆոնդային բյուջե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</si>
  <si>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</si>
  <si>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</si>
  <si>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</si>
  <si>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</si>
  <si>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</si>
  <si>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</si>
  <si>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</si>
  <si>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</si>
  <si>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</si>
  <si>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</si>
  <si>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</si>
  <si>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</si>
  <si>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</si>
  <si>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</si>
  <si>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</si>
  <si>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</si>
  <si>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</si>
  <si>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</si>
  <si>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</si>
  <si>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</si>
  <si>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</si>
  <si>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</si>
  <si>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</si>
  <si>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</si>
  <si>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</si>
  <si>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</si>
  <si>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</si>
  <si>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</si>
  <si>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</si>
  <si>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</si>
  <si>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</si>
  <si>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</si>
  <si>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</si>
  <si>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</si>
  <si>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</si>
  <si>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</si>
  <si>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</si>
  <si>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</si>
  <si>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</si>
  <si>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</si>
  <si>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</si>
  <si>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</si>
  <si>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</si>
  <si>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</si>
  <si>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</si>
  <si>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</si>
  <si>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</si>
  <si>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</si>
  <si>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</si>
  <si>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</si>
  <si>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</si>
  <si>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</si>
  <si>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</si>
  <si>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</si>
  <si>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</si>
  <si>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</si>
  <si>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</si>
  <si>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</si>
  <si>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</si>
  <si>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</si>
  <si>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</si>
  <si>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</si>
  <si>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</si>
  <si>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</si>
  <si>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</si>
  <si>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</si>
  <si>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</si>
  <si>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</si>
  <si>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</si>
  <si>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</si>
  <si>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</si>
  <si>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</si>
  <si>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</si>
  <si>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</si>
  <si>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</si>
  <si>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</si>
  <si>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</si>
  <si>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</si>
  <si>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</si>
  <si>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</si>
  <si>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</si>
  <si>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</si>
  <si>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</si>
  <si>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</si>
  <si>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</si>
  <si>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</si>
  <si>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</si>
  <si>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</si>
  <si>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</si>
  <si>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</si>
  <si>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</si>
  <si>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</si>
  <si>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</si>
  <si>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</si>
  <si>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</si>
  <si>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</si>
  <si>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</si>
  <si>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</si>
  <si>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</si>
  <si>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</si>
  <si>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</si>
  <si>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</si>
  <si>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</si>
  <si>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</si>
  <si>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</si>
  <si>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</si>
  <si>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</si>
  <si>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</si>
  <si>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</si>
  <si>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</si>
  <si>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</si>
  <si>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</si>
  <si>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</si>
  <si>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</si>
  <si>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</si>
  <si>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</si>
  <si>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</si>
  <si>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</si>
  <si>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</si>
  <si>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</si>
  <si>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</si>
  <si>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</si>
  <si>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</si>
  <si>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</si>
  <si>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</si>
  <si>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</si>
  <si>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</si>
  <si>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</si>
  <si>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</si>
  <si>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</si>
  <si>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</si>
  <si>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 xml:space="preserve">              ՀԱՄԱՅՆՔԻ ՂԵԿԱՎԱՐ՝                                               Խ. ԱՆԴՐԵԱՍՅԱՆ</t>
  </si>
  <si>
    <t xml:space="preserve">        2025թ. դեկտեմբերի 24-ի N148-Ն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</si>
</sst>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13" x14ac:knownFonts="1">
    <font>
      <sz val="11"/>
      <color theme="1"/>
      <name val="Calibri"/>
      <family val="2"/>
      <scheme val="minor"/>
    </font>
    <font>
      <sz val="8"/>
      <name val="Arial Armenian"/>
      <family val="2"/>
    </font>
    <font>
      <i/>
      <sz val="10"/>
      <name val="GHEA Grapalat"/>
      <family val="3"/>
    </font>
    <font>
      <b/>
      <i/>
      <sz val="10"/>
      <name val="GHEA Grapalat"/>
      <family val="3"/>
    </font>
    <font>
      <b/>
      <i/>
      <sz val="10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sz val="8"/>
      <name val="Arial LatArm"/>
      <family val="2"/>
    </font>
    <font>
      <i/>
      <sz val="8"/>
      <name val="GHEA Grapalat"/>
      <family val="3"/>
    </font>
    <font>
      <sz val="10"/>
      <name val="Arial LatArm"/>
      <family val="2"/>
    </font>
    <font>
      <i/>
      <sz val="11"/>
      <color theme="1"/>
      <name val="GHEA Grapalat"/>
      <family val="3"/>
    </font>
    <font>
      <b/>
      <i/>
      <sz val="10"/>
      <color theme="1"/>
      <name val="GHEA Grapalat"/>
      <family val="3"/>
    </font>
    <font>
      <b/>
      <i/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5" fillId="0" borderId="1" applyNumberFormat="0" applyFont="0" applyFill="0" applyAlignment="0" applyProtection="0"/>
    <xf numFmtId="0" fontId="7" fillId="0" borderId="4" applyNumberFormat="0" applyFill="0" applyProtection="0">
      <alignment horizontal="right" vertical="center"/>
    </xf>
    <xf numFmtId="0" fontId="9" fillId="0" borderId="4" applyNumberFormat="0" applyFill="0" applyProtection="0">
      <alignment horizontal="center" vertical="center"/>
    </xf>
    <xf numFmtId="0" fontId="9" fillId="0" borderId="4" applyNumberFormat="0" applyFill="0" applyProtection="0">
      <alignment horizontal="left" vertical="center" wrapText="1"/>
    </xf>
    <xf numFmtId="4" fontId="9" fillId="0" borderId="4" applyFill="0" applyProtection="0">
      <alignment horizontal="right" vertical="center"/>
    </xf>
  </cellStyleXfs>
  <cellXfs count="53">
    <xf numFmtId="0" fontId="0" fillId="0" borderId="0" xfId="0"/>
    <xf numFmtId="4" fontId="2" fillId="2" borderId="4" xfId="6" applyFont="1" applyFill="1">
      <alignment horizontal="right" vertical="center"/>
    </xf>
    <xf numFmtId="0" fontId="6" fillId="2" borderId="1" xfId="2" applyFont="1" applyFill="1"/>
    <xf numFmtId="3" fontId="2" fillId="2" borderId="4" xfId="6" applyNumberFormat="1" applyFont="1" applyFill="1">
      <alignment horizontal="right" vertical="center"/>
    </xf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horizontal="right" vertical="center" wrapText="1"/>
    </xf>
    <xf numFmtId="0" fontId="6" fillId="2" borderId="2" xfId="2" applyFont="1" applyFill="1" applyBorder="1" applyAlignment="1">
      <alignment horizontal="center"/>
    </xf>
    <xf numFmtId="0" fontId="6" fillId="2" borderId="2" xfId="2" applyFont="1" applyFill="1" applyBorder="1"/>
    <xf numFmtId="0" fontId="2" fillId="2" borderId="0" xfId="2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8" fillId="2" borderId="4" xfId="3" applyFont="1" applyFill="1">
      <alignment horizontal="right" vertical="center"/>
    </xf>
    <xf numFmtId="0" fontId="6" fillId="2" borderId="0" xfId="0" applyFont="1" applyFill="1" applyAlignment="1">
      <alignment vertical="center"/>
    </xf>
    <xf numFmtId="0" fontId="2" fillId="2" borderId="4" xfId="4" applyFont="1" applyFill="1">
      <alignment horizontal="center" vertical="center"/>
    </xf>
    <xf numFmtId="0" fontId="2" fillId="2" borderId="4" xfId="5" applyFont="1" applyFill="1">
      <alignment horizontal="left" vertical="center" wrapText="1"/>
    </xf>
    <xf numFmtId="0" fontId="6" fillId="2" borderId="5" xfId="2" applyFont="1" applyFill="1" applyBorder="1"/>
    <xf numFmtId="0" fontId="2" fillId="2" borderId="0" xfId="4" applyFont="1" applyFill="1" applyBorder="1">
      <alignment horizontal="center" vertical="center"/>
    </xf>
    <xf numFmtId="0" fontId="2" fillId="2" borderId="0" xfId="5" applyFont="1" applyFill="1" applyBorder="1">
      <alignment horizontal="left" vertical="center" wrapText="1"/>
    </xf>
    <xf numFmtId="4" fontId="2" fillId="2" borderId="0" xfId="6" applyFont="1" applyFill="1" applyBorder="1">
      <alignment horizontal="right" vertical="center"/>
    </xf>
    <xf numFmtId="0" fontId="6" fillId="2" borderId="0" xfId="2" applyFont="1" applyFill="1" applyBorder="1"/>
    <xf numFmtId="0" fontId="10" fillId="2" borderId="1" xfId="2" applyFont="1" applyFill="1"/>
    <xf numFmtId="0" fontId="10" fillId="2" borderId="5" xfId="2" applyFont="1" applyFill="1" applyBorder="1"/>
    <xf numFmtId="0" fontId="10" fillId="2" borderId="0" xfId="2" applyFont="1" applyFill="1" applyBorder="1"/>
    <xf numFmtId="4" fontId="6" fillId="2" borderId="1" xfId="2" applyNumberFormat="1" applyFont="1" applyFill="1"/>
    <xf numFmtId="0" fontId="11" fillId="2" borderId="1" xfId="2" applyFont="1" applyFill="1"/>
    <xf numFmtId="0" fontId="11" fillId="2" borderId="5" xfId="2" applyFont="1" applyFill="1" applyBorder="1"/>
    <xf numFmtId="0" fontId="11" fillId="2" borderId="0" xfId="2" applyFont="1" applyFill="1" applyBorder="1"/>
    <xf numFmtId="0" fontId="6" fillId="2" borderId="6" xfId="2" applyFont="1" applyFill="1" applyBorder="1"/>
    <xf numFmtId="0" fontId="2" fillId="2" borderId="7" xfId="4" applyFont="1" applyFill="1" applyBorder="1">
      <alignment horizontal="center" vertical="center"/>
    </xf>
    <xf numFmtId="4" fontId="2" fillId="2" borderId="7" xfId="6" applyFont="1" applyFill="1" applyBorder="1">
      <alignment horizontal="right" vertical="center"/>
    </xf>
    <xf numFmtId="166" fontId="6" fillId="2" borderId="1" xfId="2" applyNumberFormat="1" applyFont="1" applyFill="1"/>
    <xf numFmtId="0" fontId="6" fillId="2" borderId="1" xfId="2" applyFont="1" applyFill="1" applyAlignment="1">
      <alignment horizontal="center"/>
    </xf>
    <xf numFmtId="0" fontId="6" fillId="2" borderId="1" xfId="2" applyFont="1" applyFill="1" applyAlignment="1">
      <alignment horizontal="right"/>
    </xf>
    <xf numFmtId="3" fontId="2" fillId="0" borderId="0" xfId="1" applyNumberFormat="1" applyFont="1" applyAlignment="1">
      <alignment horizontal="right" vertical="center" wrapText="1"/>
    </xf>
    <xf numFmtId="3" fontId="6" fillId="0" borderId="2" xfId="2" applyNumberFormat="1" applyFont="1" applyFill="1" applyBorder="1"/>
    <xf numFmtId="3" fontId="2" fillId="0" borderId="3" xfId="0" applyNumberFormat="1" applyFont="1" applyBorder="1" applyAlignment="1">
      <alignment horizontal="center" vertical="center" wrapText="1"/>
    </xf>
    <xf numFmtId="3" fontId="8" fillId="0" borderId="4" xfId="3" applyNumberFormat="1" applyFont="1" applyFill="1">
      <alignment horizontal="right" vertical="center"/>
    </xf>
    <xf numFmtId="3" fontId="2" fillId="0" borderId="4" xfId="6" applyNumberFormat="1" applyFont="1" applyFill="1">
      <alignment horizontal="right" vertical="center"/>
    </xf>
    <xf numFmtId="3" fontId="6" fillId="0" borderId="1" xfId="2" applyNumberFormat="1" applyFont="1" applyFill="1"/>
    <xf numFmtId="3" fontId="6" fillId="2" borderId="1" xfId="2" applyNumberFormat="1" applyFont="1" applyFill="1"/>
    <xf numFmtId="3" fontId="3" fillId="2" borderId="4" xfId="6" applyNumberFormat="1" applyFont="1" applyFill="1">
      <alignment horizontal="right" vertical="center"/>
    </xf>
    <xf numFmtId="3" fontId="3" fillId="0" borderId="4" xfId="6" applyNumberFormat="1" applyFont="1" applyFill="1">
      <alignment horizontal="right" vertical="center"/>
    </xf>
    <xf numFmtId="4" fontId="3" fillId="2" borderId="4" xfId="6" applyFont="1" applyFill="1">
      <alignment horizontal="right" vertical="center"/>
    </xf>
    <xf numFmtId="0" fontId="3" fillId="2" borderId="4" xfId="5" applyFont="1" applyFill="1">
      <alignment horizontal="left" vertical="center" wrapText="1"/>
    </xf>
    <xf numFmtId="0" fontId="3" fillId="2" borderId="4" xfId="4" applyFont="1" applyFill="1">
      <alignment horizontal="center" vertical="center"/>
    </xf>
    <xf numFmtId="0" fontId="12" fillId="2" borderId="0" xfId="0" applyFont="1" applyFill="1" applyAlignment="1">
      <alignment horizontal="left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right" vertical="center" wrapText="1"/>
    </xf>
    <xf numFmtId="0" fontId="4" fillId="2" borderId="0" xfId="1" applyFont="1" applyFill="1" applyAlignment="1" applyProtection="1">
      <alignment horizontal="center" vertical="top" wrapText="1" readingOrder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</cellXfs>
  <cellStyles count="7">
    <cellStyle name="bckgrnd_900" xfId="2" xr:uid="{00000000-0005-0000-0000-000000000000}"/>
    <cellStyle name="cntr_arm10_Bord_900" xfId="4" xr:uid="{00000000-0005-0000-0000-000001000000}"/>
    <cellStyle name="left_arm10_BordWW_900" xfId="5" xr:uid="{00000000-0005-0000-0000-000002000000}"/>
    <cellStyle name="Normal" xfId="0" builtinId="0"/>
    <cellStyle name="rgt_arm14_bld_900" xfId="3" xr:uid="{00000000-0005-0000-0000-000003000000}"/>
    <cellStyle name="rgt_arm14_Money_900" xfId="6" xr:uid="{00000000-0005-0000-0000-000004000000}"/>
    <cellStyle name="Обычный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0"/>
  <sheetViews>
    <sheetView tabSelected="1" zoomScaleNormal="100" workbookViewId="0"/>
  </sheetViews>
  <sheetFormatPr defaultRowHeight="13.5" x14ac:dyDescent="0.25"/>
  <cols>
    <col min="1" max="1" width="7.5703125" style="33" customWidth="1"/>
    <col min="2" max="2" width="44.5703125" style="2" customWidth="1"/>
    <col min="3" max="3" width="9.7109375" style="2" customWidth="1"/>
    <col min="4" max="4" width="14.85546875" style="2" customWidth="1"/>
    <col min="5" max="5" width="14.7109375" style="40" customWidth="1"/>
    <col min="6" max="6" width="13.85546875" style="34" customWidth="1"/>
    <col min="7" max="9" width="9.140625" style="2"/>
    <col min="10" max="10" width="11" style="2" bestFit="1" customWidth="1"/>
    <col min="11" max="11" width="9.140625" style="2"/>
    <col min="12" max="12" width="49.42578125" style="2" customWidth="1"/>
    <col min="13" max="256" width="9.140625" style="2"/>
    <col min="257" max="257" width="7.5703125" style="2" customWidth="1"/>
    <col min="258" max="258" width="44.5703125" style="2" customWidth="1"/>
    <col min="259" max="259" width="9.7109375" style="2" customWidth="1"/>
    <col min="260" max="260" width="11.7109375" style="2" customWidth="1"/>
    <col min="261" max="261" width="14.7109375" style="2" customWidth="1"/>
    <col min="262" max="262" width="13.85546875" style="2" customWidth="1"/>
    <col min="263" max="265" width="9.140625" style="2"/>
    <col min="266" max="266" width="11" style="2" bestFit="1" customWidth="1"/>
    <col min="267" max="267" width="9.140625" style="2"/>
    <col min="268" max="268" width="49.42578125" style="2" customWidth="1"/>
    <col min="269" max="512" width="9.140625" style="2"/>
    <col min="513" max="513" width="7.5703125" style="2" customWidth="1"/>
    <col min="514" max="514" width="44.5703125" style="2" customWidth="1"/>
    <col min="515" max="515" width="9.7109375" style="2" customWidth="1"/>
    <col min="516" max="516" width="11.7109375" style="2" customWidth="1"/>
    <col min="517" max="517" width="14.7109375" style="2" customWidth="1"/>
    <col min="518" max="518" width="13.85546875" style="2" customWidth="1"/>
    <col min="519" max="521" width="9.140625" style="2"/>
    <col min="522" max="522" width="11" style="2" bestFit="1" customWidth="1"/>
    <col min="523" max="523" width="9.140625" style="2"/>
    <col min="524" max="524" width="49.42578125" style="2" customWidth="1"/>
    <col min="525" max="768" width="9.140625" style="2"/>
    <col min="769" max="769" width="7.5703125" style="2" customWidth="1"/>
    <col min="770" max="770" width="44.5703125" style="2" customWidth="1"/>
    <col min="771" max="771" width="9.7109375" style="2" customWidth="1"/>
    <col min="772" max="772" width="11.7109375" style="2" customWidth="1"/>
    <col min="773" max="773" width="14.7109375" style="2" customWidth="1"/>
    <col min="774" max="774" width="13.85546875" style="2" customWidth="1"/>
    <col min="775" max="777" width="9.140625" style="2"/>
    <col min="778" max="778" width="11" style="2" bestFit="1" customWidth="1"/>
    <col min="779" max="779" width="9.140625" style="2"/>
    <col min="780" max="780" width="49.42578125" style="2" customWidth="1"/>
    <col min="781" max="1024" width="9.140625" style="2"/>
    <col min="1025" max="1025" width="7.5703125" style="2" customWidth="1"/>
    <col min="1026" max="1026" width="44.5703125" style="2" customWidth="1"/>
    <col min="1027" max="1027" width="9.7109375" style="2" customWidth="1"/>
    <col min="1028" max="1028" width="11.7109375" style="2" customWidth="1"/>
    <col min="1029" max="1029" width="14.7109375" style="2" customWidth="1"/>
    <col min="1030" max="1030" width="13.85546875" style="2" customWidth="1"/>
    <col min="1031" max="1033" width="9.140625" style="2"/>
    <col min="1034" max="1034" width="11" style="2" bestFit="1" customWidth="1"/>
    <col min="1035" max="1035" width="9.140625" style="2"/>
    <col min="1036" max="1036" width="49.42578125" style="2" customWidth="1"/>
    <col min="1037" max="1280" width="9.140625" style="2"/>
    <col min="1281" max="1281" width="7.5703125" style="2" customWidth="1"/>
    <col min="1282" max="1282" width="44.5703125" style="2" customWidth="1"/>
    <col min="1283" max="1283" width="9.7109375" style="2" customWidth="1"/>
    <col min="1284" max="1284" width="11.7109375" style="2" customWidth="1"/>
    <col min="1285" max="1285" width="14.7109375" style="2" customWidth="1"/>
    <col min="1286" max="1286" width="13.85546875" style="2" customWidth="1"/>
    <col min="1287" max="1289" width="9.140625" style="2"/>
    <col min="1290" max="1290" width="11" style="2" bestFit="1" customWidth="1"/>
    <col min="1291" max="1291" width="9.140625" style="2"/>
    <col min="1292" max="1292" width="49.42578125" style="2" customWidth="1"/>
    <col min="1293" max="1536" width="9.140625" style="2"/>
    <col min="1537" max="1537" width="7.5703125" style="2" customWidth="1"/>
    <col min="1538" max="1538" width="44.5703125" style="2" customWidth="1"/>
    <col min="1539" max="1539" width="9.7109375" style="2" customWidth="1"/>
    <col min="1540" max="1540" width="11.7109375" style="2" customWidth="1"/>
    <col min="1541" max="1541" width="14.7109375" style="2" customWidth="1"/>
    <col min="1542" max="1542" width="13.85546875" style="2" customWidth="1"/>
    <col min="1543" max="1545" width="9.140625" style="2"/>
    <col min="1546" max="1546" width="11" style="2" bestFit="1" customWidth="1"/>
    <col min="1547" max="1547" width="9.140625" style="2"/>
    <col min="1548" max="1548" width="49.42578125" style="2" customWidth="1"/>
    <col min="1549" max="1792" width="9.140625" style="2"/>
    <col min="1793" max="1793" width="7.5703125" style="2" customWidth="1"/>
    <col min="1794" max="1794" width="44.5703125" style="2" customWidth="1"/>
    <col min="1795" max="1795" width="9.7109375" style="2" customWidth="1"/>
    <col min="1796" max="1796" width="11.7109375" style="2" customWidth="1"/>
    <col min="1797" max="1797" width="14.7109375" style="2" customWidth="1"/>
    <col min="1798" max="1798" width="13.85546875" style="2" customWidth="1"/>
    <col min="1799" max="1801" width="9.140625" style="2"/>
    <col min="1802" max="1802" width="11" style="2" bestFit="1" customWidth="1"/>
    <col min="1803" max="1803" width="9.140625" style="2"/>
    <col min="1804" max="1804" width="49.42578125" style="2" customWidth="1"/>
    <col min="1805" max="2048" width="9.140625" style="2"/>
    <col min="2049" max="2049" width="7.5703125" style="2" customWidth="1"/>
    <col min="2050" max="2050" width="44.5703125" style="2" customWidth="1"/>
    <col min="2051" max="2051" width="9.7109375" style="2" customWidth="1"/>
    <col min="2052" max="2052" width="11.7109375" style="2" customWidth="1"/>
    <col min="2053" max="2053" width="14.7109375" style="2" customWidth="1"/>
    <col min="2054" max="2054" width="13.85546875" style="2" customWidth="1"/>
    <col min="2055" max="2057" width="9.140625" style="2"/>
    <col min="2058" max="2058" width="11" style="2" bestFit="1" customWidth="1"/>
    <col min="2059" max="2059" width="9.140625" style="2"/>
    <col min="2060" max="2060" width="49.42578125" style="2" customWidth="1"/>
    <col min="2061" max="2304" width="9.140625" style="2"/>
    <col min="2305" max="2305" width="7.5703125" style="2" customWidth="1"/>
    <col min="2306" max="2306" width="44.5703125" style="2" customWidth="1"/>
    <col min="2307" max="2307" width="9.7109375" style="2" customWidth="1"/>
    <col min="2308" max="2308" width="11.7109375" style="2" customWidth="1"/>
    <col min="2309" max="2309" width="14.7109375" style="2" customWidth="1"/>
    <col min="2310" max="2310" width="13.85546875" style="2" customWidth="1"/>
    <col min="2311" max="2313" width="9.140625" style="2"/>
    <col min="2314" max="2314" width="11" style="2" bestFit="1" customWidth="1"/>
    <col min="2315" max="2315" width="9.140625" style="2"/>
    <col min="2316" max="2316" width="49.42578125" style="2" customWidth="1"/>
    <col min="2317" max="2560" width="9.140625" style="2"/>
    <col min="2561" max="2561" width="7.5703125" style="2" customWidth="1"/>
    <col min="2562" max="2562" width="44.5703125" style="2" customWidth="1"/>
    <col min="2563" max="2563" width="9.7109375" style="2" customWidth="1"/>
    <col min="2564" max="2564" width="11.7109375" style="2" customWidth="1"/>
    <col min="2565" max="2565" width="14.7109375" style="2" customWidth="1"/>
    <col min="2566" max="2566" width="13.85546875" style="2" customWidth="1"/>
    <col min="2567" max="2569" width="9.140625" style="2"/>
    <col min="2570" max="2570" width="11" style="2" bestFit="1" customWidth="1"/>
    <col min="2571" max="2571" width="9.140625" style="2"/>
    <col min="2572" max="2572" width="49.42578125" style="2" customWidth="1"/>
    <col min="2573" max="2816" width="9.140625" style="2"/>
    <col min="2817" max="2817" width="7.5703125" style="2" customWidth="1"/>
    <col min="2818" max="2818" width="44.5703125" style="2" customWidth="1"/>
    <col min="2819" max="2819" width="9.7109375" style="2" customWidth="1"/>
    <col min="2820" max="2820" width="11.7109375" style="2" customWidth="1"/>
    <col min="2821" max="2821" width="14.7109375" style="2" customWidth="1"/>
    <col min="2822" max="2822" width="13.85546875" style="2" customWidth="1"/>
    <col min="2823" max="2825" width="9.140625" style="2"/>
    <col min="2826" max="2826" width="11" style="2" bestFit="1" customWidth="1"/>
    <col min="2827" max="2827" width="9.140625" style="2"/>
    <col min="2828" max="2828" width="49.42578125" style="2" customWidth="1"/>
    <col min="2829" max="3072" width="9.140625" style="2"/>
    <col min="3073" max="3073" width="7.5703125" style="2" customWidth="1"/>
    <col min="3074" max="3074" width="44.5703125" style="2" customWidth="1"/>
    <col min="3075" max="3075" width="9.7109375" style="2" customWidth="1"/>
    <col min="3076" max="3076" width="11.7109375" style="2" customWidth="1"/>
    <col min="3077" max="3077" width="14.7109375" style="2" customWidth="1"/>
    <col min="3078" max="3078" width="13.85546875" style="2" customWidth="1"/>
    <col min="3079" max="3081" width="9.140625" style="2"/>
    <col min="3082" max="3082" width="11" style="2" bestFit="1" customWidth="1"/>
    <col min="3083" max="3083" width="9.140625" style="2"/>
    <col min="3084" max="3084" width="49.42578125" style="2" customWidth="1"/>
    <col min="3085" max="3328" width="9.140625" style="2"/>
    <col min="3329" max="3329" width="7.5703125" style="2" customWidth="1"/>
    <col min="3330" max="3330" width="44.5703125" style="2" customWidth="1"/>
    <col min="3331" max="3331" width="9.7109375" style="2" customWidth="1"/>
    <col min="3332" max="3332" width="11.7109375" style="2" customWidth="1"/>
    <col min="3333" max="3333" width="14.7109375" style="2" customWidth="1"/>
    <col min="3334" max="3334" width="13.85546875" style="2" customWidth="1"/>
    <col min="3335" max="3337" width="9.140625" style="2"/>
    <col min="3338" max="3338" width="11" style="2" bestFit="1" customWidth="1"/>
    <col min="3339" max="3339" width="9.140625" style="2"/>
    <col min="3340" max="3340" width="49.42578125" style="2" customWidth="1"/>
    <col min="3341" max="3584" width="9.140625" style="2"/>
    <col min="3585" max="3585" width="7.5703125" style="2" customWidth="1"/>
    <col min="3586" max="3586" width="44.5703125" style="2" customWidth="1"/>
    <col min="3587" max="3587" width="9.7109375" style="2" customWidth="1"/>
    <col min="3588" max="3588" width="11.7109375" style="2" customWidth="1"/>
    <col min="3589" max="3589" width="14.7109375" style="2" customWidth="1"/>
    <col min="3590" max="3590" width="13.85546875" style="2" customWidth="1"/>
    <col min="3591" max="3593" width="9.140625" style="2"/>
    <col min="3594" max="3594" width="11" style="2" bestFit="1" customWidth="1"/>
    <col min="3595" max="3595" width="9.140625" style="2"/>
    <col min="3596" max="3596" width="49.42578125" style="2" customWidth="1"/>
    <col min="3597" max="3840" width="9.140625" style="2"/>
    <col min="3841" max="3841" width="7.5703125" style="2" customWidth="1"/>
    <col min="3842" max="3842" width="44.5703125" style="2" customWidth="1"/>
    <col min="3843" max="3843" width="9.7109375" style="2" customWidth="1"/>
    <col min="3844" max="3844" width="11.7109375" style="2" customWidth="1"/>
    <col min="3845" max="3845" width="14.7109375" style="2" customWidth="1"/>
    <col min="3846" max="3846" width="13.85546875" style="2" customWidth="1"/>
    <col min="3847" max="3849" width="9.140625" style="2"/>
    <col min="3850" max="3850" width="11" style="2" bestFit="1" customWidth="1"/>
    <col min="3851" max="3851" width="9.140625" style="2"/>
    <col min="3852" max="3852" width="49.42578125" style="2" customWidth="1"/>
    <col min="3853" max="4096" width="9.140625" style="2"/>
    <col min="4097" max="4097" width="7.5703125" style="2" customWidth="1"/>
    <col min="4098" max="4098" width="44.5703125" style="2" customWidth="1"/>
    <col min="4099" max="4099" width="9.7109375" style="2" customWidth="1"/>
    <col min="4100" max="4100" width="11.7109375" style="2" customWidth="1"/>
    <col min="4101" max="4101" width="14.7109375" style="2" customWidth="1"/>
    <col min="4102" max="4102" width="13.85546875" style="2" customWidth="1"/>
    <col min="4103" max="4105" width="9.140625" style="2"/>
    <col min="4106" max="4106" width="11" style="2" bestFit="1" customWidth="1"/>
    <col min="4107" max="4107" width="9.140625" style="2"/>
    <col min="4108" max="4108" width="49.42578125" style="2" customWidth="1"/>
    <col min="4109" max="4352" width="9.140625" style="2"/>
    <col min="4353" max="4353" width="7.5703125" style="2" customWidth="1"/>
    <col min="4354" max="4354" width="44.5703125" style="2" customWidth="1"/>
    <col min="4355" max="4355" width="9.7109375" style="2" customWidth="1"/>
    <col min="4356" max="4356" width="11.7109375" style="2" customWidth="1"/>
    <col min="4357" max="4357" width="14.7109375" style="2" customWidth="1"/>
    <col min="4358" max="4358" width="13.85546875" style="2" customWidth="1"/>
    <col min="4359" max="4361" width="9.140625" style="2"/>
    <col min="4362" max="4362" width="11" style="2" bestFit="1" customWidth="1"/>
    <col min="4363" max="4363" width="9.140625" style="2"/>
    <col min="4364" max="4364" width="49.42578125" style="2" customWidth="1"/>
    <col min="4365" max="4608" width="9.140625" style="2"/>
    <col min="4609" max="4609" width="7.5703125" style="2" customWidth="1"/>
    <col min="4610" max="4610" width="44.5703125" style="2" customWidth="1"/>
    <col min="4611" max="4611" width="9.7109375" style="2" customWidth="1"/>
    <col min="4612" max="4612" width="11.7109375" style="2" customWidth="1"/>
    <col min="4613" max="4613" width="14.7109375" style="2" customWidth="1"/>
    <col min="4614" max="4614" width="13.85546875" style="2" customWidth="1"/>
    <col min="4615" max="4617" width="9.140625" style="2"/>
    <col min="4618" max="4618" width="11" style="2" bestFit="1" customWidth="1"/>
    <col min="4619" max="4619" width="9.140625" style="2"/>
    <col min="4620" max="4620" width="49.42578125" style="2" customWidth="1"/>
    <col min="4621" max="4864" width="9.140625" style="2"/>
    <col min="4865" max="4865" width="7.5703125" style="2" customWidth="1"/>
    <col min="4866" max="4866" width="44.5703125" style="2" customWidth="1"/>
    <col min="4867" max="4867" width="9.7109375" style="2" customWidth="1"/>
    <col min="4868" max="4868" width="11.7109375" style="2" customWidth="1"/>
    <col min="4869" max="4869" width="14.7109375" style="2" customWidth="1"/>
    <col min="4870" max="4870" width="13.85546875" style="2" customWidth="1"/>
    <col min="4871" max="4873" width="9.140625" style="2"/>
    <col min="4874" max="4874" width="11" style="2" bestFit="1" customWidth="1"/>
    <col min="4875" max="4875" width="9.140625" style="2"/>
    <col min="4876" max="4876" width="49.42578125" style="2" customWidth="1"/>
    <col min="4877" max="5120" width="9.140625" style="2"/>
    <col min="5121" max="5121" width="7.5703125" style="2" customWidth="1"/>
    <col min="5122" max="5122" width="44.5703125" style="2" customWidth="1"/>
    <col min="5123" max="5123" width="9.7109375" style="2" customWidth="1"/>
    <col min="5124" max="5124" width="11.7109375" style="2" customWidth="1"/>
    <col min="5125" max="5125" width="14.7109375" style="2" customWidth="1"/>
    <col min="5126" max="5126" width="13.85546875" style="2" customWidth="1"/>
    <col min="5127" max="5129" width="9.140625" style="2"/>
    <col min="5130" max="5130" width="11" style="2" bestFit="1" customWidth="1"/>
    <col min="5131" max="5131" width="9.140625" style="2"/>
    <col min="5132" max="5132" width="49.42578125" style="2" customWidth="1"/>
    <col min="5133" max="5376" width="9.140625" style="2"/>
    <col min="5377" max="5377" width="7.5703125" style="2" customWidth="1"/>
    <col min="5378" max="5378" width="44.5703125" style="2" customWidth="1"/>
    <col min="5379" max="5379" width="9.7109375" style="2" customWidth="1"/>
    <col min="5380" max="5380" width="11.7109375" style="2" customWidth="1"/>
    <col min="5381" max="5381" width="14.7109375" style="2" customWidth="1"/>
    <col min="5382" max="5382" width="13.85546875" style="2" customWidth="1"/>
    <col min="5383" max="5385" width="9.140625" style="2"/>
    <col min="5386" max="5386" width="11" style="2" bestFit="1" customWidth="1"/>
    <col min="5387" max="5387" width="9.140625" style="2"/>
    <col min="5388" max="5388" width="49.42578125" style="2" customWidth="1"/>
    <col min="5389" max="5632" width="9.140625" style="2"/>
    <col min="5633" max="5633" width="7.5703125" style="2" customWidth="1"/>
    <col min="5634" max="5634" width="44.5703125" style="2" customWidth="1"/>
    <col min="5635" max="5635" width="9.7109375" style="2" customWidth="1"/>
    <col min="5636" max="5636" width="11.7109375" style="2" customWidth="1"/>
    <col min="5637" max="5637" width="14.7109375" style="2" customWidth="1"/>
    <col min="5638" max="5638" width="13.85546875" style="2" customWidth="1"/>
    <col min="5639" max="5641" width="9.140625" style="2"/>
    <col min="5642" max="5642" width="11" style="2" bestFit="1" customWidth="1"/>
    <col min="5643" max="5643" width="9.140625" style="2"/>
    <col min="5644" max="5644" width="49.42578125" style="2" customWidth="1"/>
    <col min="5645" max="5888" width="9.140625" style="2"/>
    <col min="5889" max="5889" width="7.5703125" style="2" customWidth="1"/>
    <col min="5890" max="5890" width="44.5703125" style="2" customWidth="1"/>
    <col min="5891" max="5891" width="9.7109375" style="2" customWidth="1"/>
    <col min="5892" max="5892" width="11.7109375" style="2" customWidth="1"/>
    <col min="5893" max="5893" width="14.7109375" style="2" customWidth="1"/>
    <col min="5894" max="5894" width="13.85546875" style="2" customWidth="1"/>
    <col min="5895" max="5897" width="9.140625" style="2"/>
    <col min="5898" max="5898" width="11" style="2" bestFit="1" customWidth="1"/>
    <col min="5899" max="5899" width="9.140625" style="2"/>
    <col min="5900" max="5900" width="49.42578125" style="2" customWidth="1"/>
    <col min="5901" max="6144" width="9.140625" style="2"/>
    <col min="6145" max="6145" width="7.5703125" style="2" customWidth="1"/>
    <col min="6146" max="6146" width="44.5703125" style="2" customWidth="1"/>
    <col min="6147" max="6147" width="9.7109375" style="2" customWidth="1"/>
    <col min="6148" max="6148" width="11.7109375" style="2" customWidth="1"/>
    <col min="6149" max="6149" width="14.7109375" style="2" customWidth="1"/>
    <col min="6150" max="6150" width="13.85546875" style="2" customWidth="1"/>
    <col min="6151" max="6153" width="9.140625" style="2"/>
    <col min="6154" max="6154" width="11" style="2" bestFit="1" customWidth="1"/>
    <col min="6155" max="6155" width="9.140625" style="2"/>
    <col min="6156" max="6156" width="49.42578125" style="2" customWidth="1"/>
    <col min="6157" max="6400" width="9.140625" style="2"/>
    <col min="6401" max="6401" width="7.5703125" style="2" customWidth="1"/>
    <col min="6402" max="6402" width="44.5703125" style="2" customWidth="1"/>
    <col min="6403" max="6403" width="9.7109375" style="2" customWidth="1"/>
    <col min="6404" max="6404" width="11.7109375" style="2" customWidth="1"/>
    <col min="6405" max="6405" width="14.7109375" style="2" customWidth="1"/>
    <col min="6406" max="6406" width="13.85546875" style="2" customWidth="1"/>
    <col min="6407" max="6409" width="9.140625" style="2"/>
    <col min="6410" max="6410" width="11" style="2" bestFit="1" customWidth="1"/>
    <col min="6411" max="6411" width="9.140625" style="2"/>
    <col min="6412" max="6412" width="49.42578125" style="2" customWidth="1"/>
    <col min="6413" max="6656" width="9.140625" style="2"/>
    <col min="6657" max="6657" width="7.5703125" style="2" customWidth="1"/>
    <col min="6658" max="6658" width="44.5703125" style="2" customWidth="1"/>
    <col min="6659" max="6659" width="9.7109375" style="2" customWidth="1"/>
    <col min="6660" max="6660" width="11.7109375" style="2" customWidth="1"/>
    <col min="6661" max="6661" width="14.7109375" style="2" customWidth="1"/>
    <col min="6662" max="6662" width="13.85546875" style="2" customWidth="1"/>
    <col min="6663" max="6665" width="9.140625" style="2"/>
    <col min="6666" max="6666" width="11" style="2" bestFit="1" customWidth="1"/>
    <col min="6667" max="6667" width="9.140625" style="2"/>
    <col min="6668" max="6668" width="49.42578125" style="2" customWidth="1"/>
    <col min="6669" max="6912" width="9.140625" style="2"/>
    <col min="6913" max="6913" width="7.5703125" style="2" customWidth="1"/>
    <col min="6914" max="6914" width="44.5703125" style="2" customWidth="1"/>
    <col min="6915" max="6915" width="9.7109375" style="2" customWidth="1"/>
    <col min="6916" max="6916" width="11.7109375" style="2" customWidth="1"/>
    <col min="6917" max="6917" width="14.7109375" style="2" customWidth="1"/>
    <col min="6918" max="6918" width="13.85546875" style="2" customWidth="1"/>
    <col min="6919" max="6921" width="9.140625" style="2"/>
    <col min="6922" max="6922" width="11" style="2" bestFit="1" customWidth="1"/>
    <col min="6923" max="6923" width="9.140625" style="2"/>
    <col min="6924" max="6924" width="49.42578125" style="2" customWidth="1"/>
    <col min="6925" max="7168" width="9.140625" style="2"/>
    <col min="7169" max="7169" width="7.5703125" style="2" customWidth="1"/>
    <col min="7170" max="7170" width="44.5703125" style="2" customWidth="1"/>
    <col min="7171" max="7171" width="9.7109375" style="2" customWidth="1"/>
    <col min="7172" max="7172" width="11.7109375" style="2" customWidth="1"/>
    <col min="7173" max="7173" width="14.7109375" style="2" customWidth="1"/>
    <col min="7174" max="7174" width="13.85546875" style="2" customWidth="1"/>
    <col min="7175" max="7177" width="9.140625" style="2"/>
    <col min="7178" max="7178" width="11" style="2" bestFit="1" customWidth="1"/>
    <col min="7179" max="7179" width="9.140625" style="2"/>
    <col min="7180" max="7180" width="49.42578125" style="2" customWidth="1"/>
    <col min="7181" max="7424" width="9.140625" style="2"/>
    <col min="7425" max="7425" width="7.5703125" style="2" customWidth="1"/>
    <col min="7426" max="7426" width="44.5703125" style="2" customWidth="1"/>
    <col min="7427" max="7427" width="9.7109375" style="2" customWidth="1"/>
    <col min="7428" max="7428" width="11.7109375" style="2" customWidth="1"/>
    <col min="7429" max="7429" width="14.7109375" style="2" customWidth="1"/>
    <col min="7430" max="7430" width="13.85546875" style="2" customWidth="1"/>
    <col min="7431" max="7433" width="9.140625" style="2"/>
    <col min="7434" max="7434" width="11" style="2" bestFit="1" customWidth="1"/>
    <col min="7435" max="7435" width="9.140625" style="2"/>
    <col min="7436" max="7436" width="49.42578125" style="2" customWidth="1"/>
    <col min="7437" max="7680" width="9.140625" style="2"/>
    <col min="7681" max="7681" width="7.5703125" style="2" customWidth="1"/>
    <col min="7682" max="7682" width="44.5703125" style="2" customWidth="1"/>
    <col min="7683" max="7683" width="9.7109375" style="2" customWidth="1"/>
    <col min="7684" max="7684" width="11.7109375" style="2" customWidth="1"/>
    <col min="7685" max="7685" width="14.7109375" style="2" customWidth="1"/>
    <col min="7686" max="7686" width="13.85546875" style="2" customWidth="1"/>
    <col min="7687" max="7689" width="9.140625" style="2"/>
    <col min="7690" max="7690" width="11" style="2" bestFit="1" customWidth="1"/>
    <col min="7691" max="7691" width="9.140625" style="2"/>
    <col min="7692" max="7692" width="49.42578125" style="2" customWidth="1"/>
    <col min="7693" max="7936" width="9.140625" style="2"/>
    <col min="7937" max="7937" width="7.5703125" style="2" customWidth="1"/>
    <col min="7938" max="7938" width="44.5703125" style="2" customWidth="1"/>
    <col min="7939" max="7939" width="9.7109375" style="2" customWidth="1"/>
    <col min="7940" max="7940" width="11.7109375" style="2" customWidth="1"/>
    <col min="7941" max="7941" width="14.7109375" style="2" customWidth="1"/>
    <col min="7942" max="7942" width="13.85546875" style="2" customWidth="1"/>
    <col min="7943" max="7945" width="9.140625" style="2"/>
    <col min="7946" max="7946" width="11" style="2" bestFit="1" customWidth="1"/>
    <col min="7947" max="7947" width="9.140625" style="2"/>
    <col min="7948" max="7948" width="49.42578125" style="2" customWidth="1"/>
    <col min="7949" max="8192" width="9.140625" style="2"/>
    <col min="8193" max="8193" width="7.5703125" style="2" customWidth="1"/>
    <col min="8194" max="8194" width="44.5703125" style="2" customWidth="1"/>
    <col min="8195" max="8195" width="9.7109375" style="2" customWidth="1"/>
    <col min="8196" max="8196" width="11.7109375" style="2" customWidth="1"/>
    <col min="8197" max="8197" width="14.7109375" style="2" customWidth="1"/>
    <col min="8198" max="8198" width="13.85546875" style="2" customWidth="1"/>
    <col min="8199" max="8201" width="9.140625" style="2"/>
    <col min="8202" max="8202" width="11" style="2" bestFit="1" customWidth="1"/>
    <col min="8203" max="8203" width="9.140625" style="2"/>
    <col min="8204" max="8204" width="49.42578125" style="2" customWidth="1"/>
    <col min="8205" max="8448" width="9.140625" style="2"/>
    <col min="8449" max="8449" width="7.5703125" style="2" customWidth="1"/>
    <col min="8450" max="8450" width="44.5703125" style="2" customWidth="1"/>
    <col min="8451" max="8451" width="9.7109375" style="2" customWidth="1"/>
    <col min="8452" max="8452" width="11.7109375" style="2" customWidth="1"/>
    <col min="8453" max="8453" width="14.7109375" style="2" customWidth="1"/>
    <col min="8454" max="8454" width="13.85546875" style="2" customWidth="1"/>
    <col min="8455" max="8457" width="9.140625" style="2"/>
    <col min="8458" max="8458" width="11" style="2" bestFit="1" customWidth="1"/>
    <col min="8459" max="8459" width="9.140625" style="2"/>
    <col min="8460" max="8460" width="49.42578125" style="2" customWidth="1"/>
    <col min="8461" max="8704" width="9.140625" style="2"/>
    <col min="8705" max="8705" width="7.5703125" style="2" customWidth="1"/>
    <col min="8706" max="8706" width="44.5703125" style="2" customWidth="1"/>
    <col min="8707" max="8707" width="9.7109375" style="2" customWidth="1"/>
    <col min="8708" max="8708" width="11.7109375" style="2" customWidth="1"/>
    <col min="8709" max="8709" width="14.7109375" style="2" customWidth="1"/>
    <col min="8710" max="8710" width="13.85546875" style="2" customWidth="1"/>
    <col min="8711" max="8713" width="9.140625" style="2"/>
    <col min="8714" max="8714" width="11" style="2" bestFit="1" customWidth="1"/>
    <col min="8715" max="8715" width="9.140625" style="2"/>
    <col min="8716" max="8716" width="49.42578125" style="2" customWidth="1"/>
    <col min="8717" max="8960" width="9.140625" style="2"/>
    <col min="8961" max="8961" width="7.5703125" style="2" customWidth="1"/>
    <col min="8962" max="8962" width="44.5703125" style="2" customWidth="1"/>
    <col min="8963" max="8963" width="9.7109375" style="2" customWidth="1"/>
    <col min="8964" max="8964" width="11.7109375" style="2" customWidth="1"/>
    <col min="8965" max="8965" width="14.7109375" style="2" customWidth="1"/>
    <col min="8966" max="8966" width="13.85546875" style="2" customWidth="1"/>
    <col min="8967" max="8969" width="9.140625" style="2"/>
    <col min="8970" max="8970" width="11" style="2" bestFit="1" customWidth="1"/>
    <col min="8971" max="8971" width="9.140625" style="2"/>
    <col min="8972" max="8972" width="49.42578125" style="2" customWidth="1"/>
    <col min="8973" max="9216" width="9.140625" style="2"/>
    <col min="9217" max="9217" width="7.5703125" style="2" customWidth="1"/>
    <col min="9218" max="9218" width="44.5703125" style="2" customWidth="1"/>
    <col min="9219" max="9219" width="9.7109375" style="2" customWidth="1"/>
    <col min="9220" max="9220" width="11.7109375" style="2" customWidth="1"/>
    <col min="9221" max="9221" width="14.7109375" style="2" customWidth="1"/>
    <col min="9222" max="9222" width="13.85546875" style="2" customWidth="1"/>
    <col min="9223" max="9225" width="9.140625" style="2"/>
    <col min="9226" max="9226" width="11" style="2" bestFit="1" customWidth="1"/>
    <col min="9227" max="9227" width="9.140625" style="2"/>
    <col min="9228" max="9228" width="49.42578125" style="2" customWidth="1"/>
    <col min="9229" max="9472" width="9.140625" style="2"/>
    <col min="9473" max="9473" width="7.5703125" style="2" customWidth="1"/>
    <col min="9474" max="9474" width="44.5703125" style="2" customWidth="1"/>
    <col min="9475" max="9475" width="9.7109375" style="2" customWidth="1"/>
    <col min="9476" max="9476" width="11.7109375" style="2" customWidth="1"/>
    <col min="9477" max="9477" width="14.7109375" style="2" customWidth="1"/>
    <col min="9478" max="9478" width="13.85546875" style="2" customWidth="1"/>
    <col min="9479" max="9481" width="9.140625" style="2"/>
    <col min="9482" max="9482" width="11" style="2" bestFit="1" customWidth="1"/>
    <col min="9483" max="9483" width="9.140625" style="2"/>
    <col min="9484" max="9484" width="49.42578125" style="2" customWidth="1"/>
    <col min="9485" max="9728" width="9.140625" style="2"/>
    <col min="9729" max="9729" width="7.5703125" style="2" customWidth="1"/>
    <col min="9730" max="9730" width="44.5703125" style="2" customWidth="1"/>
    <col min="9731" max="9731" width="9.7109375" style="2" customWidth="1"/>
    <col min="9732" max="9732" width="11.7109375" style="2" customWidth="1"/>
    <col min="9733" max="9733" width="14.7109375" style="2" customWidth="1"/>
    <col min="9734" max="9734" width="13.85546875" style="2" customWidth="1"/>
    <col min="9735" max="9737" width="9.140625" style="2"/>
    <col min="9738" max="9738" width="11" style="2" bestFit="1" customWidth="1"/>
    <col min="9739" max="9739" width="9.140625" style="2"/>
    <col min="9740" max="9740" width="49.42578125" style="2" customWidth="1"/>
    <col min="9741" max="9984" width="9.140625" style="2"/>
    <col min="9985" max="9985" width="7.5703125" style="2" customWidth="1"/>
    <col min="9986" max="9986" width="44.5703125" style="2" customWidth="1"/>
    <col min="9987" max="9987" width="9.7109375" style="2" customWidth="1"/>
    <col min="9988" max="9988" width="11.7109375" style="2" customWidth="1"/>
    <col min="9989" max="9989" width="14.7109375" style="2" customWidth="1"/>
    <col min="9990" max="9990" width="13.85546875" style="2" customWidth="1"/>
    <col min="9991" max="9993" width="9.140625" style="2"/>
    <col min="9994" max="9994" width="11" style="2" bestFit="1" customWidth="1"/>
    <col min="9995" max="9995" width="9.140625" style="2"/>
    <col min="9996" max="9996" width="49.42578125" style="2" customWidth="1"/>
    <col min="9997" max="10240" width="9.140625" style="2"/>
    <col min="10241" max="10241" width="7.5703125" style="2" customWidth="1"/>
    <col min="10242" max="10242" width="44.5703125" style="2" customWidth="1"/>
    <col min="10243" max="10243" width="9.7109375" style="2" customWidth="1"/>
    <col min="10244" max="10244" width="11.7109375" style="2" customWidth="1"/>
    <col min="10245" max="10245" width="14.7109375" style="2" customWidth="1"/>
    <col min="10246" max="10246" width="13.85546875" style="2" customWidth="1"/>
    <col min="10247" max="10249" width="9.140625" style="2"/>
    <col min="10250" max="10250" width="11" style="2" bestFit="1" customWidth="1"/>
    <col min="10251" max="10251" width="9.140625" style="2"/>
    <col min="10252" max="10252" width="49.42578125" style="2" customWidth="1"/>
    <col min="10253" max="10496" width="9.140625" style="2"/>
    <col min="10497" max="10497" width="7.5703125" style="2" customWidth="1"/>
    <col min="10498" max="10498" width="44.5703125" style="2" customWidth="1"/>
    <col min="10499" max="10499" width="9.7109375" style="2" customWidth="1"/>
    <col min="10500" max="10500" width="11.7109375" style="2" customWidth="1"/>
    <col min="10501" max="10501" width="14.7109375" style="2" customWidth="1"/>
    <col min="10502" max="10502" width="13.85546875" style="2" customWidth="1"/>
    <col min="10503" max="10505" width="9.140625" style="2"/>
    <col min="10506" max="10506" width="11" style="2" bestFit="1" customWidth="1"/>
    <col min="10507" max="10507" width="9.140625" style="2"/>
    <col min="10508" max="10508" width="49.42578125" style="2" customWidth="1"/>
    <col min="10509" max="10752" width="9.140625" style="2"/>
    <col min="10753" max="10753" width="7.5703125" style="2" customWidth="1"/>
    <col min="10754" max="10754" width="44.5703125" style="2" customWidth="1"/>
    <col min="10755" max="10755" width="9.7109375" style="2" customWidth="1"/>
    <col min="10756" max="10756" width="11.7109375" style="2" customWidth="1"/>
    <col min="10757" max="10757" width="14.7109375" style="2" customWidth="1"/>
    <col min="10758" max="10758" width="13.85546875" style="2" customWidth="1"/>
    <col min="10759" max="10761" width="9.140625" style="2"/>
    <col min="10762" max="10762" width="11" style="2" bestFit="1" customWidth="1"/>
    <col min="10763" max="10763" width="9.140625" style="2"/>
    <col min="10764" max="10764" width="49.42578125" style="2" customWidth="1"/>
    <col min="10765" max="11008" width="9.140625" style="2"/>
    <col min="11009" max="11009" width="7.5703125" style="2" customWidth="1"/>
    <col min="11010" max="11010" width="44.5703125" style="2" customWidth="1"/>
    <col min="11011" max="11011" width="9.7109375" style="2" customWidth="1"/>
    <col min="11012" max="11012" width="11.7109375" style="2" customWidth="1"/>
    <col min="11013" max="11013" width="14.7109375" style="2" customWidth="1"/>
    <col min="11014" max="11014" width="13.85546875" style="2" customWidth="1"/>
    <col min="11015" max="11017" width="9.140625" style="2"/>
    <col min="11018" max="11018" width="11" style="2" bestFit="1" customWidth="1"/>
    <col min="11019" max="11019" width="9.140625" style="2"/>
    <col min="11020" max="11020" width="49.42578125" style="2" customWidth="1"/>
    <col min="11021" max="11264" width="9.140625" style="2"/>
    <col min="11265" max="11265" width="7.5703125" style="2" customWidth="1"/>
    <col min="11266" max="11266" width="44.5703125" style="2" customWidth="1"/>
    <col min="11267" max="11267" width="9.7109375" style="2" customWidth="1"/>
    <col min="11268" max="11268" width="11.7109375" style="2" customWidth="1"/>
    <col min="11269" max="11269" width="14.7109375" style="2" customWidth="1"/>
    <col min="11270" max="11270" width="13.85546875" style="2" customWidth="1"/>
    <col min="11271" max="11273" width="9.140625" style="2"/>
    <col min="11274" max="11274" width="11" style="2" bestFit="1" customWidth="1"/>
    <col min="11275" max="11275" width="9.140625" style="2"/>
    <col min="11276" max="11276" width="49.42578125" style="2" customWidth="1"/>
    <col min="11277" max="11520" width="9.140625" style="2"/>
    <col min="11521" max="11521" width="7.5703125" style="2" customWidth="1"/>
    <col min="11522" max="11522" width="44.5703125" style="2" customWidth="1"/>
    <col min="11523" max="11523" width="9.7109375" style="2" customWidth="1"/>
    <col min="11524" max="11524" width="11.7109375" style="2" customWidth="1"/>
    <col min="11525" max="11525" width="14.7109375" style="2" customWidth="1"/>
    <col min="11526" max="11526" width="13.85546875" style="2" customWidth="1"/>
    <col min="11527" max="11529" width="9.140625" style="2"/>
    <col min="11530" max="11530" width="11" style="2" bestFit="1" customWidth="1"/>
    <col min="11531" max="11531" width="9.140625" style="2"/>
    <col min="11532" max="11532" width="49.42578125" style="2" customWidth="1"/>
    <col min="11533" max="11776" width="9.140625" style="2"/>
    <col min="11777" max="11777" width="7.5703125" style="2" customWidth="1"/>
    <col min="11778" max="11778" width="44.5703125" style="2" customWidth="1"/>
    <col min="11779" max="11779" width="9.7109375" style="2" customWidth="1"/>
    <col min="11780" max="11780" width="11.7109375" style="2" customWidth="1"/>
    <col min="11781" max="11781" width="14.7109375" style="2" customWidth="1"/>
    <col min="11782" max="11782" width="13.85546875" style="2" customWidth="1"/>
    <col min="11783" max="11785" width="9.140625" style="2"/>
    <col min="11786" max="11786" width="11" style="2" bestFit="1" customWidth="1"/>
    <col min="11787" max="11787" width="9.140625" style="2"/>
    <col min="11788" max="11788" width="49.42578125" style="2" customWidth="1"/>
    <col min="11789" max="12032" width="9.140625" style="2"/>
    <col min="12033" max="12033" width="7.5703125" style="2" customWidth="1"/>
    <col min="12034" max="12034" width="44.5703125" style="2" customWidth="1"/>
    <col min="12035" max="12035" width="9.7109375" style="2" customWidth="1"/>
    <col min="12036" max="12036" width="11.7109375" style="2" customWidth="1"/>
    <col min="12037" max="12037" width="14.7109375" style="2" customWidth="1"/>
    <col min="12038" max="12038" width="13.85546875" style="2" customWidth="1"/>
    <col min="12039" max="12041" width="9.140625" style="2"/>
    <col min="12042" max="12042" width="11" style="2" bestFit="1" customWidth="1"/>
    <col min="12043" max="12043" width="9.140625" style="2"/>
    <col min="12044" max="12044" width="49.42578125" style="2" customWidth="1"/>
    <col min="12045" max="12288" width="9.140625" style="2"/>
    <col min="12289" max="12289" width="7.5703125" style="2" customWidth="1"/>
    <col min="12290" max="12290" width="44.5703125" style="2" customWidth="1"/>
    <col min="12291" max="12291" width="9.7109375" style="2" customWidth="1"/>
    <col min="12292" max="12292" width="11.7109375" style="2" customWidth="1"/>
    <col min="12293" max="12293" width="14.7109375" style="2" customWidth="1"/>
    <col min="12294" max="12294" width="13.85546875" style="2" customWidth="1"/>
    <col min="12295" max="12297" width="9.140625" style="2"/>
    <col min="12298" max="12298" width="11" style="2" bestFit="1" customWidth="1"/>
    <col min="12299" max="12299" width="9.140625" style="2"/>
    <col min="12300" max="12300" width="49.42578125" style="2" customWidth="1"/>
    <col min="12301" max="12544" width="9.140625" style="2"/>
    <col min="12545" max="12545" width="7.5703125" style="2" customWidth="1"/>
    <col min="12546" max="12546" width="44.5703125" style="2" customWidth="1"/>
    <col min="12547" max="12547" width="9.7109375" style="2" customWidth="1"/>
    <col min="12548" max="12548" width="11.7109375" style="2" customWidth="1"/>
    <col min="12549" max="12549" width="14.7109375" style="2" customWidth="1"/>
    <col min="12550" max="12550" width="13.85546875" style="2" customWidth="1"/>
    <col min="12551" max="12553" width="9.140625" style="2"/>
    <col min="12554" max="12554" width="11" style="2" bestFit="1" customWidth="1"/>
    <col min="12555" max="12555" width="9.140625" style="2"/>
    <col min="12556" max="12556" width="49.42578125" style="2" customWidth="1"/>
    <col min="12557" max="12800" width="9.140625" style="2"/>
    <col min="12801" max="12801" width="7.5703125" style="2" customWidth="1"/>
    <col min="12802" max="12802" width="44.5703125" style="2" customWidth="1"/>
    <col min="12803" max="12803" width="9.7109375" style="2" customWidth="1"/>
    <col min="12804" max="12804" width="11.7109375" style="2" customWidth="1"/>
    <col min="12805" max="12805" width="14.7109375" style="2" customWidth="1"/>
    <col min="12806" max="12806" width="13.85546875" style="2" customWidth="1"/>
    <col min="12807" max="12809" width="9.140625" style="2"/>
    <col min="12810" max="12810" width="11" style="2" bestFit="1" customWidth="1"/>
    <col min="12811" max="12811" width="9.140625" style="2"/>
    <col min="12812" max="12812" width="49.42578125" style="2" customWidth="1"/>
    <col min="12813" max="13056" width="9.140625" style="2"/>
    <col min="13057" max="13057" width="7.5703125" style="2" customWidth="1"/>
    <col min="13058" max="13058" width="44.5703125" style="2" customWidth="1"/>
    <col min="13059" max="13059" width="9.7109375" style="2" customWidth="1"/>
    <col min="13060" max="13060" width="11.7109375" style="2" customWidth="1"/>
    <col min="13061" max="13061" width="14.7109375" style="2" customWidth="1"/>
    <col min="13062" max="13062" width="13.85546875" style="2" customWidth="1"/>
    <col min="13063" max="13065" width="9.140625" style="2"/>
    <col min="13066" max="13066" width="11" style="2" bestFit="1" customWidth="1"/>
    <col min="13067" max="13067" width="9.140625" style="2"/>
    <col min="13068" max="13068" width="49.42578125" style="2" customWidth="1"/>
    <col min="13069" max="13312" width="9.140625" style="2"/>
    <col min="13313" max="13313" width="7.5703125" style="2" customWidth="1"/>
    <col min="13314" max="13314" width="44.5703125" style="2" customWidth="1"/>
    <col min="13315" max="13315" width="9.7109375" style="2" customWidth="1"/>
    <col min="13316" max="13316" width="11.7109375" style="2" customWidth="1"/>
    <col min="13317" max="13317" width="14.7109375" style="2" customWidth="1"/>
    <col min="13318" max="13318" width="13.85546875" style="2" customWidth="1"/>
    <col min="13319" max="13321" width="9.140625" style="2"/>
    <col min="13322" max="13322" width="11" style="2" bestFit="1" customWidth="1"/>
    <col min="13323" max="13323" width="9.140625" style="2"/>
    <col min="13324" max="13324" width="49.42578125" style="2" customWidth="1"/>
    <col min="13325" max="13568" width="9.140625" style="2"/>
    <col min="13569" max="13569" width="7.5703125" style="2" customWidth="1"/>
    <col min="13570" max="13570" width="44.5703125" style="2" customWidth="1"/>
    <col min="13571" max="13571" width="9.7109375" style="2" customWidth="1"/>
    <col min="13572" max="13572" width="11.7109375" style="2" customWidth="1"/>
    <col min="13573" max="13573" width="14.7109375" style="2" customWidth="1"/>
    <col min="13574" max="13574" width="13.85546875" style="2" customWidth="1"/>
    <col min="13575" max="13577" width="9.140625" style="2"/>
    <col min="13578" max="13578" width="11" style="2" bestFit="1" customWidth="1"/>
    <col min="13579" max="13579" width="9.140625" style="2"/>
    <col min="13580" max="13580" width="49.42578125" style="2" customWidth="1"/>
    <col min="13581" max="13824" width="9.140625" style="2"/>
    <col min="13825" max="13825" width="7.5703125" style="2" customWidth="1"/>
    <col min="13826" max="13826" width="44.5703125" style="2" customWidth="1"/>
    <col min="13827" max="13827" width="9.7109375" style="2" customWidth="1"/>
    <col min="13828" max="13828" width="11.7109375" style="2" customWidth="1"/>
    <col min="13829" max="13829" width="14.7109375" style="2" customWidth="1"/>
    <col min="13830" max="13830" width="13.85546875" style="2" customWidth="1"/>
    <col min="13831" max="13833" width="9.140625" style="2"/>
    <col min="13834" max="13834" width="11" style="2" bestFit="1" customWidth="1"/>
    <col min="13835" max="13835" width="9.140625" style="2"/>
    <col min="13836" max="13836" width="49.42578125" style="2" customWidth="1"/>
    <col min="13837" max="14080" width="9.140625" style="2"/>
    <col min="14081" max="14081" width="7.5703125" style="2" customWidth="1"/>
    <col min="14082" max="14082" width="44.5703125" style="2" customWidth="1"/>
    <col min="14083" max="14083" width="9.7109375" style="2" customWidth="1"/>
    <col min="14084" max="14084" width="11.7109375" style="2" customWidth="1"/>
    <col min="14085" max="14085" width="14.7109375" style="2" customWidth="1"/>
    <col min="14086" max="14086" width="13.85546875" style="2" customWidth="1"/>
    <col min="14087" max="14089" width="9.140625" style="2"/>
    <col min="14090" max="14090" width="11" style="2" bestFit="1" customWidth="1"/>
    <col min="14091" max="14091" width="9.140625" style="2"/>
    <col min="14092" max="14092" width="49.42578125" style="2" customWidth="1"/>
    <col min="14093" max="14336" width="9.140625" style="2"/>
    <col min="14337" max="14337" width="7.5703125" style="2" customWidth="1"/>
    <col min="14338" max="14338" width="44.5703125" style="2" customWidth="1"/>
    <col min="14339" max="14339" width="9.7109375" style="2" customWidth="1"/>
    <col min="14340" max="14340" width="11.7109375" style="2" customWidth="1"/>
    <col min="14341" max="14341" width="14.7109375" style="2" customWidth="1"/>
    <col min="14342" max="14342" width="13.85546875" style="2" customWidth="1"/>
    <col min="14343" max="14345" width="9.140625" style="2"/>
    <col min="14346" max="14346" width="11" style="2" bestFit="1" customWidth="1"/>
    <col min="14347" max="14347" width="9.140625" style="2"/>
    <col min="14348" max="14348" width="49.42578125" style="2" customWidth="1"/>
    <col min="14349" max="14592" width="9.140625" style="2"/>
    <col min="14593" max="14593" width="7.5703125" style="2" customWidth="1"/>
    <col min="14594" max="14594" width="44.5703125" style="2" customWidth="1"/>
    <col min="14595" max="14595" width="9.7109375" style="2" customWidth="1"/>
    <col min="14596" max="14596" width="11.7109375" style="2" customWidth="1"/>
    <col min="14597" max="14597" width="14.7109375" style="2" customWidth="1"/>
    <col min="14598" max="14598" width="13.85546875" style="2" customWidth="1"/>
    <col min="14599" max="14601" width="9.140625" style="2"/>
    <col min="14602" max="14602" width="11" style="2" bestFit="1" customWidth="1"/>
    <col min="14603" max="14603" width="9.140625" style="2"/>
    <col min="14604" max="14604" width="49.42578125" style="2" customWidth="1"/>
    <col min="14605" max="14848" width="9.140625" style="2"/>
    <col min="14849" max="14849" width="7.5703125" style="2" customWidth="1"/>
    <col min="14850" max="14850" width="44.5703125" style="2" customWidth="1"/>
    <col min="14851" max="14851" width="9.7109375" style="2" customWidth="1"/>
    <col min="14852" max="14852" width="11.7109375" style="2" customWidth="1"/>
    <col min="14853" max="14853" width="14.7109375" style="2" customWidth="1"/>
    <col min="14854" max="14854" width="13.85546875" style="2" customWidth="1"/>
    <col min="14855" max="14857" width="9.140625" style="2"/>
    <col min="14858" max="14858" width="11" style="2" bestFit="1" customWidth="1"/>
    <col min="14859" max="14859" width="9.140625" style="2"/>
    <col min="14860" max="14860" width="49.42578125" style="2" customWidth="1"/>
    <col min="14861" max="15104" width="9.140625" style="2"/>
    <col min="15105" max="15105" width="7.5703125" style="2" customWidth="1"/>
    <col min="15106" max="15106" width="44.5703125" style="2" customWidth="1"/>
    <col min="15107" max="15107" width="9.7109375" style="2" customWidth="1"/>
    <col min="15108" max="15108" width="11.7109375" style="2" customWidth="1"/>
    <col min="15109" max="15109" width="14.7109375" style="2" customWidth="1"/>
    <col min="15110" max="15110" width="13.85546875" style="2" customWidth="1"/>
    <col min="15111" max="15113" width="9.140625" style="2"/>
    <col min="15114" max="15114" width="11" style="2" bestFit="1" customWidth="1"/>
    <col min="15115" max="15115" width="9.140625" style="2"/>
    <col min="15116" max="15116" width="49.42578125" style="2" customWidth="1"/>
    <col min="15117" max="15360" width="9.140625" style="2"/>
    <col min="15361" max="15361" width="7.5703125" style="2" customWidth="1"/>
    <col min="15362" max="15362" width="44.5703125" style="2" customWidth="1"/>
    <col min="15363" max="15363" width="9.7109375" style="2" customWidth="1"/>
    <col min="15364" max="15364" width="11.7109375" style="2" customWidth="1"/>
    <col min="15365" max="15365" width="14.7109375" style="2" customWidth="1"/>
    <col min="15366" max="15366" width="13.85546875" style="2" customWidth="1"/>
    <col min="15367" max="15369" width="9.140625" style="2"/>
    <col min="15370" max="15370" width="11" style="2" bestFit="1" customWidth="1"/>
    <col min="15371" max="15371" width="9.140625" style="2"/>
    <col min="15372" max="15372" width="49.42578125" style="2" customWidth="1"/>
    <col min="15373" max="15616" width="9.140625" style="2"/>
    <col min="15617" max="15617" width="7.5703125" style="2" customWidth="1"/>
    <col min="15618" max="15618" width="44.5703125" style="2" customWidth="1"/>
    <col min="15619" max="15619" width="9.7109375" style="2" customWidth="1"/>
    <col min="15620" max="15620" width="11.7109375" style="2" customWidth="1"/>
    <col min="15621" max="15621" width="14.7109375" style="2" customWidth="1"/>
    <col min="15622" max="15622" width="13.85546875" style="2" customWidth="1"/>
    <col min="15623" max="15625" width="9.140625" style="2"/>
    <col min="15626" max="15626" width="11" style="2" bestFit="1" customWidth="1"/>
    <col min="15627" max="15627" width="9.140625" style="2"/>
    <col min="15628" max="15628" width="49.42578125" style="2" customWidth="1"/>
    <col min="15629" max="15872" width="9.140625" style="2"/>
    <col min="15873" max="15873" width="7.5703125" style="2" customWidth="1"/>
    <col min="15874" max="15874" width="44.5703125" style="2" customWidth="1"/>
    <col min="15875" max="15875" width="9.7109375" style="2" customWidth="1"/>
    <col min="15876" max="15876" width="11.7109375" style="2" customWidth="1"/>
    <col min="15877" max="15877" width="14.7109375" style="2" customWidth="1"/>
    <col min="15878" max="15878" width="13.85546875" style="2" customWidth="1"/>
    <col min="15879" max="15881" width="9.140625" style="2"/>
    <col min="15882" max="15882" width="11" style="2" bestFit="1" customWidth="1"/>
    <col min="15883" max="15883" width="9.140625" style="2"/>
    <col min="15884" max="15884" width="49.42578125" style="2" customWidth="1"/>
    <col min="15885" max="16128" width="9.140625" style="2"/>
    <col min="16129" max="16129" width="7.5703125" style="2" customWidth="1"/>
    <col min="16130" max="16130" width="44.5703125" style="2" customWidth="1"/>
    <col min="16131" max="16131" width="9.7109375" style="2" customWidth="1"/>
    <col min="16132" max="16132" width="11.7109375" style="2" customWidth="1"/>
    <col min="16133" max="16133" width="14.7109375" style="2" customWidth="1"/>
    <col min="16134" max="16134" width="13.85546875" style="2" customWidth="1"/>
    <col min="16135" max="16137" width="9.140625" style="2"/>
    <col min="16138" max="16138" width="11" style="2" bestFit="1" customWidth="1"/>
    <col min="16139" max="16139" width="9.140625" style="2"/>
    <col min="16140" max="16140" width="49.42578125" style="2" customWidth="1"/>
    <col min="16141" max="16384" width="9.140625" style="2"/>
  </cols>
  <sheetData>
    <row r="1" spans="1:6" s="5" customFormat="1" ht="16.5" customHeight="1" x14ac:dyDescent="0.25">
      <c r="A1" s="4"/>
      <c r="C1" s="6"/>
      <c r="D1" s="6"/>
      <c r="E1" s="48" t="s">
        <v>0</v>
      </c>
      <c r="F1" s="48"/>
    </row>
    <row r="2" spans="1:6" s="5" customFormat="1" ht="16.5" customHeight="1" x14ac:dyDescent="0.25">
      <c r="A2" s="4"/>
      <c r="C2" s="6"/>
      <c r="D2" s="49" t="s">
        <v>1</v>
      </c>
      <c r="E2" s="49"/>
      <c r="F2" s="49"/>
    </row>
    <row r="3" spans="1:6" s="5" customFormat="1" ht="16.5" customHeight="1" x14ac:dyDescent="0.25">
      <c r="A3" s="4"/>
      <c r="C3" s="6"/>
      <c r="D3" s="49" t="s">
        <v>2</v>
      </c>
      <c r="E3" s="49"/>
      <c r="F3" s="49"/>
    </row>
    <row r="4" spans="1:6" s="5" customFormat="1" ht="16.5" customHeight="1" x14ac:dyDescent="0.25">
      <c r="A4" s="4"/>
      <c r="C4" s="49" t="s">
        <v>145</v>
      </c>
      <c r="D4" s="49"/>
      <c r="E4" s="49"/>
      <c r="F4" s="49"/>
    </row>
    <row r="5" spans="1:6" s="5" customFormat="1" ht="19.5" customHeight="1" x14ac:dyDescent="0.25">
      <c r="A5" s="4"/>
      <c r="C5" s="7"/>
      <c r="D5" s="7"/>
      <c r="E5" s="35"/>
      <c r="F5" s="7"/>
    </row>
    <row r="6" spans="1:6" s="5" customFormat="1" ht="28.5" customHeight="1" x14ac:dyDescent="0.25">
      <c r="A6" s="50" t="s">
        <v>3</v>
      </c>
      <c r="B6" s="50"/>
      <c r="C6" s="50"/>
      <c r="D6" s="50"/>
      <c r="E6" s="50"/>
      <c r="F6" s="50"/>
    </row>
    <row r="7" spans="1:6" s="5" customFormat="1" ht="46.5" customHeight="1" x14ac:dyDescent="0.25">
      <c r="A7" s="50" t="s">
        <v>4</v>
      </c>
      <c r="B7" s="50"/>
      <c r="C7" s="50"/>
      <c r="D7" s="50"/>
      <c r="E7" s="50"/>
      <c r="F7" s="50"/>
    </row>
    <row r="8" spans="1:6" ht="40.5" customHeight="1" x14ac:dyDescent="0.25">
      <c r="A8" s="8"/>
      <c r="B8" s="9"/>
      <c r="C8" s="9"/>
      <c r="D8" s="9"/>
      <c r="E8" s="36"/>
      <c r="F8" s="10" t="s">
        <v>5</v>
      </c>
    </row>
    <row r="9" spans="1:6" s="12" customFormat="1" x14ac:dyDescent="0.25">
      <c r="A9" s="51" t="s">
        <v>6</v>
      </c>
      <c r="B9" s="51" t="s">
        <v>7</v>
      </c>
      <c r="C9" s="51" t="s">
        <v>8</v>
      </c>
      <c r="D9" s="52" t="s">
        <v>9</v>
      </c>
      <c r="E9" s="52" t="s">
        <v>10</v>
      </c>
      <c r="F9" s="52"/>
    </row>
    <row r="10" spans="1:6" s="12" customFormat="1" ht="27" x14ac:dyDescent="0.25">
      <c r="A10" s="51"/>
      <c r="B10" s="51"/>
      <c r="C10" s="51"/>
      <c r="D10" s="52"/>
      <c r="E10" s="37" t="s">
        <v>11</v>
      </c>
      <c r="F10" s="11" t="s">
        <v>12</v>
      </c>
    </row>
    <row r="11" spans="1:6" s="14" customFormat="1" x14ac:dyDescent="0.25">
      <c r="A11" s="13">
        <v>1</v>
      </c>
      <c r="B11" s="13">
        <v>2</v>
      </c>
      <c r="C11" s="13">
        <v>3</v>
      </c>
      <c r="D11" s="13">
        <v>4</v>
      </c>
      <c r="E11" s="38">
        <v>5</v>
      </c>
      <c r="F11" s="13">
        <v>6</v>
      </c>
    </row>
    <row r="12" spans="1:6" ht="40.5" customHeight="1" x14ac:dyDescent="0.25">
      <c r="A12" s="46">
        <v>1000</v>
      </c>
      <c r="B12" s="45" t="s">
        <v>13</v>
      </c>
      <c r="C12" s="46"/>
      <c r="D12" s="42">
        <f>E12+F12</f>
        <v>-10060000</v>
      </c>
      <c r="E12" s="43">
        <f>SUM(E13,E49,E68)</f>
        <v>-10000000</v>
      </c>
      <c r="F12" s="42">
        <f>SUM(F13,F49,F68)</f>
        <v>-60000</v>
      </c>
    </row>
    <row r="13" spans="1:6" ht="40.5" customHeight="1" x14ac:dyDescent="0.25">
      <c r="A13" s="46">
        <v>1100</v>
      </c>
      <c r="B13" s="45" t="s">
        <v>14</v>
      </c>
      <c r="C13" s="46" t="s">
        <v>15</v>
      </c>
      <c r="D13" s="42">
        <f>SUM(D14,D18,D20,D40,D43)</f>
        <v>9007200</v>
      </c>
      <c r="E13" s="43">
        <f>SUM(E14,E18,E20,E40,E43)</f>
        <v>9007200</v>
      </c>
      <c r="F13" s="44" t="s">
        <v>16</v>
      </c>
    </row>
    <row r="14" spans="1:6" ht="40.5" customHeight="1" x14ac:dyDescent="0.25">
      <c r="A14" s="15">
        <v>1110</v>
      </c>
      <c r="B14" s="16" t="s">
        <v>17</v>
      </c>
      <c r="C14" s="15" t="s">
        <v>18</v>
      </c>
      <c r="D14" s="3">
        <f>SUM(D15,D16,D17)</f>
        <v>1863900</v>
      </c>
      <c r="E14" s="39">
        <f>SUM(E15,E16,E17)</f>
        <v>1863900</v>
      </c>
      <c r="F14" s="1" t="s">
        <v>16</v>
      </c>
    </row>
    <row r="15" spans="1:6" ht="40.5" hidden="1" customHeight="1" x14ac:dyDescent="0.25">
      <c r="A15" s="15">
        <v>1111</v>
      </c>
      <c r="B15" s="16" t="s">
        <v>19</v>
      </c>
      <c r="C15" s="15"/>
      <c r="D15" s="3">
        <f>SUM(E15,F15)</f>
        <v>0</v>
      </c>
      <c r="E15" s="39">
        <v>0</v>
      </c>
      <c r="F15" s="1" t="s">
        <v>16</v>
      </c>
    </row>
    <row r="16" spans="1:6" ht="40.5" customHeight="1" x14ac:dyDescent="0.25">
      <c r="A16" s="15">
        <v>1112</v>
      </c>
      <c r="B16" s="16" t="s">
        <v>20</v>
      </c>
      <c r="C16" s="15"/>
      <c r="D16" s="3">
        <f>SUM(E16,F16)</f>
        <v>-850300</v>
      </c>
      <c r="E16" s="39">
        <v>-850300</v>
      </c>
      <c r="F16" s="1" t="s">
        <v>16</v>
      </c>
    </row>
    <row r="17" spans="1:6" ht="40.5" customHeight="1" x14ac:dyDescent="0.25">
      <c r="A17" s="15">
        <v>1113</v>
      </c>
      <c r="B17" s="16" t="s">
        <v>21</v>
      </c>
      <c r="C17" s="15"/>
      <c r="D17" s="3">
        <f>SUM(E17,F17)</f>
        <v>2714200</v>
      </c>
      <c r="E17" s="39">
        <v>2714200</v>
      </c>
      <c r="F17" s="1" t="s">
        <v>16</v>
      </c>
    </row>
    <row r="18" spans="1:6" ht="43.5" customHeight="1" x14ac:dyDescent="0.25">
      <c r="A18" s="15">
        <v>1120</v>
      </c>
      <c r="B18" s="16" t="s">
        <v>22</v>
      </c>
      <c r="C18" s="15" t="s">
        <v>23</v>
      </c>
      <c r="D18" s="3">
        <f>SUM(D19)</f>
        <v>9534400</v>
      </c>
      <c r="E18" s="39">
        <f>SUM(E19)</f>
        <v>9534400</v>
      </c>
      <c r="F18" s="1" t="s">
        <v>16</v>
      </c>
    </row>
    <row r="19" spans="1:6" ht="62.25" customHeight="1" x14ac:dyDescent="0.25">
      <c r="A19" s="15">
        <v>1121</v>
      </c>
      <c r="B19" s="16" t="s">
        <v>24</v>
      </c>
      <c r="C19" s="15"/>
      <c r="D19" s="3">
        <f>SUM(E19,F19)</f>
        <v>9534400</v>
      </c>
      <c r="E19" s="39">
        <v>9534400</v>
      </c>
      <c r="F19" s="1" t="s">
        <v>16</v>
      </c>
    </row>
    <row r="20" spans="1:6" ht="96" customHeight="1" x14ac:dyDescent="0.25">
      <c r="A20" s="15">
        <v>1130</v>
      </c>
      <c r="B20" s="16" t="s">
        <v>25</v>
      </c>
      <c r="C20" s="15" t="s">
        <v>26</v>
      </c>
      <c r="D20" s="3">
        <f>SUM(D21:D39)</f>
        <v>-2941100</v>
      </c>
      <c r="E20" s="39">
        <f>SUM(E21:E39)</f>
        <v>-2941100</v>
      </c>
      <c r="F20" s="1" t="s">
        <v>16</v>
      </c>
    </row>
    <row r="21" spans="1:6" ht="62.25" customHeight="1" x14ac:dyDescent="0.25">
      <c r="A21" s="15">
        <v>11301</v>
      </c>
      <c r="B21" s="16" t="s">
        <v>27</v>
      </c>
      <c r="C21" s="15"/>
      <c r="D21" s="3">
        <f t="shared" ref="D21:D39" si="0">SUM(E21,F21)</f>
        <v>585000</v>
      </c>
      <c r="E21" s="39">
        <v>585000</v>
      </c>
      <c r="F21" s="1" t="s">
        <v>16</v>
      </c>
    </row>
    <row r="22" spans="1:6" ht="80.25" customHeight="1" x14ac:dyDescent="0.25">
      <c r="A22" s="15">
        <v>11302</v>
      </c>
      <c r="B22" s="16" t="s">
        <v>28</v>
      </c>
      <c r="C22" s="15"/>
      <c r="D22" s="3">
        <f t="shared" si="0"/>
        <v>-200000</v>
      </c>
      <c r="E22" s="39">
        <v>-200000</v>
      </c>
      <c r="F22" s="1" t="s">
        <v>16</v>
      </c>
    </row>
    <row r="23" spans="1:6" ht="62.25" customHeight="1" x14ac:dyDescent="0.25">
      <c r="A23" s="15">
        <v>11303</v>
      </c>
      <c r="B23" s="16" t="s">
        <v>29</v>
      </c>
      <c r="C23" s="15"/>
      <c r="D23" s="3">
        <f t="shared" si="0"/>
        <v>5000</v>
      </c>
      <c r="E23" s="39">
        <v>5000</v>
      </c>
      <c r="F23" s="1" t="s">
        <v>16</v>
      </c>
    </row>
    <row r="24" spans="1:6" ht="115.5" customHeight="1" x14ac:dyDescent="0.25">
      <c r="A24" s="15">
        <v>11304</v>
      </c>
      <c r="B24" s="16" t="s">
        <v>30</v>
      </c>
      <c r="C24" s="15"/>
      <c r="D24" s="3">
        <f t="shared" si="0"/>
        <v>-400000</v>
      </c>
      <c r="E24" s="39">
        <v>-400000</v>
      </c>
      <c r="F24" s="1" t="s">
        <v>16</v>
      </c>
    </row>
    <row r="25" spans="1:6" ht="107.25" customHeight="1" x14ac:dyDescent="0.25">
      <c r="A25" s="15">
        <v>11305</v>
      </c>
      <c r="B25" s="16" t="s">
        <v>31</v>
      </c>
      <c r="C25" s="15"/>
      <c r="D25" s="3">
        <f t="shared" si="0"/>
        <v>0</v>
      </c>
      <c r="E25" s="39">
        <v>0</v>
      </c>
      <c r="F25" s="1" t="s">
        <v>16</v>
      </c>
    </row>
    <row r="26" spans="1:6" ht="87.75" customHeight="1" x14ac:dyDescent="0.25">
      <c r="A26" s="15">
        <v>11306</v>
      </c>
      <c r="B26" s="16" t="s">
        <v>32</v>
      </c>
      <c r="C26" s="15"/>
      <c r="D26" s="3">
        <f t="shared" si="0"/>
        <v>-50000</v>
      </c>
      <c r="E26" s="39">
        <v>-50000</v>
      </c>
      <c r="F26" s="1" t="s">
        <v>16</v>
      </c>
    </row>
    <row r="27" spans="1:6" ht="126.75" customHeight="1" x14ac:dyDescent="0.25">
      <c r="A27" s="15">
        <v>11307</v>
      </c>
      <c r="B27" s="16" t="s">
        <v>33</v>
      </c>
      <c r="C27" s="15"/>
      <c r="D27" s="3">
        <f t="shared" si="0"/>
        <v>-2350000</v>
      </c>
      <c r="E27" s="39">
        <v>-2350000</v>
      </c>
      <c r="F27" s="1" t="s">
        <v>16</v>
      </c>
    </row>
    <row r="28" spans="1:6" ht="101.25" customHeight="1" x14ac:dyDescent="0.25">
      <c r="A28" s="15">
        <v>11308</v>
      </c>
      <c r="B28" s="16" t="s">
        <v>34</v>
      </c>
      <c r="C28" s="15"/>
      <c r="D28" s="3">
        <f t="shared" si="0"/>
        <v>-205000</v>
      </c>
      <c r="E28" s="39">
        <v>-205000</v>
      </c>
      <c r="F28" s="1" t="s">
        <v>16</v>
      </c>
    </row>
    <row r="29" spans="1:6" ht="90.75" customHeight="1" x14ac:dyDescent="0.25">
      <c r="A29" s="15">
        <v>11309</v>
      </c>
      <c r="B29" s="16" t="s">
        <v>35</v>
      </c>
      <c r="C29" s="15"/>
      <c r="D29" s="3">
        <f t="shared" si="0"/>
        <v>-120000</v>
      </c>
      <c r="E29" s="39">
        <v>-120000</v>
      </c>
      <c r="F29" s="1" t="s">
        <v>16</v>
      </c>
    </row>
    <row r="30" spans="1:6" ht="62.25" customHeight="1" x14ac:dyDescent="0.25">
      <c r="A30" s="15">
        <v>11310</v>
      </c>
      <c r="B30" s="16" t="s">
        <v>36</v>
      </c>
      <c r="C30" s="15"/>
      <c r="D30" s="3">
        <f t="shared" si="0"/>
        <v>-41000</v>
      </c>
      <c r="E30" s="39">
        <v>-41000</v>
      </c>
      <c r="F30" s="1" t="s">
        <v>16</v>
      </c>
    </row>
    <row r="31" spans="1:6" ht="75" customHeight="1" x14ac:dyDescent="0.25">
      <c r="A31" s="15">
        <v>11311</v>
      </c>
      <c r="B31" s="16" t="s">
        <v>37</v>
      </c>
      <c r="C31" s="15"/>
      <c r="D31" s="3">
        <f t="shared" si="0"/>
        <v>-10000</v>
      </c>
      <c r="E31" s="39">
        <v>-10000</v>
      </c>
      <c r="F31" s="1" t="s">
        <v>16</v>
      </c>
    </row>
    <row r="32" spans="1:6" ht="111" customHeight="1" x14ac:dyDescent="0.25">
      <c r="A32" s="15">
        <v>11312</v>
      </c>
      <c r="B32" s="16" t="s">
        <v>38</v>
      </c>
      <c r="C32" s="15"/>
      <c r="D32" s="3">
        <f t="shared" si="0"/>
        <v>54900</v>
      </c>
      <c r="E32" s="39">
        <v>54900</v>
      </c>
      <c r="F32" s="1" t="s">
        <v>16</v>
      </c>
    </row>
    <row r="33" spans="1:19" ht="103.5" customHeight="1" x14ac:dyDescent="0.25">
      <c r="A33" s="15">
        <v>11313</v>
      </c>
      <c r="B33" s="16" t="s">
        <v>39</v>
      </c>
      <c r="C33" s="15"/>
      <c r="D33" s="3">
        <f t="shared" si="0"/>
        <v>-200000</v>
      </c>
      <c r="E33" s="39">
        <v>-200000</v>
      </c>
      <c r="F33" s="1" t="s">
        <v>16</v>
      </c>
    </row>
    <row r="34" spans="1:19" ht="74.25" customHeight="1" x14ac:dyDescent="0.25">
      <c r="A34" s="15">
        <v>11314</v>
      </c>
      <c r="B34" s="16" t="s">
        <v>40</v>
      </c>
      <c r="C34" s="15"/>
      <c r="D34" s="3">
        <f t="shared" si="0"/>
        <v>-10000</v>
      </c>
      <c r="E34" s="39">
        <v>-10000</v>
      </c>
      <c r="F34" s="1" t="s">
        <v>16</v>
      </c>
    </row>
    <row r="35" spans="1:19" ht="88.5" hidden="1" customHeight="1" x14ac:dyDescent="0.25">
      <c r="A35" s="15">
        <v>11315</v>
      </c>
      <c r="B35" s="16" t="s">
        <v>41</v>
      </c>
      <c r="C35" s="15"/>
      <c r="D35" s="3">
        <f t="shared" si="0"/>
        <v>0</v>
      </c>
      <c r="E35" s="39">
        <v>0</v>
      </c>
      <c r="F35" s="1" t="s">
        <v>16</v>
      </c>
      <c r="L35" s="9"/>
      <c r="M35" s="9"/>
      <c r="N35" s="9"/>
      <c r="O35" s="9"/>
      <c r="P35" s="9"/>
      <c r="Q35" s="9"/>
      <c r="R35" s="9"/>
      <c r="S35" s="9"/>
    </row>
    <row r="36" spans="1:19" ht="100.5" hidden="1" customHeight="1" x14ac:dyDescent="0.25">
      <c r="A36" s="15">
        <v>11316</v>
      </c>
      <c r="B36" s="16" t="s">
        <v>42</v>
      </c>
      <c r="C36" s="15"/>
      <c r="D36" s="3">
        <f t="shared" si="0"/>
        <v>0</v>
      </c>
      <c r="E36" s="39">
        <v>0</v>
      </c>
      <c r="F36" s="1" t="s">
        <v>16</v>
      </c>
      <c r="K36" s="17"/>
      <c r="L36" s="18"/>
      <c r="M36" s="19"/>
      <c r="N36" s="18"/>
      <c r="O36" s="20"/>
      <c r="P36" s="20"/>
      <c r="Q36" s="21"/>
      <c r="R36" s="21"/>
      <c r="S36" s="21"/>
    </row>
    <row r="37" spans="1:19" ht="60.75" hidden="1" customHeight="1" x14ac:dyDescent="0.25">
      <c r="A37" s="15">
        <v>11317</v>
      </c>
      <c r="B37" s="16" t="s">
        <v>43</v>
      </c>
      <c r="C37" s="15"/>
      <c r="D37" s="3">
        <f t="shared" si="0"/>
        <v>0</v>
      </c>
      <c r="E37" s="39">
        <v>0</v>
      </c>
      <c r="F37" s="1" t="s">
        <v>16</v>
      </c>
      <c r="K37" s="17"/>
      <c r="L37" s="18"/>
      <c r="M37" s="19"/>
      <c r="N37" s="18"/>
      <c r="O37" s="20"/>
      <c r="P37" s="20"/>
      <c r="Q37" s="21"/>
      <c r="R37" s="21"/>
      <c r="S37" s="21"/>
    </row>
    <row r="38" spans="1:19" ht="62.25" hidden="1" customHeight="1" x14ac:dyDescent="0.25">
      <c r="A38" s="15">
        <v>11318</v>
      </c>
      <c r="B38" s="16" t="s">
        <v>44</v>
      </c>
      <c r="C38" s="15"/>
      <c r="D38" s="3">
        <f t="shared" si="0"/>
        <v>0</v>
      </c>
      <c r="E38" s="39">
        <v>0</v>
      </c>
      <c r="F38" s="1" t="s">
        <v>16</v>
      </c>
      <c r="K38" s="17"/>
      <c r="L38" s="18"/>
      <c r="M38" s="19"/>
      <c r="N38" s="18"/>
      <c r="O38" s="20"/>
      <c r="P38" s="20"/>
      <c r="Q38" s="21"/>
      <c r="R38" s="21"/>
      <c r="S38" s="21"/>
    </row>
    <row r="39" spans="1:19" s="22" customFormat="1" ht="60.75" hidden="1" customHeight="1" x14ac:dyDescent="0.3">
      <c r="A39" s="15">
        <v>11319</v>
      </c>
      <c r="B39" s="16" t="s">
        <v>45</v>
      </c>
      <c r="C39" s="15"/>
      <c r="D39" s="3">
        <f t="shared" si="0"/>
        <v>0</v>
      </c>
      <c r="E39" s="39">
        <v>0</v>
      </c>
      <c r="F39" s="1" t="s">
        <v>16</v>
      </c>
      <c r="K39" s="23"/>
      <c r="L39" s="18"/>
      <c r="M39" s="19"/>
      <c r="N39" s="18"/>
      <c r="O39" s="20"/>
      <c r="P39" s="20"/>
      <c r="Q39" s="24"/>
      <c r="R39" s="24"/>
      <c r="S39" s="24"/>
    </row>
    <row r="40" spans="1:19" ht="46.5" customHeight="1" x14ac:dyDescent="0.25">
      <c r="A40" s="15">
        <v>1140</v>
      </c>
      <c r="B40" s="16" t="s">
        <v>46</v>
      </c>
      <c r="C40" s="15" t="s">
        <v>47</v>
      </c>
      <c r="D40" s="3">
        <f>SUM(D41,D42)</f>
        <v>550000</v>
      </c>
      <c r="E40" s="39">
        <f>SUM(E41,E42)</f>
        <v>550000</v>
      </c>
      <c r="F40" s="1" t="s">
        <v>16</v>
      </c>
      <c r="K40" s="17"/>
      <c r="L40" s="18"/>
      <c r="M40" s="19"/>
      <c r="N40" s="18"/>
      <c r="O40" s="20"/>
      <c r="P40" s="20"/>
      <c r="Q40" s="21"/>
      <c r="R40" s="21"/>
      <c r="S40" s="21"/>
    </row>
    <row r="41" spans="1:19" ht="98.25" customHeight="1" x14ac:dyDescent="0.25">
      <c r="A41" s="15">
        <v>1141</v>
      </c>
      <c r="B41" s="16" t="s">
        <v>48</v>
      </c>
      <c r="C41" s="15"/>
      <c r="D41" s="3">
        <f>SUM(E41,F41)</f>
        <v>50000</v>
      </c>
      <c r="E41" s="39">
        <v>50000</v>
      </c>
      <c r="F41" s="1" t="s">
        <v>16</v>
      </c>
      <c r="J41" s="25"/>
      <c r="K41" s="17"/>
      <c r="L41" s="18"/>
      <c r="M41" s="19"/>
      <c r="N41" s="18"/>
      <c r="O41" s="20"/>
      <c r="P41" s="20"/>
      <c r="Q41" s="21"/>
      <c r="R41" s="21"/>
      <c r="S41" s="21"/>
    </row>
    <row r="42" spans="1:19" ht="117.75" customHeight="1" x14ac:dyDescent="0.25">
      <c r="A42" s="15">
        <v>1142</v>
      </c>
      <c r="B42" s="16" t="s">
        <v>49</v>
      </c>
      <c r="C42" s="15"/>
      <c r="D42" s="3">
        <f>SUM(E42,F42)</f>
        <v>500000</v>
      </c>
      <c r="E42" s="39">
        <v>500000</v>
      </c>
      <c r="F42" s="1" t="s">
        <v>16</v>
      </c>
      <c r="K42" s="17"/>
      <c r="L42" s="18"/>
      <c r="M42" s="19"/>
      <c r="N42" s="18"/>
      <c r="O42" s="20"/>
      <c r="P42" s="20"/>
      <c r="Q42" s="21"/>
      <c r="R42" s="21"/>
      <c r="S42" s="21"/>
    </row>
    <row r="43" spans="1:19" ht="1.5" hidden="1" customHeight="1" x14ac:dyDescent="0.25">
      <c r="A43" s="15">
        <v>1150</v>
      </c>
      <c r="B43" s="16" t="s">
        <v>50</v>
      </c>
      <c r="C43" s="15" t="s">
        <v>51</v>
      </c>
      <c r="D43" s="3">
        <f>SUM(D44,D48)</f>
        <v>0</v>
      </c>
      <c r="E43" s="39">
        <f>SUM(E44,E48)</f>
        <v>0</v>
      </c>
      <c r="F43" s="1" t="s">
        <v>16</v>
      </c>
      <c r="K43" s="17"/>
      <c r="L43" s="18"/>
      <c r="M43" s="19"/>
      <c r="N43" s="18"/>
      <c r="O43" s="20"/>
      <c r="P43" s="20"/>
      <c r="Q43" s="21"/>
      <c r="R43" s="21"/>
      <c r="S43" s="21"/>
    </row>
    <row r="44" spans="1:19" ht="54" hidden="1" x14ac:dyDescent="0.25">
      <c r="A44" s="15">
        <v>1151</v>
      </c>
      <c r="B44" s="16" t="s">
        <v>52</v>
      </c>
      <c r="C44" s="15"/>
      <c r="D44" s="3">
        <f>SUM(D45:D47)</f>
        <v>0</v>
      </c>
      <c r="E44" s="39">
        <f>SUM(E45:E47)</f>
        <v>0</v>
      </c>
      <c r="F44" s="1" t="s">
        <v>16</v>
      </c>
      <c r="J44" s="25"/>
      <c r="K44" s="17"/>
      <c r="L44" s="18"/>
      <c r="M44" s="19"/>
      <c r="N44" s="18"/>
      <c r="O44" s="20"/>
      <c r="P44" s="20"/>
      <c r="Q44" s="21"/>
      <c r="R44" s="21"/>
      <c r="S44" s="21"/>
    </row>
    <row r="45" spans="1:19" ht="33.75" hidden="1" customHeight="1" x14ac:dyDescent="0.25">
      <c r="A45" s="15">
        <v>1152</v>
      </c>
      <c r="B45" s="16" t="s">
        <v>53</v>
      </c>
      <c r="C45" s="15"/>
      <c r="D45" s="3">
        <f>SUM(E45,F45)</f>
        <v>0</v>
      </c>
      <c r="E45" s="39">
        <v>0</v>
      </c>
      <c r="F45" s="1" t="s">
        <v>16</v>
      </c>
      <c r="K45" s="17"/>
      <c r="L45" s="18"/>
      <c r="M45" s="19"/>
      <c r="N45" s="18"/>
      <c r="O45" s="20"/>
      <c r="P45" s="20"/>
      <c r="Q45" s="21"/>
      <c r="R45" s="21"/>
      <c r="S45" s="21"/>
    </row>
    <row r="46" spans="1:19" ht="45" hidden="1" customHeight="1" x14ac:dyDescent="0.25">
      <c r="A46" s="15">
        <v>1153</v>
      </c>
      <c r="B46" s="16" t="s">
        <v>54</v>
      </c>
      <c r="C46" s="15"/>
      <c r="D46" s="3">
        <f>SUM(E46,F46)</f>
        <v>0</v>
      </c>
      <c r="E46" s="39">
        <v>0</v>
      </c>
      <c r="F46" s="1" t="s">
        <v>16</v>
      </c>
      <c r="K46" s="17"/>
      <c r="L46" s="18"/>
      <c r="M46" s="19"/>
      <c r="N46" s="18"/>
      <c r="O46" s="20"/>
      <c r="P46" s="20"/>
      <c r="Q46" s="21"/>
      <c r="R46" s="21"/>
      <c r="S46" s="21"/>
    </row>
    <row r="47" spans="1:19" ht="44.25" hidden="1" customHeight="1" x14ac:dyDescent="0.25">
      <c r="A47" s="15">
        <v>1154</v>
      </c>
      <c r="B47" s="16" t="s">
        <v>55</v>
      </c>
      <c r="C47" s="15"/>
      <c r="D47" s="3">
        <f>SUM(E47,F47)</f>
        <v>0</v>
      </c>
      <c r="E47" s="39">
        <v>0</v>
      </c>
      <c r="F47" s="1" t="s">
        <v>16</v>
      </c>
      <c r="K47" s="17"/>
      <c r="L47" s="18"/>
      <c r="M47" s="19"/>
      <c r="N47" s="18"/>
      <c r="O47" s="20"/>
      <c r="P47" s="20"/>
      <c r="Q47" s="21"/>
      <c r="R47" s="21"/>
      <c r="S47" s="21"/>
    </row>
    <row r="48" spans="1:19" ht="33.75" hidden="1" customHeight="1" x14ac:dyDescent="0.25">
      <c r="A48" s="15">
        <v>1155</v>
      </c>
      <c r="B48" s="16" t="s">
        <v>56</v>
      </c>
      <c r="C48" s="15"/>
      <c r="D48" s="3">
        <f>SUM(E48,F48)</f>
        <v>0</v>
      </c>
      <c r="E48" s="39">
        <v>0</v>
      </c>
      <c r="F48" s="1" t="s">
        <v>16</v>
      </c>
      <c r="K48" s="17"/>
      <c r="L48" s="18"/>
      <c r="M48" s="19"/>
      <c r="N48" s="18"/>
      <c r="O48" s="20"/>
      <c r="P48" s="20"/>
      <c r="Q48" s="21"/>
      <c r="R48" s="21"/>
      <c r="S48" s="21"/>
    </row>
    <row r="49" spans="1:19" s="26" customFormat="1" ht="40.5" hidden="1" customHeight="1" x14ac:dyDescent="0.25">
      <c r="A49" s="15">
        <v>1200</v>
      </c>
      <c r="B49" s="16" t="s">
        <v>57</v>
      </c>
      <c r="C49" s="15" t="s">
        <v>58</v>
      </c>
      <c r="D49" s="3">
        <f>SUM(D50,D52,D54,D56,D58,D65)</f>
        <v>0</v>
      </c>
      <c r="E49" s="39">
        <f>SUM(E50,E52,E54,E56,E58,E65)</f>
        <v>0</v>
      </c>
      <c r="F49" s="1">
        <f>SUM(F50,F52,F54,F56,F58,F65)</f>
        <v>0</v>
      </c>
      <c r="K49" s="27"/>
      <c r="L49" s="18"/>
      <c r="M49" s="19"/>
      <c r="N49" s="18"/>
      <c r="O49" s="20"/>
      <c r="P49" s="20"/>
      <c r="Q49" s="28"/>
      <c r="R49" s="28"/>
      <c r="S49" s="28"/>
    </row>
    <row r="50" spans="1:19" ht="40.5" hidden="1" x14ac:dyDescent="0.25">
      <c r="A50" s="15">
        <v>1210</v>
      </c>
      <c r="B50" s="16" t="s">
        <v>59</v>
      </c>
      <c r="C50" s="15" t="s">
        <v>60</v>
      </c>
      <c r="D50" s="3">
        <f>SUM(D51)</f>
        <v>0</v>
      </c>
      <c r="E50" s="39">
        <f>SUM(E51)</f>
        <v>0</v>
      </c>
      <c r="F50" s="1" t="s">
        <v>16</v>
      </c>
      <c r="K50" s="17"/>
      <c r="L50" s="18"/>
      <c r="M50" s="19"/>
      <c r="N50" s="18"/>
      <c r="O50" s="20"/>
      <c r="P50" s="20"/>
      <c r="Q50" s="21"/>
      <c r="R50" s="21"/>
      <c r="S50" s="21"/>
    </row>
    <row r="51" spans="1:19" ht="67.5" hidden="1" x14ac:dyDescent="0.25">
      <c r="A51" s="15">
        <v>1211</v>
      </c>
      <c r="B51" s="16" t="s">
        <v>61</v>
      </c>
      <c r="C51" s="15"/>
      <c r="D51" s="3">
        <f>SUM(E51,F51)</f>
        <v>0</v>
      </c>
      <c r="E51" s="39">
        <v>0</v>
      </c>
      <c r="F51" s="1" t="s">
        <v>16</v>
      </c>
      <c r="L51" s="29"/>
      <c r="M51" s="29"/>
      <c r="N51" s="30"/>
      <c r="O51" s="31">
        <f>SUM(P51,Q51)</f>
        <v>0</v>
      </c>
      <c r="P51" s="31">
        <v>0</v>
      </c>
      <c r="Q51" s="29"/>
      <c r="R51" s="29"/>
      <c r="S51" s="29"/>
    </row>
    <row r="52" spans="1:19" ht="2.25" hidden="1" customHeight="1" x14ac:dyDescent="0.25">
      <c r="A52" s="15">
        <v>1220</v>
      </c>
      <c r="B52" s="16" t="s">
        <v>62</v>
      </c>
      <c r="C52" s="15" t="s">
        <v>63</v>
      </c>
      <c r="D52" s="3">
        <f>SUM(D53)</f>
        <v>0</v>
      </c>
      <c r="E52" s="39" t="s">
        <v>16</v>
      </c>
      <c r="F52" s="1">
        <f>SUM(F53)</f>
        <v>0</v>
      </c>
      <c r="N52" s="15"/>
      <c r="O52" s="1">
        <f>SUM(P52,Q52)</f>
        <v>0</v>
      </c>
      <c r="P52" s="1">
        <v>0</v>
      </c>
    </row>
    <row r="53" spans="1:19" ht="67.5" hidden="1" x14ac:dyDescent="0.25">
      <c r="A53" s="15">
        <v>1221</v>
      </c>
      <c r="B53" s="16" t="s">
        <v>64</v>
      </c>
      <c r="C53" s="15"/>
      <c r="D53" s="3">
        <f>SUM(E53,F53)</f>
        <v>0</v>
      </c>
      <c r="E53" s="39" t="s">
        <v>16</v>
      </c>
      <c r="F53" s="1">
        <v>0</v>
      </c>
      <c r="N53" s="15"/>
      <c r="O53" s="1">
        <f>SUM(P53,Q53)</f>
        <v>0</v>
      </c>
      <c r="P53" s="1">
        <v>0</v>
      </c>
    </row>
    <row r="54" spans="1:19" ht="40.5" hidden="1" x14ac:dyDescent="0.25">
      <c r="A54" s="15">
        <v>1230</v>
      </c>
      <c r="B54" s="16" t="s">
        <v>65</v>
      </c>
      <c r="C54" s="15" t="s">
        <v>66</v>
      </c>
      <c r="D54" s="3">
        <f>SUM(D55)</f>
        <v>0</v>
      </c>
      <c r="E54" s="39">
        <f>SUM(E55)</f>
        <v>0</v>
      </c>
      <c r="F54" s="1" t="s">
        <v>16</v>
      </c>
      <c r="N54" s="15"/>
      <c r="O54" s="1">
        <f>SUM(P54,Q54)</f>
        <v>0</v>
      </c>
      <c r="P54" s="1">
        <v>0</v>
      </c>
    </row>
    <row r="55" spans="1:19" ht="54" hidden="1" x14ac:dyDescent="0.25">
      <c r="A55" s="15">
        <v>1231</v>
      </c>
      <c r="B55" s="16" t="s">
        <v>67</v>
      </c>
      <c r="C55" s="15"/>
      <c r="D55" s="3">
        <f>SUM(E55,F55)</f>
        <v>0</v>
      </c>
      <c r="E55" s="39">
        <v>0</v>
      </c>
      <c r="F55" s="1" t="s">
        <v>16</v>
      </c>
    </row>
    <row r="56" spans="1:19" ht="40.5" hidden="1" x14ac:dyDescent="0.25">
      <c r="A56" s="15">
        <v>1240</v>
      </c>
      <c r="B56" s="16" t="s">
        <v>68</v>
      </c>
      <c r="C56" s="15" t="s">
        <v>69</v>
      </c>
      <c r="D56" s="3">
        <f>SUM(D57)</f>
        <v>0</v>
      </c>
      <c r="E56" s="39" t="s">
        <v>16</v>
      </c>
      <c r="F56" s="1">
        <f>SUM(F57)</f>
        <v>0</v>
      </c>
    </row>
    <row r="57" spans="1:19" ht="67.5" hidden="1" x14ac:dyDescent="0.25">
      <c r="A57" s="15">
        <v>1241</v>
      </c>
      <c r="B57" s="16" t="s">
        <v>70</v>
      </c>
      <c r="C57" s="15"/>
      <c r="D57" s="3">
        <f>SUM(E57,F57)</f>
        <v>0</v>
      </c>
      <c r="E57" s="39" t="s">
        <v>16</v>
      </c>
      <c r="F57" s="1">
        <v>0</v>
      </c>
    </row>
    <row r="58" spans="1:19" ht="54" hidden="1" x14ac:dyDescent="0.25">
      <c r="A58" s="15">
        <v>1250</v>
      </c>
      <c r="B58" s="16" t="s">
        <v>71</v>
      </c>
      <c r="C58" s="15" t="s">
        <v>72</v>
      </c>
      <c r="D58" s="3">
        <f>SUM(D59,D60,D63,D64)</f>
        <v>0</v>
      </c>
      <c r="E58" s="39">
        <f>SUM(E59,E60,E63,E64)</f>
        <v>0</v>
      </c>
      <c r="F58" s="1" t="s">
        <v>16</v>
      </c>
    </row>
    <row r="59" spans="1:19" ht="40.5" hidden="1" x14ac:dyDescent="0.25">
      <c r="A59" s="15">
        <v>1251</v>
      </c>
      <c r="B59" s="16" t="s">
        <v>73</v>
      </c>
      <c r="C59" s="15"/>
      <c r="D59" s="3">
        <f>SUM(E59,F59)</f>
        <v>0</v>
      </c>
      <c r="E59" s="39"/>
      <c r="F59" s="1" t="s">
        <v>16</v>
      </c>
    </row>
    <row r="60" spans="1:19" ht="40.5" hidden="1" x14ac:dyDescent="0.25">
      <c r="A60" s="15">
        <v>1252</v>
      </c>
      <c r="B60" s="16" t="s">
        <v>74</v>
      </c>
      <c r="C60" s="15"/>
      <c r="D60" s="3">
        <f>SUM(D61:D62)</f>
        <v>0</v>
      </c>
      <c r="E60" s="39">
        <f>SUM(E61:E62)</f>
        <v>0</v>
      </c>
      <c r="F60" s="1" t="s">
        <v>16</v>
      </c>
    </row>
    <row r="61" spans="1:19" ht="54" hidden="1" customHeight="1" x14ac:dyDescent="0.25">
      <c r="A61" s="15">
        <v>1253</v>
      </c>
      <c r="B61" s="16" t="s">
        <v>75</v>
      </c>
      <c r="C61" s="15"/>
      <c r="D61" s="3">
        <f>SUM(E61,F61)</f>
        <v>0</v>
      </c>
      <c r="E61" s="39">
        <v>0</v>
      </c>
      <c r="F61" s="1" t="s">
        <v>16</v>
      </c>
    </row>
    <row r="62" spans="1:19" hidden="1" x14ac:dyDescent="0.25">
      <c r="A62" s="15">
        <v>1254</v>
      </c>
      <c r="B62" s="16" t="s">
        <v>76</v>
      </c>
      <c r="C62" s="15"/>
      <c r="D62" s="3">
        <f>SUM(E62,F62)</f>
        <v>0</v>
      </c>
      <c r="E62" s="39">
        <v>0</v>
      </c>
      <c r="F62" s="1" t="s">
        <v>16</v>
      </c>
    </row>
    <row r="63" spans="1:19" ht="27" hidden="1" x14ac:dyDescent="0.25">
      <c r="A63" s="15">
        <v>1255</v>
      </c>
      <c r="B63" s="16" t="s">
        <v>77</v>
      </c>
      <c r="C63" s="15"/>
      <c r="D63" s="3">
        <f>SUM(E63,F63)</f>
        <v>0</v>
      </c>
      <c r="E63" s="39"/>
      <c r="F63" s="1" t="s">
        <v>16</v>
      </c>
    </row>
    <row r="64" spans="1:19" ht="40.5" hidden="1" x14ac:dyDescent="0.25">
      <c r="A64" s="15">
        <v>1256</v>
      </c>
      <c r="B64" s="16" t="s">
        <v>78</v>
      </c>
      <c r="C64" s="15"/>
      <c r="D64" s="3">
        <f>SUM(E64,F64)</f>
        <v>0</v>
      </c>
      <c r="E64" s="39">
        <v>0</v>
      </c>
      <c r="F64" s="1" t="s">
        <v>16</v>
      </c>
    </row>
    <row r="65" spans="1:6" ht="40.5" hidden="1" x14ac:dyDescent="0.25">
      <c r="A65" s="15">
        <v>1260</v>
      </c>
      <c r="B65" s="16" t="s">
        <v>79</v>
      </c>
      <c r="C65" s="15" t="s">
        <v>80</v>
      </c>
      <c r="D65" s="3">
        <f>SUM(D66,D67)</f>
        <v>0</v>
      </c>
      <c r="E65" s="39" t="s">
        <v>16</v>
      </c>
      <c r="F65" s="1">
        <f>SUM(F66,F67)</f>
        <v>0</v>
      </c>
    </row>
    <row r="66" spans="1:6" ht="40.5" hidden="1" x14ac:dyDescent="0.25">
      <c r="A66" s="15">
        <v>1261</v>
      </c>
      <c r="B66" s="16" t="s">
        <v>81</v>
      </c>
      <c r="C66" s="15"/>
      <c r="D66" s="3">
        <f>SUM(E66,F66)</f>
        <v>0</v>
      </c>
      <c r="E66" s="39" t="s">
        <v>16</v>
      </c>
      <c r="F66" s="1"/>
    </row>
    <row r="67" spans="1:6" ht="40.5" hidden="1" x14ac:dyDescent="0.25">
      <c r="A67" s="15">
        <v>1262</v>
      </c>
      <c r="B67" s="16" t="s">
        <v>82</v>
      </c>
      <c r="C67" s="15"/>
      <c r="D67" s="3">
        <f>SUM(E67,F67)</f>
        <v>0</v>
      </c>
      <c r="E67" s="39" t="s">
        <v>16</v>
      </c>
      <c r="F67" s="1">
        <v>0</v>
      </c>
    </row>
    <row r="68" spans="1:6" ht="65.25" customHeight="1" x14ac:dyDescent="0.25">
      <c r="A68" s="15">
        <v>1300</v>
      </c>
      <c r="B68" s="45" t="s">
        <v>83</v>
      </c>
      <c r="C68" s="15" t="s">
        <v>84</v>
      </c>
      <c r="D68" s="42">
        <f>SUM(D69,D71,D73,D78,D82,D106,D109,D112,D115)</f>
        <v>-19067200</v>
      </c>
      <c r="E68" s="43">
        <f>SUM(E69,E71,E73,E78,E82,E106,E109,E112,E115)</f>
        <v>-19007200</v>
      </c>
      <c r="F68" s="42">
        <f>SUM(F69,F71,F73,F78,F82,F106,F109,F112,F115)</f>
        <v>-60000</v>
      </c>
    </row>
    <row r="69" spans="1:6" hidden="1" x14ac:dyDescent="0.25">
      <c r="A69" s="15">
        <v>1310</v>
      </c>
      <c r="B69" s="16" t="s">
        <v>85</v>
      </c>
      <c r="C69" s="15" t="s">
        <v>86</v>
      </c>
      <c r="D69" s="3">
        <f>SUM(D70)</f>
        <v>0</v>
      </c>
      <c r="E69" s="39" t="s">
        <v>16</v>
      </c>
      <c r="F69" s="1">
        <f>SUM(F70)</f>
        <v>0</v>
      </c>
    </row>
    <row r="70" spans="1:6" ht="40.5" hidden="1" x14ac:dyDescent="0.25">
      <c r="A70" s="15">
        <v>1311</v>
      </c>
      <c r="B70" s="16" t="s">
        <v>87</v>
      </c>
      <c r="C70" s="15"/>
      <c r="D70" s="3">
        <f>SUM(E70,F70)</f>
        <v>0</v>
      </c>
      <c r="E70" s="39" t="s">
        <v>16</v>
      </c>
      <c r="F70" s="1">
        <v>0</v>
      </c>
    </row>
    <row r="71" spans="1:6" hidden="1" x14ac:dyDescent="0.25">
      <c r="A71" s="15">
        <v>1320</v>
      </c>
      <c r="B71" s="16" t="s">
        <v>88</v>
      </c>
      <c r="C71" s="15" t="s">
        <v>89</v>
      </c>
      <c r="D71" s="3">
        <f>SUM(D72)</f>
        <v>0</v>
      </c>
      <c r="E71" s="39">
        <f>SUM(E72)</f>
        <v>0</v>
      </c>
      <c r="F71" s="1" t="s">
        <v>16</v>
      </c>
    </row>
    <row r="72" spans="1:6" ht="40.5" hidden="1" x14ac:dyDescent="0.25">
      <c r="A72" s="15">
        <v>1321</v>
      </c>
      <c r="B72" s="16" t="s">
        <v>90</v>
      </c>
      <c r="C72" s="15"/>
      <c r="D72" s="3">
        <f>SUM(E72,F72)</f>
        <v>0</v>
      </c>
      <c r="E72" s="39">
        <v>0</v>
      </c>
      <c r="F72" s="1" t="s">
        <v>16</v>
      </c>
    </row>
    <row r="73" spans="1:6" ht="41.25" customHeight="1" x14ac:dyDescent="0.25">
      <c r="A73" s="15">
        <v>1330</v>
      </c>
      <c r="B73" s="16" t="s">
        <v>91</v>
      </c>
      <c r="C73" s="15" t="s">
        <v>92</v>
      </c>
      <c r="D73" s="3">
        <f>SUM(D74:D77)</f>
        <v>-13100000</v>
      </c>
      <c r="E73" s="39">
        <f>SUM(E74:E77)</f>
        <v>-13100000</v>
      </c>
      <c r="F73" s="1" t="s">
        <v>16</v>
      </c>
    </row>
    <row r="74" spans="1:6" ht="45" customHeight="1" x14ac:dyDescent="0.25">
      <c r="A74" s="15">
        <v>1331</v>
      </c>
      <c r="B74" s="16" t="s">
        <v>93</v>
      </c>
      <c r="C74" s="15"/>
      <c r="D74" s="3">
        <f>SUM(E74,F74)</f>
        <v>-7600000</v>
      </c>
      <c r="E74" s="39">
        <v>-7600000</v>
      </c>
      <c r="F74" s="1" t="s">
        <v>16</v>
      </c>
    </row>
    <row r="75" spans="1:6" ht="40.5" hidden="1" x14ac:dyDescent="0.25">
      <c r="A75" s="15">
        <v>1332</v>
      </c>
      <c r="B75" s="16" t="s">
        <v>94</v>
      </c>
      <c r="C75" s="15"/>
      <c r="D75" s="3">
        <f>SUM(E75,F75)</f>
        <v>0</v>
      </c>
      <c r="E75" s="39">
        <v>0</v>
      </c>
      <c r="F75" s="1" t="s">
        <v>16</v>
      </c>
    </row>
    <row r="76" spans="1:6" ht="54" x14ac:dyDescent="0.25">
      <c r="A76" s="15">
        <v>1333</v>
      </c>
      <c r="B76" s="16" t="s">
        <v>95</v>
      </c>
      <c r="C76" s="15"/>
      <c r="D76" s="3">
        <f>SUM(E76,F76)</f>
        <v>-6000000</v>
      </c>
      <c r="E76" s="39">
        <v>-6000000</v>
      </c>
      <c r="F76" s="1" t="s">
        <v>16</v>
      </c>
    </row>
    <row r="77" spans="1:6" ht="27" customHeight="1" x14ac:dyDescent="0.25">
      <c r="A77" s="15">
        <v>1334</v>
      </c>
      <c r="B77" s="16" t="s">
        <v>96</v>
      </c>
      <c r="C77" s="15"/>
      <c r="D77" s="3">
        <f>SUM(E77,F77)</f>
        <v>500000</v>
      </c>
      <c r="E77" s="39">
        <v>500000</v>
      </c>
      <c r="F77" s="1" t="s">
        <v>16</v>
      </c>
    </row>
    <row r="78" spans="1:6" ht="54" hidden="1" x14ac:dyDescent="0.25">
      <c r="A78" s="15">
        <v>1340</v>
      </c>
      <c r="B78" s="16" t="s">
        <v>97</v>
      </c>
      <c r="C78" s="15" t="s">
        <v>98</v>
      </c>
      <c r="D78" s="3">
        <f>SUM(D79,D80,D81)</f>
        <v>0</v>
      </c>
      <c r="E78" s="39">
        <f>SUM(E79,E80,E81)</f>
        <v>0</v>
      </c>
      <c r="F78" s="1" t="s">
        <v>16</v>
      </c>
    </row>
    <row r="79" spans="1:6" ht="67.5" hidden="1" x14ac:dyDescent="0.25">
      <c r="A79" s="15">
        <v>1341</v>
      </c>
      <c r="B79" s="16" t="s">
        <v>99</v>
      </c>
      <c r="C79" s="15"/>
      <c r="D79" s="3">
        <f>SUM(E79,F79)</f>
        <v>0</v>
      </c>
      <c r="E79" s="39">
        <v>0</v>
      </c>
      <c r="F79" s="1" t="s">
        <v>16</v>
      </c>
    </row>
    <row r="80" spans="1:6" ht="67.5" hidden="1" x14ac:dyDescent="0.25">
      <c r="A80" s="15">
        <v>1342</v>
      </c>
      <c r="B80" s="16" t="s">
        <v>100</v>
      </c>
      <c r="C80" s="15"/>
      <c r="D80" s="3">
        <f>SUM(E80,F80)</f>
        <v>0</v>
      </c>
      <c r="E80" s="39"/>
      <c r="F80" s="1" t="s">
        <v>16</v>
      </c>
    </row>
    <row r="81" spans="1:12" ht="67.5" hidden="1" x14ac:dyDescent="0.25">
      <c r="A81" s="15">
        <v>1343</v>
      </c>
      <c r="B81" s="16" t="s">
        <v>101</v>
      </c>
      <c r="C81" s="15"/>
      <c r="D81" s="3">
        <f>SUM(E81,F81)</f>
        <v>0</v>
      </c>
      <c r="E81" s="39">
        <v>0</v>
      </c>
      <c r="F81" s="1" t="s">
        <v>16</v>
      </c>
    </row>
    <row r="82" spans="1:12" ht="39" customHeight="1" x14ac:dyDescent="0.25">
      <c r="A82" s="15">
        <v>1350</v>
      </c>
      <c r="B82" s="16" t="s">
        <v>102</v>
      </c>
      <c r="C82" s="15" t="s">
        <v>103</v>
      </c>
      <c r="D82" s="3">
        <f>SUM(D83,D104,D105)</f>
        <v>-5044900</v>
      </c>
      <c r="E82" s="3">
        <f>SUM(E83,E104,E105)</f>
        <v>-5044900</v>
      </c>
      <c r="F82" s="1" t="s">
        <v>16</v>
      </c>
    </row>
    <row r="83" spans="1:12" ht="81" x14ac:dyDescent="0.25">
      <c r="A83" s="15">
        <v>1351</v>
      </c>
      <c r="B83" s="16" t="s">
        <v>104</v>
      </c>
      <c r="C83" s="15"/>
      <c r="D83" s="3">
        <f>SUM(D84:D103)</f>
        <v>-4944900</v>
      </c>
      <c r="E83" s="3">
        <f>SUM(E84:E103)</f>
        <v>-4944900</v>
      </c>
      <c r="F83" s="1" t="s">
        <v>16</v>
      </c>
    </row>
    <row r="84" spans="1:12" ht="83.25" customHeight="1" x14ac:dyDescent="0.25">
      <c r="A84" s="15">
        <v>13501</v>
      </c>
      <c r="B84" s="16" t="s">
        <v>105</v>
      </c>
      <c r="C84" s="15"/>
      <c r="D84" s="3">
        <f t="shared" ref="D84:D105" si="1">SUM(E84,F84)</f>
        <v>-70000</v>
      </c>
      <c r="E84" s="39">
        <v>-70000</v>
      </c>
      <c r="F84" s="1" t="s">
        <v>16</v>
      </c>
    </row>
    <row r="85" spans="1:12" ht="94.5" hidden="1" x14ac:dyDescent="0.25">
      <c r="A85" s="15">
        <v>13502</v>
      </c>
      <c r="B85" s="16" t="s">
        <v>106</v>
      </c>
      <c r="C85" s="15"/>
      <c r="D85" s="3">
        <f t="shared" si="1"/>
        <v>0</v>
      </c>
      <c r="E85" s="39">
        <v>0</v>
      </c>
      <c r="F85" s="1" t="s">
        <v>16</v>
      </c>
    </row>
    <row r="86" spans="1:12" ht="67.5" hidden="1" x14ac:dyDescent="0.25">
      <c r="A86" s="15">
        <v>13503</v>
      </c>
      <c r="B86" s="16" t="s">
        <v>107</v>
      </c>
      <c r="C86" s="15"/>
      <c r="D86" s="3">
        <f t="shared" si="1"/>
        <v>0</v>
      </c>
      <c r="E86" s="39">
        <v>0</v>
      </c>
      <c r="F86" s="1" t="s">
        <v>16</v>
      </c>
    </row>
    <row r="87" spans="1:12" ht="67.5" hidden="1" x14ac:dyDescent="0.25">
      <c r="A87" s="15">
        <v>13504</v>
      </c>
      <c r="B87" s="16" t="s">
        <v>108</v>
      </c>
      <c r="C87" s="15"/>
      <c r="D87" s="3">
        <f t="shared" si="1"/>
        <v>0</v>
      </c>
      <c r="E87" s="39">
        <v>0</v>
      </c>
      <c r="F87" s="1" t="s">
        <v>16</v>
      </c>
    </row>
    <row r="88" spans="1:12" ht="27" hidden="1" x14ac:dyDescent="0.25">
      <c r="A88" s="15">
        <v>13505</v>
      </c>
      <c r="B88" s="16" t="s">
        <v>109</v>
      </c>
      <c r="C88" s="15"/>
      <c r="D88" s="3">
        <f t="shared" si="1"/>
        <v>0</v>
      </c>
      <c r="E88" s="39">
        <v>0</v>
      </c>
      <c r="F88" s="1" t="s">
        <v>16</v>
      </c>
    </row>
    <row r="89" spans="1:12" ht="40.5" hidden="1" x14ac:dyDescent="0.25">
      <c r="A89" s="15">
        <v>13506</v>
      </c>
      <c r="B89" s="16" t="s">
        <v>110</v>
      </c>
      <c r="C89" s="15"/>
      <c r="D89" s="3">
        <f t="shared" si="1"/>
        <v>0</v>
      </c>
      <c r="E89" s="39">
        <v>0</v>
      </c>
      <c r="F89" s="1" t="s">
        <v>16</v>
      </c>
    </row>
    <row r="90" spans="1:12" ht="52.5" customHeight="1" x14ac:dyDescent="0.25">
      <c r="A90" s="15">
        <v>13507</v>
      </c>
      <c r="B90" s="16" t="s">
        <v>111</v>
      </c>
      <c r="C90" s="15"/>
      <c r="D90" s="3">
        <f t="shared" si="1"/>
        <v>-5000000</v>
      </c>
      <c r="E90" s="39">
        <v>-5000000</v>
      </c>
      <c r="F90" s="1" t="s">
        <v>16</v>
      </c>
    </row>
    <row r="91" spans="1:12" ht="99.75" hidden="1" customHeight="1" x14ac:dyDescent="0.25">
      <c r="A91" s="15">
        <v>13508</v>
      </c>
      <c r="B91" s="16" t="s">
        <v>112</v>
      </c>
      <c r="C91" s="15"/>
      <c r="D91" s="3">
        <f t="shared" si="1"/>
        <v>0</v>
      </c>
      <c r="E91" s="39">
        <v>0</v>
      </c>
      <c r="F91" s="1" t="s">
        <v>16</v>
      </c>
    </row>
    <row r="92" spans="1:12" hidden="1" x14ac:dyDescent="0.25">
      <c r="A92" s="15">
        <v>13509</v>
      </c>
      <c r="B92" s="16" t="s">
        <v>113</v>
      </c>
      <c r="C92" s="15"/>
      <c r="D92" s="3">
        <f t="shared" si="1"/>
        <v>0</v>
      </c>
      <c r="E92" s="39">
        <v>0</v>
      </c>
      <c r="F92" s="1" t="s">
        <v>16</v>
      </c>
    </row>
    <row r="93" spans="1:12" ht="67.5" hidden="1" x14ac:dyDescent="0.25">
      <c r="A93" s="15">
        <v>13510</v>
      </c>
      <c r="B93" s="16" t="s">
        <v>114</v>
      </c>
      <c r="C93" s="15"/>
      <c r="D93" s="3">
        <f t="shared" si="1"/>
        <v>0</v>
      </c>
      <c r="E93" s="39">
        <v>0</v>
      </c>
      <c r="F93" s="1" t="s">
        <v>16</v>
      </c>
    </row>
    <row r="94" spans="1:12" ht="94.5" hidden="1" x14ac:dyDescent="0.25">
      <c r="A94" s="15">
        <v>13511</v>
      </c>
      <c r="B94" s="16" t="s">
        <v>115</v>
      </c>
      <c r="C94" s="15"/>
      <c r="D94" s="3">
        <f t="shared" si="1"/>
        <v>0</v>
      </c>
      <c r="E94" s="39">
        <v>0</v>
      </c>
      <c r="F94" s="1" t="s">
        <v>16</v>
      </c>
    </row>
    <row r="95" spans="1:12" ht="54" hidden="1" x14ac:dyDescent="0.25">
      <c r="A95" s="15">
        <v>13512</v>
      </c>
      <c r="B95" s="16" t="s">
        <v>116</v>
      </c>
      <c r="C95" s="15"/>
      <c r="D95" s="3">
        <f t="shared" si="1"/>
        <v>0</v>
      </c>
      <c r="E95" s="39">
        <v>0</v>
      </c>
      <c r="F95" s="1" t="s">
        <v>16</v>
      </c>
    </row>
    <row r="96" spans="1:12" ht="27" x14ac:dyDescent="0.25">
      <c r="A96" s="15">
        <v>13513</v>
      </c>
      <c r="B96" s="16" t="s">
        <v>117</v>
      </c>
      <c r="C96" s="15"/>
      <c r="D96" s="3">
        <f t="shared" si="1"/>
        <v>64400</v>
      </c>
      <c r="E96" s="1">
        <v>64400</v>
      </c>
      <c r="F96" s="1" t="s">
        <v>16</v>
      </c>
      <c r="L96" s="32"/>
    </row>
    <row r="97" spans="1:6" ht="65.25" customHeight="1" x14ac:dyDescent="0.25">
      <c r="A97" s="15">
        <v>13514</v>
      </c>
      <c r="B97" s="16" t="s">
        <v>118</v>
      </c>
      <c r="C97" s="15"/>
      <c r="D97" s="3">
        <f t="shared" si="1"/>
        <v>60700</v>
      </c>
      <c r="E97" s="39">
        <v>60700</v>
      </c>
      <c r="F97" s="1" t="s">
        <v>16</v>
      </c>
    </row>
    <row r="98" spans="1:6" ht="94.5" hidden="1" x14ac:dyDescent="0.25">
      <c r="A98" s="15">
        <v>13515</v>
      </c>
      <c r="B98" s="16" t="s">
        <v>119</v>
      </c>
      <c r="C98" s="15"/>
      <c r="D98" s="3">
        <f t="shared" si="1"/>
        <v>0</v>
      </c>
      <c r="E98" s="39">
        <v>0</v>
      </c>
      <c r="F98" s="1" t="s">
        <v>16</v>
      </c>
    </row>
    <row r="99" spans="1:6" ht="54" hidden="1" x14ac:dyDescent="0.25">
      <c r="A99" s="15">
        <v>13516</v>
      </c>
      <c r="B99" s="16" t="s">
        <v>120</v>
      </c>
      <c r="C99" s="15"/>
      <c r="D99" s="3">
        <f t="shared" si="1"/>
        <v>0</v>
      </c>
      <c r="E99" s="39">
        <v>0</v>
      </c>
      <c r="F99" s="1" t="s">
        <v>16</v>
      </c>
    </row>
    <row r="100" spans="1:6" ht="94.5" hidden="1" x14ac:dyDescent="0.25">
      <c r="A100" s="15">
        <v>13517</v>
      </c>
      <c r="B100" s="16" t="s">
        <v>121</v>
      </c>
      <c r="C100" s="15"/>
      <c r="D100" s="3">
        <f t="shared" si="1"/>
        <v>0</v>
      </c>
      <c r="E100" s="39">
        <v>0</v>
      </c>
      <c r="F100" s="1" t="s">
        <v>16</v>
      </c>
    </row>
    <row r="101" spans="1:6" ht="27" hidden="1" x14ac:dyDescent="0.25">
      <c r="A101" s="15">
        <v>13518</v>
      </c>
      <c r="B101" s="16" t="s">
        <v>122</v>
      </c>
      <c r="C101" s="15"/>
      <c r="D101" s="3">
        <f t="shared" si="1"/>
        <v>0</v>
      </c>
      <c r="E101" s="39">
        <v>0</v>
      </c>
      <c r="F101" s="1" t="s">
        <v>16</v>
      </c>
    </row>
    <row r="102" spans="1:6" ht="27" hidden="1" x14ac:dyDescent="0.25">
      <c r="A102" s="15">
        <v>13519</v>
      </c>
      <c r="B102" s="16" t="s">
        <v>123</v>
      </c>
      <c r="C102" s="15"/>
      <c r="D102" s="3">
        <f t="shared" si="1"/>
        <v>0</v>
      </c>
      <c r="E102" s="39">
        <v>0</v>
      </c>
      <c r="F102" s="1" t="s">
        <v>16</v>
      </c>
    </row>
    <row r="103" spans="1:6" hidden="1" x14ac:dyDescent="0.25">
      <c r="A103" s="15">
        <v>13520</v>
      </c>
      <c r="B103" s="16" t="s">
        <v>124</v>
      </c>
      <c r="C103" s="15"/>
      <c r="D103" s="3">
        <f t="shared" si="1"/>
        <v>0</v>
      </c>
      <c r="E103" s="39">
        <v>0</v>
      </c>
      <c r="F103" s="1" t="s">
        <v>16</v>
      </c>
    </row>
    <row r="104" spans="1:6" ht="40.5" x14ac:dyDescent="0.25">
      <c r="A104" s="15">
        <v>1352</v>
      </c>
      <c r="B104" s="16" t="s">
        <v>125</v>
      </c>
      <c r="C104" s="15"/>
      <c r="D104" s="3">
        <f t="shared" si="1"/>
        <v>-1600000</v>
      </c>
      <c r="E104" s="39">
        <v>-1600000</v>
      </c>
      <c r="F104" s="1" t="s">
        <v>16</v>
      </c>
    </row>
    <row r="105" spans="1:6" ht="33.75" customHeight="1" x14ac:dyDescent="0.25">
      <c r="A105" s="15">
        <v>1353</v>
      </c>
      <c r="B105" s="16" t="s">
        <v>126</v>
      </c>
      <c r="C105" s="15"/>
      <c r="D105" s="3">
        <f t="shared" si="1"/>
        <v>1500000</v>
      </c>
      <c r="E105" s="39">
        <v>1500000</v>
      </c>
      <c r="F105" s="1" t="s">
        <v>16</v>
      </c>
    </row>
    <row r="106" spans="1:6" ht="36.75" customHeight="1" x14ac:dyDescent="0.25">
      <c r="A106" s="15">
        <v>1360</v>
      </c>
      <c r="B106" s="16" t="s">
        <v>127</v>
      </c>
      <c r="C106" s="15" t="s">
        <v>128</v>
      </c>
      <c r="D106" s="3">
        <f>SUM(D107,D108)</f>
        <v>-220000</v>
      </c>
      <c r="E106" s="39">
        <f>SUM(E107,E108)</f>
        <v>-220000</v>
      </c>
      <c r="F106" s="1" t="s">
        <v>16</v>
      </c>
    </row>
    <row r="107" spans="1:6" ht="60.75" customHeight="1" x14ac:dyDescent="0.25">
      <c r="A107" s="15">
        <v>1361</v>
      </c>
      <c r="B107" s="16" t="s">
        <v>129</v>
      </c>
      <c r="C107" s="15"/>
      <c r="D107" s="3">
        <f>SUM(E107,F107)</f>
        <v>-220000</v>
      </c>
      <c r="E107" s="39">
        <v>-220000</v>
      </c>
      <c r="F107" s="1" t="s">
        <v>16</v>
      </c>
    </row>
    <row r="108" spans="1:6" ht="54" hidden="1" x14ac:dyDescent="0.25">
      <c r="A108" s="15">
        <v>1362</v>
      </c>
      <c r="B108" s="16" t="s">
        <v>130</v>
      </c>
      <c r="C108" s="15"/>
      <c r="D108" s="3">
        <f>SUM(E108,F108)</f>
        <v>0</v>
      </c>
      <c r="E108" s="39">
        <v>0</v>
      </c>
      <c r="F108" s="1" t="s">
        <v>16</v>
      </c>
    </row>
    <row r="109" spans="1:6" ht="31.5" customHeight="1" x14ac:dyDescent="0.25">
      <c r="A109" s="15">
        <v>1370</v>
      </c>
      <c r="B109" s="16" t="s">
        <v>131</v>
      </c>
      <c r="C109" s="15" t="s">
        <v>132</v>
      </c>
      <c r="D109" s="3">
        <f>SUM(D110,D111)</f>
        <v>-2625500</v>
      </c>
      <c r="E109" s="39">
        <f>E111</f>
        <v>-2625500</v>
      </c>
      <c r="F109" s="1" t="s">
        <v>16</v>
      </c>
    </row>
    <row r="110" spans="1:6" ht="81" hidden="1" x14ac:dyDescent="0.25">
      <c r="A110" s="15">
        <v>1371</v>
      </c>
      <c r="B110" s="16" t="s">
        <v>133</v>
      </c>
      <c r="C110" s="15"/>
      <c r="D110" s="3">
        <f>SUM(E110,F110)</f>
        <v>0</v>
      </c>
      <c r="E110" s="39">
        <v>0</v>
      </c>
      <c r="F110" s="1" t="s">
        <v>16</v>
      </c>
    </row>
    <row r="111" spans="1:6" ht="85.5" customHeight="1" x14ac:dyDescent="0.25">
      <c r="A111" s="15">
        <v>1372</v>
      </c>
      <c r="B111" s="16" t="s">
        <v>134</v>
      </c>
      <c r="C111" s="15"/>
      <c r="D111" s="3">
        <f>SUM(E111,F111)</f>
        <v>-2625500</v>
      </c>
      <c r="E111" s="39">
        <v>-2625500</v>
      </c>
      <c r="F111" s="3" t="s">
        <v>16</v>
      </c>
    </row>
    <row r="112" spans="1:6" ht="27" x14ac:dyDescent="0.25">
      <c r="A112" s="15">
        <v>1380</v>
      </c>
      <c r="B112" s="16" t="s">
        <v>135</v>
      </c>
      <c r="C112" s="15" t="s">
        <v>136</v>
      </c>
      <c r="D112" s="3">
        <f>SUM(D113,D114)</f>
        <v>-60000</v>
      </c>
      <c r="E112" s="39" t="s">
        <v>16</v>
      </c>
      <c r="F112" s="3">
        <f>SUM(F113,F114)</f>
        <v>-60000</v>
      </c>
    </row>
    <row r="113" spans="1:12" ht="81" x14ac:dyDescent="0.25">
      <c r="A113" s="15">
        <v>1381</v>
      </c>
      <c r="B113" s="16" t="s">
        <v>137</v>
      </c>
      <c r="C113" s="15"/>
      <c r="D113" s="3">
        <f>SUM(E113,F113)</f>
        <v>0</v>
      </c>
      <c r="E113" s="39" t="s">
        <v>16</v>
      </c>
      <c r="F113" s="3">
        <v>0</v>
      </c>
    </row>
    <row r="114" spans="1:12" ht="81" x14ac:dyDescent="0.25">
      <c r="A114" s="15">
        <v>1382</v>
      </c>
      <c r="B114" s="16" t="s">
        <v>138</v>
      </c>
      <c r="C114" s="15"/>
      <c r="D114" s="3">
        <f>SUM(E114,F114)</f>
        <v>-60000</v>
      </c>
      <c r="E114" s="39" t="s">
        <v>16</v>
      </c>
      <c r="F114" s="3">
        <v>-60000</v>
      </c>
    </row>
    <row r="115" spans="1:12" ht="33.75" customHeight="1" x14ac:dyDescent="0.25">
      <c r="A115" s="15">
        <v>1390</v>
      </c>
      <c r="B115" s="16" t="s">
        <v>139</v>
      </c>
      <c r="C115" s="15" t="s">
        <v>140</v>
      </c>
      <c r="D115" s="3">
        <f>SUM(D116,D118)</f>
        <v>1983200</v>
      </c>
      <c r="E115" s="39">
        <f>SUM(E116:E118)</f>
        <v>1983200</v>
      </c>
      <c r="F115" s="3">
        <f>SUM(F116:F118)</f>
        <v>0</v>
      </c>
    </row>
    <row r="116" spans="1:12" ht="27" hidden="1" x14ac:dyDescent="0.25">
      <c r="A116" s="15">
        <v>1391</v>
      </c>
      <c r="B116" s="16" t="s">
        <v>141</v>
      </c>
      <c r="C116" s="15"/>
      <c r="D116" s="3">
        <f>SUM(E116,F116)</f>
        <v>0</v>
      </c>
      <c r="E116" s="39" t="s">
        <v>16</v>
      </c>
      <c r="F116" s="3">
        <v>0</v>
      </c>
    </row>
    <row r="117" spans="1:12" ht="40.5" hidden="1" x14ac:dyDescent="0.25">
      <c r="A117" s="15">
        <v>1392</v>
      </c>
      <c r="B117" s="16" t="s">
        <v>142</v>
      </c>
      <c r="C117" s="15"/>
      <c r="D117" s="3">
        <f>SUM(E117,F117)</f>
        <v>0</v>
      </c>
      <c r="E117" s="39" t="s">
        <v>16</v>
      </c>
      <c r="F117" s="3">
        <v>0</v>
      </c>
    </row>
    <row r="118" spans="1:12" ht="45.75" customHeight="1" x14ac:dyDescent="0.25">
      <c r="A118" s="15">
        <v>1393</v>
      </c>
      <c r="B118" s="16" t="s">
        <v>143</v>
      </c>
      <c r="C118" s="15"/>
      <c r="D118" s="3">
        <f>SUM(E118,F118)</f>
        <v>1983200</v>
      </c>
      <c r="E118" s="39">
        <v>1983200</v>
      </c>
      <c r="F118" s="3">
        <v>0</v>
      </c>
    </row>
    <row r="119" spans="1:12" x14ac:dyDescent="0.25">
      <c r="D119" s="41"/>
    </row>
    <row r="120" spans="1:12" ht="54.75" customHeight="1" x14ac:dyDescent="0.3">
      <c r="A120" s="47" t="s">
        <v>144</v>
      </c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</row>
  </sheetData>
  <mergeCells count="12">
    <mergeCell ref="A120:L120"/>
    <mergeCell ref="E1:F1"/>
    <mergeCell ref="D2:F2"/>
    <mergeCell ref="D3:F3"/>
    <mergeCell ref="C4:F4"/>
    <mergeCell ref="A6:F6"/>
    <mergeCell ref="A7:F7"/>
    <mergeCell ref="A9:A10"/>
    <mergeCell ref="B9:B10"/>
    <mergeCell ref="C9:C10"/>
    <mergeCell ref="D9:D10"/>
    <mergeCell ref="E9:F9"/>
  </mergeCells>
  <pageMargins left="0" right="0" top="0" bottom="0" header="0.31496062992125984" footer="0.31496062992125984"/>
  <pageSetup scale="97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հատված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Lusine Khazarian</cp:lastModifiedBy>
  <cp:lastPrinted>2025-12-25T11:32:33Z</cp:lastPrinted>
  <dcterms:created xsi:type="dcterms:W3CDTF">2015-06-05T18:17:20Z</dcterms:created>
  <dcterms:modified xsi:type="dcterms:W3CDTF">2025-12-30T11:24:38Z</dcterms:modified>
</cp:coreProperties>
</file>