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nga\Desktop\JRVEJ 145-N\"/>
    </mc:Choice>
  </mc:AlternateContent>
  <xr:revisionPtr revIDLastSave="0" documentId="13_ncr:1_{6444CDE0-C411-4C91-A9B6-C01596F9B6FA}" xr6:coauthVersionLast="47" xr6:coauthVersionMax="47" xr10:uidLastSave="{00000000-0000-0000-0000-000000000000}"/>
  <bookViews>
    <workbookView xWindow="1455" yWindow="750" windowWidth="16470" windowHeight="11385" xr2:uid="{00000000-000D-0000-FFFF-FFFF00000000}"/>
  </bookViews>
  <sheets>
    <sheet name="Հատված 4-5" sheetId="10" r:id="rId1"/>
  </sheets>
  <definedNames>
    <definedName name="_xlnm.Print_Area" localSheetId="0">'Հատված 4-5'!$A$2:$F$67</definedName>
  </definedNames>
  <calcPr calcId="191029"/>
</workbook>
</file>

<file path=xl/calcChain.xml><?xml version="1.0" encoding="utf-8"?>
<calcChain xmlns="http://schemas.openxmlformats.org/spreadsheetml/2006/main">
  <c r="F50" i="10" l="1"/>
  <c r="F49" i="10" l="1"/>
  <c r="F45" i="10" s="1"/>
  <c r="E48" i="10"/>
  <c r="E45" i="10" s="1"/>
  <c r="D51" i="10"/>
  <c r="D46" i="10"/>
  <c r="D67" i="10"/>
  <c r="D66" i="10"/>
  <c r="D65" i="10"/>
  <c r="D64" i="10"/>
  <c r="D63" i="10"/>
  <c r="D62" i="10"/>
  <c r="F61" i="10"/>
  <c r="D61" i="10" s="1"/>
  <c r="D60" i="10"/>
  <c r="D59" i="10"/>
  <c r="F58" i="10"/>
  <c r="D58" i="10" s="1"/>
  <c r="E56" i="10"/>
  <c r="D55" i="10"/>
  <c r="D54" i="10"/>
  <c r="D47" i="10"/>
  <c r="D44" i="10"/>
  <c r="D43" i="10"/>
  <c r="F42" i="10"/>
  <c r="E42" i="10"/>
  <c r="D42" i="10" s="1"/>
  <c r="D41" i="10"/>
  <c r="D40" i="10"/>
  <c r="D39" i="10"/>
  <c r="F38" i="10"/>
  <c r="D38" i="10" s="1"/>
  <c r="D36" i="10"/>
  <c r="D35" i="10"/>
  <c r="E34" i="10"/>
  <c r="D34" i="10" s="1"/>
  <c r="D33" i="10"/>
  <c r="D32" i="10"/>
  <c r="F31" i="10"/>
  <c r="F30" i="10" s="1"/>
  <c r="E31" i="10"/>
  <c r="D29" i="10"/>
  <c r="D28" i="10"/>
  <c r="D27" i="10"/>
  <c r="D26" i="10"/>
  <c r="D25" i="10"/>
  <c r="D24" i="10"/>
  <c r="D23" i="10"/>
  <c r="D22" i="10"/>
  <c r="D21" i="10"/>
  <c r="D20" i="10"/>
  <c r="D19" i="10"/>
  <c r="F18" i="10"/>
  <c r="D18" i="10" s="1"/>
  <c r="D17" i="10"/>
  <c r="D16" i="10"/>
  <c r="D15" i="10"/>
  <c r="F14" i="10"/>
  <c r="F13" i="10" s="1"/>
  <c r="D13" i="10" s="1"/>
  <c r="D50" i="10"/>
  <c r="D14" i="10" l="1"/>
  <c r="D49" i="10"/>
  <c r="D48" i="10"/>
  <c r="D31" i="10"/>
  <c r="F37" i="10"/>
  <c r="F12" i="10" s="1"/>
  <c r="D45" i="10"/>
  <c r="E37" i="10"/>
  <c r="F57" i="10"/>
  <c r="E30" i="10"/>
  <c r="D30" i="10" s="1"/>
  <c r="D37" i="10" l="1"/>
  <c r="E12" i="10"/>
  <c r="D12" i="10" s="1"/>
  <c r="D57" i="10"/>
  <c r="F56" i="10"/>
  <c r="D56" i="10" s="1"/>
  <c r="A8" i="10"/>
</calcChain>
</file>

<file path=xl/sharedStrings.xml><?xml version="1.0" encoding="utf-8"?>
<sst xmlns="http://schemas.openxmlformats.org/spreadsheetml/2006/main" count="122" uniqueCount="79">
  <si>
    <t>3</t>
  </si>
  <si>
    <t>X</t>
  </si>
  <si>
    <t>Ընդամենը (ս.5+ս.6)</t>
  </si>
  <si>
    <t>այդ թվում`</t>
  </si>
  <si>
    <t>(հազար դրամներով)</t>
  </si>
  <si>
    <t>վարչական    մաս</t>
  </si>
  <si>
    <t>ֆոնդային    մաս</t>
  </si>
  <si>
    <t xml:space="preserve">Բյուջետային ծախսերի տնտեսագիտական դասակարգման հոդվածների </t>
  </si>
  <si>
    <t>անվանումները</t>
  </si>
  <si>
    <t xml:space="preserve"> ՀԱՏՎԱԾ  5</t>
  </si>
  <si>
    <t>ՀԱՄԱՅՆՔԻ  ԲՅՈՒՋԵԻ  ՀԱՎԵԼՈՒՐԴԻ  ՕԳՏԱԳՈՐԾՄԱՆ  ՈՒՂՂՈՒԹՅՈՒՆՆԵՐԸ  ԿԱՄ ԴԵՖԻՑԻՏԻ (ՊԱԿԱՍՈՒՐԴԻ)  ՖԻՆԱՆՍԱՎՈՐՄԱՆ  ԱՂԲՅՈՒՐՆԵՐԸ</t>
  </si>
  <si>
    <t xml:space="preserve"> </t>
  </si>
  <si>
    <t>Ֆոնդային</t>
  </si>
  <si>
    <t xml:space="preserve"> NN </t>
  </si>
  <si>
    <t>ԸՆԴԱՄԵՆԸ, _x000D_
(տող 8100+տող 8200), (տող 8000 հակառակ նշանով), այդ թվում`</t>
  </si>
  <si>
    <t xml:space="preserve"> Ա. ՆԵՐՔԻՆ ԱՂԲՅՈՒՐՆԵՐ, _x000D_
(տող 8110+տող 8160),(տող 8010-տող 8200) այդ թվում`</t>
  </si>
  <si>
    <t xml:space="preserve">1. ՓՈԽԱՌՈՒ ՄԻՋՈՑՆԵՐ, _x000D_
(տող 8111+տող 8120), այդ թվում` </t>
  </si>
  <si>
    <t xml:space="preserve"> 1.1. Արժեթղթեր (բացառությամբ բաժնետոմսերի և կապիտալում այլ մասնակցության) (տող 8112+տող 8113)</t>
  </si>
  <si>
    <t xml:space="preserve">     X</t>
  </si>
  <si>
    <t xml:space="preserve">որից` </t>
  </si>
  <si>
    <t xml:space="preserve"> - թողարկումից և տեղաբաշխումից մուտքեր</t>
  </si>
  <si>
    <t>9111</t>
  </si>
  <si>
    <t xml:space="preserve"> - հիմնական գումարի մարում</t>
  </si>
  <si>
    <t>6111</t>
  </si>
  <si>
    <t xml:space="preserve">1.2. Վարկեր և փոխատվություններ (ստացում և մարում)_x000D_ (տող 8121+տող8140) </t>
  </si>
  <si>
    <t xml:space="preserve">1.2.1. Վարկեր, (տող 8122+տող8130) </t>
  </si>
  <si>
    <t xml:space="preserve">  - վարկերի ստացում_x000D_
 (տող 8123+տող8124) </t>
  </si>
  <si>
    <t>9112</t>
  </si>
  <si>
    <t>պետական բյուջեից</t>
  </si>
  <si>
    <t>այլ աղբյուրներից</t>
  </si>
  <si>
    <t xml:space="preserve">  - ստացված վարկերի հիմնական  գումարի մարում_x000D_ (տող 8131+տող8132) </t>
  </si>
  <si>
    <t>6112</t>
  </si>
  <si>
    <t>ՀՀ պետական բյուջեին</t>
  </si>
  <si>
    <t>այլ աղբյուրներին</t>
  </si>
  <si>
    <t xml:space="preserve">1.2.2. Փոխատվություններ, _x000D_
(տող 8141+տող8150) , որից` </t>
  </si>
  <si>
    <t xml:space="preserve">բյուջետային փոխատվությունների ստացում, _x000D_
(տող 8142+տող8143), որից` </t>
  </si>
  <si>
    <t>ՀՀ պետական բյուջեից</t>
  </si>
  <si>
    <t>ՀՀ այլ համայնքների բյուջեներից</t>
  </si>
  <si>
    <t xml:space="preserve">  - ստացված փոխատվությունների գումարի մարում, _x000D_
(տող 8151+տող8152), որից`</t>
  </si>
  <si>
    <t>ՀՀ այլ համայնքների բյուջեներին</t>
  </si>
  <si>
    <t>2. ՖԻՆԱՆՍԱԿԱՆ ԱԿՏԻՎՆԵՐ,_x000D_
(տող8161+տող8170+տող8190-տող8197+տող8198+տող8199),  այդ թվում`</t>
  </si>
  <si>
    <t xml:space="preserve">2.1. Բաժնետոմսեր և կապիտալում այլ մասնակցություն, (տող8162+տող8163+տող8164), որից`   </t>
  </si>
  <si>
    <t xml:space="preserve"> - համայնքային սեփականության բաժնետոմսերի և կապիտալում համայնքի մասնակցության իրացումից մուտքեր</t>
  </si>
  <si>
    <t>9213</t>
  </si>
  <si>
    <t xml:space="preserve"> - իրավաբանական անձանց կանոնադրական կապիտալում պետական մասնակցության, պետական սեփականություն հանդիսացող անշարժ գույքի (բացառությամբ հողերի), այդ թվում՝ անավարտ շինարարության օբյեկտների մասնավորեցումից  առաջացած միջոցներից համայնքի բյուջե մասհանումից մուտքեր</t>
  </si>
  <si>
    <t xml:space="preserve"> - բաժնետոմսեր և կապիտալում այլ մասնակցության ձեռքբերում</t>
  </si>
  <si>
    <t>6213</t>
  </si>
  <si>
    <t xml:space="preserve">2.2. Փոխատվություններ, _x000D_
(տող8171+տող8172), որից` _x000D_
 </t>
  </si>
  <si>
    <t xml:space="preserve"> - նախկինում տրամադրված փոխատվությունների դիմաց ստացվող մարումներից մուտքեր</t>
  </si>
  <si>
    <t>9212</t>
  </si>
  <si>
    <t xml:space="preserve"> - փոխատվությունների տրամադրում</t>
  </si>
  <si>
    <t>6212</t>
  </si>
  <si>
    <t>2.3. Համայնքի բյուջեի միջոցների տարեսկզբի ազատ  մնացորդը,_x000D_
(տող 8191+տող 8194-տող8193), այդ թվում`</t>
  </si>
  <si>
    <t xml:space="preserve"> 2.3.1. Համայնքի բյուջեի վարչական մասի միջոցների տարեսկզբի ազատ մնացորդ, որից` </t>
  </si>
  <si>
    <t xml:space="preserve"> - ենթակա է ուղղման համայնքի բյուջեի վարչական մասից նախորդ տարում ֆինանսավորման ենթակա, սակայն չֆինանսավորված`առկա պարտավորությունների կատարմանը </t>
  </si>
  <si>
    <t xml:space="preserve"> - ենթակա է ուղղման համայնքի բյուջեի ֆոնդային  մաս    (տող 8191 - տող 8192)</t>
  </si>
  <si>
    <t xml:space="preserve"> 2.3.2. Համայնքի բյուջեի ֆոնդային մասի միջոցների տարեսկզբի մնացորդ,  _x000D_
(տող 8195 + տող 8196), որից` </t>
  </si>
  <si>
    <t xml:space="preserve">  - առանց վարչական մասի միջոցների տարեսկզբի ազատ մնացորդից ֆոնդային  մաս մուտքագրման ենթակա գումարի </t>
  </si>
  <si>
    <t xml:space="preserve"> - վարչական մասի միջոցների տարեսկզբի ազատ մնացորդից ֆոնդային  մաս մուտքագրման ենթակա գումարը _x000D_
(տող 8193)</t>
  </si>
  <si>
    <t>2.4. Համայնքի բյուջեի ֆոնդային մասի ժամանակավոր ազատ միջոցների տրամադրում վարչական մաս</t>
  </si>
  <si>
    <t xml:space="preserve">2.5. Համայնքի բյուջեի ֆոնդային մասի ժամանակավոր ազատ միջոցներից վարչական մաս տրամադրված միջոցների վերադարձ ֆոնդային մաս </t>
  </si>
  <si>
    <t>2.6. Համայնքի բյուջեի հաշվում միջոցների մնացորդները հաշվետու ժամանակահատվածում, _x000D_
(տող8010- տող 8110 - տող 8161 - տող 8170- տող 8190- տող 8197- տող 8198 - տող 8210)</t>
  </si>
  <si>
    <t>8199³</t>
  </si>
  <si>
    <t>որից`ծախսերի ֆինանսավորմանը չուղղված համայնքի բյուջեի միջոցների տարեսկզբի ազատ մնացորդի գումարը</t>
  </si>
  <si>
    <t>Բ. ԱՐՏԱՔԻՆ ԱՂԲՅՈՒՐՆԵՐ,  _x000D_
(տող 8210), այդ թվում`</t>
  </si>
  <si>
    <t xml:space="preserve">1. ՓՈԽԱՌՈՒ ՄԻՋՈՑՆԵՐ,_x000D_
(տող 8211+տող 8220),  այդ թվում` </t>
  </si>
  <si>
    <t xml:space="preserve"> 1.1. Արժեթղթեր (բացառությամբ բաժնետոմսերի և կապիտալում այլ մասնակցության) ,(տող 8212+տող 8213), որից`</t>
  </si>
  <si>
    <t>9121</t>
  </si>
  <si>
    <t>6121</t>
  </si>
  <si>
    <t xml:space="preserve">1.2. Վարկեր և փոխատվություններ (ստացում և մարում), _x000D_
   (տող8221+տող 8240),այդ թվում </t>
  </si>
  <si>
    <t>1.2.1. Վարկեր, (տող8222+տող 8230), որից`</t>
  </si>
  <si>
    <t xml:space="preserve">  - վարկերի ստացում</t>
  </si>
  <si>
    <t>9122</t>
  </si>
  <si>
    <t xml:space="preserve">  - ստացված վարկերի հիմնական  գումարի մարում</t>
  </si>
  <si>
    <t>6122</t>
  </si>
  <si>
    <t xml:space="preserve">1.2.2. Փոխատվություններ, (տող8241+տող 8250), որից` </t>
  </si>
  <si>
    <t xml:space="preserve">  - փոխատվությունների ստացում</t>
  </si>
  <si>
    <t xml:space="preserve">  - ստացված փոխատվությունների գումարի մարում</t>
  </si>
  <si>
    <t>Հավելված N 5
ՀՀ Կոտայքի մարզի Ջրվեժ համայնքի
ավագանու 2025 թվականի 
դեկտեմբերի 24-ի N  145-Ն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</si>
</sst>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"/>
    <numFmt numFmtId="165" formatCode="#,##0.0"/>
  </numFmts>
  <fonts count="17" x14ac:knownFonts="1">
    <font>
      <sz val="10"/>
      <name val="Arial"/>
    </font>
    <font>
      <sz val="10"/>
      <name val="Arial"/>
    </font>
    <font>
      <sz val="10"/>
      <name val="GHEA Grapalat"/>
      <family val="3"/>
    </font>
    <font>
      <sz val="8"/>
      <name val="GHEA Grapalat"/>
      <family val="3"/>
    </font>
    <font>
      <sz val="9"/>
      <name val="GHEA Grapalat"/>
      <family val="3"/>
    </font>
    <font>
      <b/>
      <u/>
      <sz val="14"/>
      <name val="GHEA Grapalat"/>
      <family val="3"/>
    </font>
    <font>
      <b/>
      <sz val="12"/>
      <name val="GHEA Grapalat"/>
      <family val="3"/>
    </font>
    <font>
      <b/>
      <sz val="9"/>
      <name val="GHEA Grapalat"/>
      <family val="3"/>
    </font>
    <font>
      <b/>
      <sz val="10"/>
      <name val="GHEA Grapalat"/>
      <family val="3"/>
    </font>
    <font>
      <b/>
      <sz val="8"/>
      <name val="GHEA Grapalat"/>
      <family val="3"/>
    </font>
    <font>
      <b/>
      <i/>
      <sz val="9"/>
      <name val="GHEA Grapalat"/>
      <family val="3"/>
    </font>
    <font>
      <b/>
      <i/>
      <sz val="10"/>
      <name val="GHEA Grapalat"/>
      <family val="3"/>
    </font>
    <font>
      <b/>
      <sz val="9"/>
      <color indexed="8"/>
      <name val="GHEA Grapalat"/>
      <family val="3"/>
    </font>
    <font>
      <sz val="10"/>
      <color indexed="10"/>
      <name val="GHEA Grapalat"/>
      <family val="3"/>
    </font>
    <font>
      <sz val="9"/>
      <color indexed="8"/>
      <name val="GHEA Grapalat"/>
      <family val="3"/>
    </font>
    <font>
      <i/>
      <sz val="9"/>
      <name val="GHEA Grapalat"/>
      <family val="3"/>
    </font>
    <font>
      <sz val="8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9" fillId="0" borderId="1" xfId="0" applyFont="1" applyBorder="1" applyAlignment="1">
      <alignment horizontal="center"/>
    </xf>
    <xf numFmtId="165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0" fontId="7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center"/>
    </xf>
    <xf numFmtId="0" fontId="7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165" fontId="2" fillId="0" borderId="1" xfId="0" applyNumberFormat="1" applyFont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165" fontId="2" fillId="0" borderId="1" xfId="0" applyNumberFormat="1" applyFont="1" applyBorder="1" applyAlignment="1">
      <alignment horizontal="right" vertical="center"/>
    </xf>
    <xf numFmtId="0" fontId="3" fillId="0" borderId="1" xfId="0" applyFont="1" applyBorder="1"/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4" fontId="2" fillId="0" borderId="0" xfId="0" applyNumberFormat="1" applyFont="1"/>
    <xf numFmtId="0" fontId="6" fillId="0" borderId="0" xfId="0" applyFont="1"/>
    <xf numFmtId="0" fontId="8" fillId="0" borderId="1" xfId="0" applyFont="1" applyBorder="1"/>
    <xf numFmtId="49" fontId="8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164" fontId="8" fillId="0" borderId="0" xfId="0" applyNumberFormat="1" applyFont="1" applyAlignment="1">
      <alignment wrapText="1"/>
    </xf>
    <xf numFmtId="4" fontId="8" fillId="0" borderId="0" xfId="0" applyNumberFormat="1" applyFont="1"/>
    <xf numFmtId="164" fontId="2" fillId="0" borderId="0" xfId="0" applyNumberFormat="1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5" fillId="0" borderId="1" xfId="0" applyFont="1" applyBorder="1" applyAlignment="1">
      <alignment vertical="top"/>
    </xf>
    <xf numFmtId="49" fontId="14" fillId="0" borderId="1" xfId="0" applyNumberFormat="1" applyFont="1" applyBorder="1" applyAlignment="1">
      <alignment horizontal="center" vertical="center" wrapText="1"/>
    </xf>
    <xf numFmtId="4" fontId="13" fillId="0" borderId="1" xfId="0" applyNumberFormat="1" applyFont="1" applyBorder="1"/>
    <xf numFmtId="0" fontId="13" fillId="0" borderId="0" xfId="0" applyFont="1" applyAlignment="1">
      <alignment wrapText="1"/>
    </xf>
    <xf numFmtId="0" fontId="13" fillId="0" borderId="0" xfId="0" applyFont="1"/>
    <xf numFmtId="0" fontId="15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165" fontId="13" fillId="0" borderId="1" xfId="0" applyNumberFormat="1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wrapText="1"/>
    </xf>
    <xf numFmtId="165" fontId="8" fillId="0" borderId="1" xfId="0" applyNumberFormat="1" applyFont="1" applyBorder="1" applyAlignment="1">
      <alignment horizontal="right" vertical="center" wrapText="1"/>
    </xf>
    <xf numFmtId="3" fontId="2" fillId="0" borderId="0" xfId="0" applyNumberFormat="1" applyFont="1"/>
    <xf numFmtId="0" fontId="3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right" vertical="center" wrapText="1"/>
    </xf>
    <xf numFmtId="165" fontId="13" fillId="0" borderId="1" xfId="0" applyNumberFormat="1" applyFont="1" applyBorder="1" applyAlignment="1">
      <alignment vertical="center" wrapText="1"/>
    </xf>
    <xf numFmtId="165" fontId="13" fillId="0" borderId="1" xfId="0" applyNumberFormat="1" applyFont="1" applyBorder="1" applyAlignment="1">
      <alignment horizontal="right"/>
    </xf>
    <xf numFmtId="165" fontId="2" fillId="0" borderId="1" xfId="1" applyNumberFormat="1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234"/>
  <sheetViews>
    <sheetView tabSelected="1" topLeftCell="A5" zoomScaleNormal="100" workbookViewId="0">
      <selection activeCell="A8" sqref="A8:A9"/>
    </sheetView>
  </sheetViews>
  <sheetFormatPr defaultColWidth="9.140625" defaultRowHeight="13.5" x14ac:dyDescent="0.25"/>
  <cols>
    <col min="1" max="1" width="6.28515625" style="1" customWidth="1"/>
    <col min="2" max="2" width="36.140625" style="1" customWidth="1"/>
    <col min="3" max="3" width="14.5703125" style="1" customWidth="1"/>
    <col min="4" max="4" width="14.28515625" style="1" customWidth="1"/>
    <col min="5" max="5" width="14.7109375" style="1" customWidth="1"/>
    <col min="6" max="6" width="13" style="1" customWidth="1"/>
    <col min="7" max="7" width="1.42578125" style="1" hidden="1" customWidth="1"/>
    <col min="8" max="8" width="9.28515625" style="1" bestFit="1" customWidth="1"/>
    <col min="9" max="16384" width="9.140625" style="1"/>
  </cols>
  <sheetData>
    <row r="1" spans="1:11" ht="31.5" hidden="1" customHeight="1" x14ac:dyDescent="0.25">
      <c r="E1" s="52"/>
      <c r="F1" s="52"/>
    </row>
    <row r="2" spans="1:11" ht="63" customHeight="1" x14ac:dyDescent="0.25">
      <c r="D2" s="53" t="s">
        <v>78</v>
      </c>
      <c r="E2" s="54"/>
      <c r="F2" s="54"/>
    </row>
    <row r="3" spans="1:11" ht="25.5" customHeight="1" x14ac:dyDescent="0.35">
      <c r="A3" s="55" t="s">
        <v>9</v>
      </c>
      <c r="B3" s="55"/>
      <c r="C3" s="55"/>
      <c r="D3" s="55"/>
      <c r="E3" s="55"/>
      <c r="F3" s="55"/>
    </row>
    <row r="4" spans="1:11" ht="14.25" customHeight="1" x14ac:dyDescent="0.3">
      <c r="B4" s="23"/>
    </row>
    <row r="5" spans="1:11" ht="33.75" customHeight="1" x14ac:dyDescent="0.3">
      <c r="A5" s="56" t="s">
        <v>10</v>
      </c>
      <c r="B5" s="56"/>
      <c r="C5" s="56"/>
      <c r="D5" s="56"/>
      <c r="E5" s="56"/>
      <c r="F5" s="56"/>
    </row>
    <row r="6" spans="1:11" ht="8.25" customHeight="1" x14ac:dyDescent="0.25">
      <c r="A6" s="21" t="s">
        <v>11</v>
      </c>
    </row>
    <row r="7" spans="1:11" x14ac:dyDescent="0.25">
      <c r="E7" s="2" t="s">
        <v>4</v>
      </c>
    </row>
    <row r="8" spans="1:11" ht="30" customHeight="1" x14ac:dyDescent="0.25">
      <c r="A8" s="57">
        <f ca="1">A8:F53</f>
        <v>0</v>
      </c>
      <c r="B8" s="59" t="s">
        <v>7</v>
      </c>
      <c r="C8" s="60"/>
      <c r="D8" s="57" t="s">
        <v>2</v>
      </c>
      <c r="E8" s="61" t="s">
        <v>3</v>
      </c>
      <c r="F8" s="62"/>
      <c r="G8" s="24" t="s">
        <v>12</v>
      </c>
    </row>
    <row r="9" spans="1:11" ht="23.25" customHeight="1" x14ac:dyDescent="0.25">
      <c r="A9" s="58"/>
      <c r="B9" s="20" t="s">
        <v>8</v>
      </c>
      <c r="C9" s="25" t="s">
        <v>13</v>
      </c>
      <c r="D9" s="58"/>
      <c r="E9" s="20" t="s">
        <v>5</v>
      </c>
      <c r="F9" s="20" t="s">
        <v>6</v>
      </c>
      <c r="G9" s="26"/>
    </row>
    <row r="10" spans="1:11" x14ac:dyDescent="0.25">
      <c r="A10" s="3">
        <v>1</v>
      </c>
      <c r="B10" s="3">
        <v>2</v>
      </c>
      <c r="C10" s="3" t="s">
        <v>0</v>
      </c>
      <c r="D10" s="3">
        <v>4</v>
      </c>
      <c r="E10" s="3">
        <v>5</v>
      </c>
      <c r="F10" s="3">
        <v>6</v>
      </c>
      <c r="G10" s="26"/>
    </row>
    <row r="11" spans="1:11" ht="12" customHeight="1" x14ac:dyDescent="0.25">
      <c r="A11" s="19">
        <v>8010</v>
      </c>
      <c r="B11" s="6" t="s">
        <v>14</v>
      </c>
      <c r="C11" s="24"/>
      <c r="D11" s="4">
        <v>2634132.9</v>
      </c>
      <c r="E11" s="13">
        <v>4101.7</v>
      </c>
      <c r="F11" s="4">
        <v>2630031.2000000002</v>
      </c>
      <c r="G11" s="27"/>
      <c r="H11" s="28"/>
      <c r="I11" s="29"/>
      <c r="J11" s="21"/>
      <c r="K11" s="29"/>
    </row>
    <row r="12" spans="1:11" ht="42" customHeight="1" x14ac:dyDescent="0.25">
      <c r="A12" s="19">
        <v>8100</v>
      </c>
      <c r="B12" s="6" t="s">
        <v>15</v>
      </c>
      <c r="C12" s="26"/>
      <c r="D12" s="4">
        <f>SUM(E12:F12)</f>
        <v>2634132.9064000002</v>
      </c>
      <c r="E12" s="13">
        <f>E13+E37</f>
        <v>4101.7000000000116</v>
      </c>
      <c r="F12" s="4">
        <f>SUM(F13+F37)</f>
        <v>2630031.2064</v>
      </c>
      <c r="G12" s="27"/>
      <c r="H12" s="30"/>
      <c r="I12" s="22"/>
      <c r="K12" s="22"/>
    </row>
    <row r="13" spans="1:11" ht="30.75" customHeight="1" x14ac:dyDescent="0.25">
      <c r="A13" s="7">
        <v>8110</v>
      </c>
      <c r="B13" s="31" t="s">
        <v>16</v>
      </c>
      <c r="C13" s="26"/>
      <c r="D13" s="4">
        <f t="shared" ref="D13:D29" si="0">SUM(E13:F13)</f>
        <v>0</v>
      </c>
      <c r="E13" s="13">
        <v>0</v>
      </c>
      <c r="F13" s="10">
        <f>SUM(F14+F18)</f>
        <v>0</v>
      </c>
      <c r="G13" s="27"/>
      <c r="H13" s="30"/>
    </row>
    <row r="14" spans="1:11" ht="24.75" customHeight="1" x14ac:dyDescent="0.25">
      <c r="A14" s="7">
        <v>8111</v>
      </c>
      <c r="B14" s="8" t="s">
        <v>17</v>
      </c>
      <c r="C14" s="26"/>
      <c r="D14" s="4">
        <f t="shared" si="0"/>
        <v>0</v>
      </c>
      <c r="E14" s="12" t="s">
        <v>18</v>
      </c>
      <c r="F14" s="4">
        <f>SUM(F16:F17)</f>
        <v>0</v>
      </c>
      <c r="G14" s="27"/>
    </row>
    <row r="15" spans="1:11" ht="57.75" customHeight="1" x14ac:dyDescent="0.25">
      <c r="A15" s="7"/>
      <c r="B15" s="9" t="s">
        <v>19</v>
      </c>
      <c r="C15" s="26"/>
      <c r="D15" s="4">
        <f t="shared" si="0"/>
        <v>0</v>
      </c>
      <c r="E15" s="12"/>
      <c r="F15" s="4"/>
      <c r="G15" s="27"/>
    </row>
    <row r="16" spans="1:11" x14ac:dyDescent="0.25">
      <c r="A16" s="7">
        <v>8112</v>
      </c>
      <c r="B16" s="32" t="s">
        <v>20</v>
      </c>
      <c r="C16" s="33" t="s">
        <v>21</v>
      </c>
      <c r="D16" s="4">
        <f t="shared" si="0"/>
        <v>0</v>
      </c>
      <c r="E16" s="12" t="s">
        <v>18</v>
      </c>
      <c r="F16" s="4">
        <v>0</v>
      </c>
      <c r="G16" s="27"/>
      <c r="H16" s="5"/>
    </row>
    <row r="17" spans="1:11" x14ac:dyDescent="0.25">
      <c r="A17" s="7">
        <v>8113</v>
      </c>
      <c r="B17" s="32" t="s">
        <v>22</v>
      </c>
      <c r="C17" s="33" t="s">
        <v>23</v>
      </c>
      <c r="D17" s="4">
        <f t="shared" si="0"/>
        <v>0</v>
      </c>
      <c r="E17" s="12" t="s">
        <v>18</v>
      </c>
      <c r="F17" s="4">
        <v>0</v>
      </c>
      <c r="G17" s="27"/>
    </row>
    <row r="18" spans="1:11" ht="35.25" customHeight="1" x14ac:dyDescent="0.25">
      <c r="A18" s="7">
        <v>8120</v>
      </c>
      <c r="B18" s="8" t="s">
        <v>24</v>
      </c>
      <c r="C18" s="33"/>
      <c r="D18" s="4">
        <f t="shared" si="0"/>
        <v>0</v>
      </c>
      <c r="E18" s="48"/>
      <c r="F18" s="4">
        <f>SUM(F20)</f>
        <v>0</v>
      </c>
      <c r="G18" s="34"/>
      <c r="H18" s="35"/>
      <c r="I18" s="36"/>
      <c r="J18" s="36"/>
      <c r="K18" s="36"/>
    </row>
    <row r="19" spans="1:11" ht="14.25" customHeight="1" x14ac:dyDescent="0.25">
      <c r="A19" s="7"/>
      <c r="B19" s="9" t="s">
        <v>3</v>
      </c>
      <c r="C19" s="33"/>
      <c r="D19" s="4">
        <f t="shared" si="0"/>
        <v>0</v>
      </c>
      <c r="E19" s="49"/>
      <c r="F19" s="50"/>
      <c r="G19" s="34"/>
      <c r="H19" s="36"/>
      <c r="I19" s="36"/>
      <c r="J19" s="36"/>
      <c r="K19" s="36"/>
    </row>
    <row r="20" spans="1:11" ht="18" customHeight="1" x14ac:dyDescent="0.25">
      <c r="A20" s="7">
        <v>8121</v>
      </c>
      <c r="B20" s="8" t="s">
        <v>25</v>
      </c>
      <c r="C20" s="33"/>
      <c r="D20" s="4">
        <f t="shared" si="0"/>
        <v>0</v>
      </c>
      <c r="E20" s="12" t="s">
        <v>18</v>
      </c>
      <c r="F20" s="4">
        <v>0</v>
      </c>
      <c r="G20" s="34"/>
      <c r="H20" s="36"/>
      <c r="I20" s="36"/>
      <c r="J20" s="36"/>
      <c r="K20" s="36"/>
    </row>
    <row r="21" spans="1:11" ht="39" customHeight="1" x14ac:dyDescent="0.25">
      <c r="A21" s="7"/>
      <c r="B21" s="9" t="s">
        <v>19</v>
      </c>
      <c r="C21" s="33"/>
      <c r="D21" s="4">
        <f t="shared" si="0"/>
        <v>0</v>
      </c>
      <c r="E21" s="49"/>
      <c r="F21" s="4">
        <v>0</v>
      </c>
      <c r="G21" s="34"/>
      <c r="H21" s="36"/>
      <c r="I21" s="36"/>
      <c r="J21" s="36"/>
      <c r="K21" s="36"/>
    </row>
    <row r="22" spans="1:11" ht="26.25" customHeight="1" x14ac:dyDescent="0.25">
      <c r="A22" s="19">
        <v>8122</v>
      </c>
      <c r="B22" s="31" t="s">
        <v>26</v>
      </c>
      <c r="C22" s="33" t="s">
        <v>27</v>
      </c>
      <c r="D22" s="4">
        <f t="shared" si="0"/>
        <v>0</v>
      </c>
      <c r="E22" s="12" t="s">
        <v>18</v>
      </c>
      <c r="F22" s="4">
        <v>0</v>
      </c>
      <c r="G22" s="34"/>
      <c r="H22" s="35"/>
      <c r="I22" s="36"/>
      <c r="J22" s="36"/>
      <c r="K22" s="36"/>
    </row>
    <row r="23" spans="1:11" x14ac:dyDescent="0.25">
      <c r="A23" s="19"/>
      <c r="B23" s="37" t="s">
        <v>19</v>
      </c>
      <c r="C23" s="33"/>
      <c r="D23" s="4">
        <f t="shared" si="0"/>
        <v>0</v>
      </c>
      <c r="E23" s="49"/>
      <c r="F23" s="50"/>
      <c r="G23" s="34"/>
      <c r="H23" s="36"/>
      <c r="I23" s="36"/>
      <c r="J23" s="36"/>
      <c r="K23" s="36"/>
    </row>
    <row r="24" spans="1:11" s="21" customFormat="1" ht="40.5" customHeight="1" x14ac:dyDescent="0.25">
      <c r="A24" s="19">
        <v>8123</v>
      </c>
      <c r="B24" s="37" t="s">
        <v>28</v>
      </c>
      <c r="C24" s="33"/>
      <c r="D24" s="4">
        <f t="shared" si="0"/>
        <v>0</v>
      </c>
      <c r="E24" s="12" t="s">
        <v>18</v>
      </c>
      <c r="F24" s="4">
        <v>0</v>
      </c>
      <c r="G24" s="34"/>
      <c r="H24" s="36"/>
      <c r="I24" s="36"/>
      <c r="J24" s="36"/>
      <c r="K24" s="36"/>
    </row>
    <row r="25" spans="1:11" ht="40.5" customHeight="1" x14ac:dyDescent="0.25">
      <c r="A25" s="19">
        <v>8124</v>
      </c>
      <c r="B25" s="37" t="s">
        <v>29</v>
      </c>
      <c r="C25" s="33"/>
      <c r="D25" s="4">
        <f t="shared" si="0"/>
        <v>0</v>
      </c>
      <c r="E25" s="12" t="s">
        <v>18</v>
      </c>
      <c r="F25" s="4">
        <v>0</v>
      </c>
      <c r="G25" s="34"/>
      <c r="H25" s="36"/>
      <c r="I25" s="36"/>
      <c r="J25" s="36"/>
      <c r="K25" s="36"/>
    </row>
    <row r="26" spans="1:11" ht="27" customHeight="1" x14ac:dyDescent="0.25">
      <c r="A26" s="19">
        <v>8130</v>
      </c>
      <c r="B26" s="31" t="s">
        <v>30</v>
      </c>
      <c r="C26" s="33" t="s">
        <v>31</v>
      </c>
      <c r="D26" s="4">
        <f t="shared" si="0"/>
        <v>0</v>
      </c>
      <c r="E26" s="12" t="s">
        <v>18</v>
      </c>
      <c r="F26" s="4">
        <v>0</v>
      </c>
      <c r="G26" s="34"/>
      <c r="H26" s="35"/>
      <c r="I26" s="36"/>
      <c r="J26" s="36"/>
      <c r="K26" s="36"/>
    </row>
    <row r="27" spans="1:11" ht="42" customHeight="1" x14ac:dyDescent="0.25">
      <c r="A27" s="19"/>
      <c r="B27" s="37" t="s">
        <v>19</v>
      </c>
      <c r="C27" s="33"/>
      <c r="D27" s="4">
        <f t="shared" si="0"/>
        <v>0</v>
      </c>
      <c r="E27" s="48"/>
      <c r="F27" s="4"/>
      <c r="G27" s="34"/>
      <c r="H27" s="36"/>
      <c r="I27" s="36"/>
      <c r="J27" s="36"/>
      <c r="K27" s="36"/>
    </row>
    <row r="28" spans="1:11" x14ac:dyDescent="0.25">
      <c r="A28" s="19">
        <v>8131</v>
      </c>
      <c r="B28" s="37" t="s">
        <v>32</v>
      </c>
      <c r="C28" s="33"/>
      <c r="D28" s="4">
        <f t="shared" si="0"/>
        <v>0</v>
      </c>
      <c r="E28" s="12" t="s">
        <v>18</v>
      </c>
      <c r="F28" s="4">
        <v>0</v>
      </c>
      <c r="G28" s="34"/>
      <c r="H28" s="36"/>
      <c r="I28" s="36"/>
      <c r="J28" s="36"/>
      <c r="K28" s="36"/>
    </row>
    <row r="29" spans="1:11" x14ac:dyDescent="0.25">
      <c r="A29" s="19">
        <v>8132</v>
      </c>
      <c r="B29" s="37" t="s">
        <v>33</v>
      </c>
      <c r="C29" s="33"/>
      <c r="D29" s="4">
        <f t="shared" si="0"/>
        <v>0</v>
      </c>
      <c r="E29" s="12" t="s">
        <v>18</v>
      </c>
      <c r="F29" s="4">
        <v>0</v>
      </c>
      <c r="G29" s="34"/>
      <c r="H29" s="36"/>
      <c r="I29" s="36"/>
      <c r="J29" s="36"/>
      <c r="K29" s="36"/>
    </row>
    <row r="30" spans="1:11" ht="27" x14ac:dyDescent="0.25">
      <c r="A30" s="19">
        <v>8140</v>
      </c>
      <c r="B30" s="31" t="s">
        <v>34</v>
      </c>
      <c r="C30" s="33"/>
      <c r="D30" s="4">
        <f>SUM(E30:F30)</f>
        <v>0</v>
      </c>
      <c r="E30" s="12">
        <f>SUM(E31)</f>
        <v>0</v>
      </c>
      <c r="F30" s="10">
        <f>SUM(F31)</f>
        <v>0</v>
      </c>
      <c r="G30" s="27"/>
      <c r="H30" s="38"/>
    </row>
    <row r="31" spans="1:11" s="36" customFormat="1" ht="29.25" customHeight="1" x14ac:dyDescent="0.25">
      <c r="A31" s="19">
        <v>8141</v>
      </c>
      <c r="B31" s="31" t="s">
        <v>35</v>
      </c>
      <c r="C31" s="33" t="s">
        <v>27</v>
      </c>
      <c r="D31" s="4">
        <f t="shared" ref="D31:D67" si="1">SUM(E31:F31)</f>
        <v>0</v>
      </c>
      <c r="E31" s="12">
        <f>SUM(E32:E33)</f>
        <v>0</v>
      </c>
      <c r="F31" s="10">
        <f>SUM(F32:F33)</f>
        <v>0</v>
      </c>
      <c r="G31" s="27"/>
      <c r="H31" s="38"/>
      <c r="I31" s="1"/>
      <c r="J31" s="1"/>
      <c r="K31" s="1"/>
    </row>
    <row r="32" spans="1:11" s="36" customFormat="1" x14ac:dyDescent="0.25">
      <c r="A32" s="19">
        <v>8142</v>
      </c>
      <c r="B32" s="37" t="s">
        <v>36</v>
      </c>
      <c r="C32" s="11"/>
      <c r="D32" s="4">
        <f t="shared" si="1"/>
        <v>0</v>
      </c>
      <c r="E32" s="39"/>
      <c r="F32" s="12" t="s">
        <v>18</v>
      </c>
      <c r="G32" s="27"/>
      <c r="H32" s="1"/>
      <c r="I32" s="1"/>
      <c r="J32" s="1"/>
      <c r="K32" s="1"/>
    </row>
    <row r="33" spans="1:11" s="36" customFormat="1" ht="22.5" customHeight="1" x14ac:dyDescent="0.25">
      <c r="A33" s="19">
        <v>8143</v>
      </c>
      <c r="B33" s="37" t="s">
        <v>37</v>
      </c>
      <c r="C33" s="11"/>
      <c r="D33" s="4">
        <f t="shared" si="1"/>
        <v>0</v>
      </c>
      <c r="E33" s="39"/>
      <c r="F33" s="4">
        <v>0</v>
      </c>
      <c r="G33" s="27"/>
      <c r="H33" s="1"/>
      <c r="I33" s="1"/>
      <c r="J33" s="1"/>
      <c r="K33" s="1"/>
    </row>
    <row r="34" spans="1:11" s="36" customFormat="1" ht="40.5" x14ac:dyDescent="0.25">
      <c r="A34" s="19">
        <v>8150</v>
      </c>
      <c r="B34" s="31" t="s">
        <v>38</v>
      </c>
      <c r="C34" s="40" t="s">
        <v>31</v>
      </c>
      <c r="D34" s="4">
        <f t="shared" si="1"/>
        <v>0</v>
      </c>
      <c r="E34" s="12">
        <f>SUM(E35:E36)</f>
        <v>0</v>
      </c>
      <c r="F34" s="4">
        <v>0</v>
      </c>
      <c r="G34" s="27"/>
      <c r="H34" s="38"/>
      <c r="I34" s="1"/>
      <c r="J34" s="1"/>
      <c r="K34" s="1"/>
    </row>
    <row r="35" spans="1:11" s="36" customFormat="1" ht="27.75" customHeight="1" x14ac:dyDescent="0.25">
      <c r="A35" s="19">
        <v>8151</v>
      </c>
      <c r="B35" s="37" t="s">
        <v>32</v>
      </c>
      <c r="C35" s="40"/>
      <c r="D35" s="4">
        <f t="shared" si="1"/>
        <v>0</v>
      </c>
      <c r="E35" s="39"/>
      <c r="F35" s="13" t="s">
        <v>1</v>
      </c>
      <c r="G35" s="27"/>
      <c r="H35" s="1"/>
      <c r="I35" s="1"/>
      <c r="J35" s="1"/>
      <c r="K35" s="1"/>
    </row>
    <row r="36" spans="1:11" s="36" customFormat="1" x14ac:dyDescent="0.25">
      <c r="A36" s="19">
        <v>8152</v>
      </c>
      <c r="B36" s="37" t="s">
        <v>39</v>
      </c>
      <c r="C36" s="40"/>
      <c r="D36" s="4">
        <f t="shared" si="1"/>
        <v>0</v>
      </c>
      <c r="E36" s="12">
        <v>0</v>
      </c>
      <c r="F36" s="4">
        <v>0</v>
      </c>
      <c r="G36" s="27"/>
      <c r="H36" s="1"/>
      <c r="I36" s="1"/>
      <c r="J36" s="1"/>
      <c r="K36" s="1"/>
    </row>
    <row r="37" spans="1:11" s="36" customFormat="1" ht="54" x14ac:dyDescent="0.25">
      <c r="A37" s="19">
        <v>8160</v>
      </c>
      <c r="B37" s="31" t="s">
        <v>40</v>
      </c>
      <c r="C37" s="40"/>
      <c r="D37" s="4">
        <f t="shared" si="1"/>
        <v>2634132.9064000002</v>
      </c>
      <c r="E37" s="13">
        <f>SUM(E42+E45+E53+E54)</f>
        <v>4101.7000000000116</v>
      </c>
      <c r="F37" s="4">
        <f>SUM(F38+F42+F45+F53+F54)</f>
        <v>2630031.2064</v>
      </c>
      <c r="G37" s="27"/>
      <c r="H37" s="38"/>
      <c r="I37" s="22"/>
      <c r="J37" s="1"/>
      <c r="K37" s="22"/>
    </row>
    <row r="38" spans="1:11" s="36" customFormat="1" ht="40.5" x14ac:dyDescent="0.25">
      <c r="A38" s="19">
        <v>8161</v>
      </c>
      <c r="B38" s="8" t="s">
        <v>41</v>
      </c>
      <c r="C38" s="40"/>
      <c r="D38" s="4">
        <f t="shared" si="1"/>
        <v>0</v>
      </c>
      <c r="E38" s="41" t="s">
        <v>18</v>
      </c>
      <c r="F38" s="4">
        <f>SUM(F39:F41)</f>
        <v>0</v>
      </c>
      <c r="G38" s="27"/>
      <c r="H38" s="1"/>
      <c r="I38" s="1"/>
      <c r="J38" s="1"/>
      <c r="K38" s="1"/>
    </row>
    <row r="39" spans="1:11" s="36" customFormat="1" ht="27.75" customHeight="1" x14ac:dyDescent="0.25">
      <c r="A39" s="19">
        <v>8162</v>
      </c>
      <c r="B39" s="37" t="s">
        <v>42</v>
      </c>
      <c r="C39" s="40" t="s">
        <v>43</v>
      </c>
      <c r="D39" s="4">
        <f t="shared" si="1"/>
        <v>0</v>
      </c>
      <c r="E39" s="12" t="s">
        <v>18</v>
      </c>
      <c r="F39" s="4">
        <v>0</v>
      </c>
      <c r="G39" s="27"/>
      <c r="H39" s="1"/>
      <c r="I39" s="1"/>
      <c r="J39" s="1"/>
      <c r="K39" s="1"/>
    </row>
    <row r="40" spans="1:11" s="36" customFormat="1" ht="121.5" x14ac:dyDescent="0.25">
      <c r="A40" s="14">
        <v>8163</v>
      </c>
      <c r="B40" s="37" t="s">
        <v>44</v>
      </c>
      <c r="C40" s="40" t="s">
        <v>43</v>
      </c>
      <c r="D40" s="4">
        <f t="shared" si="1"/>
        <v>0</v>
      </c>
      <c r="E40" s="42" t="s">
        <v>18</v>
      </c>
      <c r="F40" s="4">
        <v>0</v>
      </c>
      <c r="G40" s="27"/>
      <c r="H40" s="1"/>
      <c r="I40" s="1"/>
      <c r="J40" s="1"/>
      <c r="K40" s="1"/>
    </row>
    <row r="41" spans="1:11" s="36" customFormat="1" ht="27" x14ac:dyDescent="0.25">
      <c r="A41" s="19">
        <v>8164</v>
      </c>
      <c r="B41" s="37" t="s">
        <v>45</v>
      </c>
      <c r="C41" s="40" t="s">
        <v>46</v>
      </c>
      <c r="D41" s="4">
        <f t="shared" si="1"/>
        <v>0</v>
      </c>
      <c r="E41" s="12" t="s">
        <v>18</v>
      </c>
      <c r="F41" s="4"/>
      <c r="G41" s="27"/>
      <c r="H41" s="1"/>
      <c r="I41" s="1"/>
      <c r="J41" s="1"/>
      <c r="K41" s="1"/>
    </row>
    <row r="42" spans="1:11" s="36" customFormat="1" ht="40.5" x14ac:dyDescent="0.25">
      <c r="A42" s="19">
        <v>8170</v>
      </c>
      <c r="B42" s="8" t="s">
        <v>47</v>
      </c>
      <c r="C42" s="40"/>
      <c r="D42" s="4">
        <f t="shared" si="1"/>
        <v>0</v>
      </c>
      <c r="E42" s="41">
        <f>SUM(E43:E44)</f>
        <v>0</v>
      </c>
      <c r="F42" s="43">
        <f>SUM(F43:F44)</f>
        <v>0</v>
      </c>
      <c r="G42" s="27"/>
      <c r="H42" s="38"/>
      <c r="I42" s="1"/>
      <c r="J42" s="1"/>
      <c r="K42" s="1"/>
    </row>
    <row r="43" spans="1:11" ht="27" customHeight="1" x14ac:dyDescent="0.25">
      <c r="A43" s="19">
        <v>8171</v>
      </c>
      <c r="B43" s="37" t="s">
        <v>48</v>
      </c>
      <c r="C43" s="40" t="s">
        <v>49</v>
      </c>
      <c r="D43" s="4">
        <f t="shared" si="1"/>
        <v>0</v>
      </c>
      <c r="E43" s="12"/>
      <c r="F43" s="4">
        <v>0</v>
      </c>
      <c r="G43" s="27"/>
    </row>
    <row r="44" spans="1:11" ht="40.5" customHeight="1" x14ac:dyDescent="0.25">
      <c r="A44" s="19">
        <v>8172</v>
      </c>
      <c r="B44" s="32" t="s">
        <v>50</v>
      </c>
      <c r="C44" s="40" t="s">
        <v>51</v>
      </c>
      <c r="D44" s="4">
        <f t="shared" si="1"/>
        <v>0</v>
      </c>
      <c r="E44" s="12"/>
      <c r="F44" s="4">
        <v>0</v>
      </c>
      <c r="G44" s="27"/>
    </row>
    <row r="45" spans="1:11" ht="54" x14ac:dyDescent="0.25">
      <c r="A45" s="3">
        <v>8190</v>
      </c>
      <c r="B45" s="8" t="s">
        <v>52</v>
      </c>
      <c r="C45" s="19"/>
      <c r="D45" s="4">
        <f t="shared" si="1"/>
        <v>2634132.9064000002</v>
      </c>
      <c r="E45" s="13">
        <f>SUM(E46,-E48)</f>
        <v>4101.7000000000116</v>
      </c>
      <c r="F45" s="4">
        <f>SUM(F46:F49)</f>
        <v>2630031.2064</v>
      </c>
      <c r="G45" s="27"/>
      <c r="H45" s="38"/>
      <c r="I45" s="22"/>
      <c r="K45" s="22"/>
    </row>
    <row r="46" spans="1:11" ht="40.5" x14ac:dyDescent="0.25">
      <c r="A46" s="14">
        <v>8191</v>
      </c>
      <c r="B46" s="9" t="s">
        <v>53</v>
      </c>
      <c r="C46" s="15">
        <v>9320</v>
      </c>
      <c r="D46" s="4">
        <f>SUM(E46:F46)</f>
        <v>281956.5331</v>
      </c>
      <c r="E46" s="13">
        <v>281956.5331</v>
      </c>
      <c r="F46" s="13" t="s">
        <v>1</v>
      </c>
      <c r="G46" s="27"/>
      <c r="I46" s="22"/>
    </row>
    <row r="47" spans="1:11" ht="39.75" customHeight="1" x14ac:dyDescent="0.25">
      <c r="A47" s="14">
        <v>8192</v>
      </c>
      <c r="B47" s="37" t="s">
        <v>54</v>
      </c>
      <c r="C47" s="19"/>
      <c r="D47" s="4">
        <f t="shared" si="1"/>
        <v>4101.7</v>
      </c>
      <c r="E47" s="13">
        <v>4101.7</v>
      </c>
      <c r="F47" s="12" t="s">
        <v>18</v>
      </c>
      <c r="G47" s="27"/>
    </row>
    <row r="48" spans="1:11" ht="27" x14ac:dyDescent="0.25">
      <c r="A48" s="14">
        <v>8193</v>
      </c>
      <c r="B48" s="37" t="s">
        <v>55</v>
      </c>
      <c r="C48" s="19"/>
      <c r="D48" s="4">
        <f>D46-D47</f>
        <v>277854.83309999999</v>
      </c>
      <c r="E48" s="46">
        <f>E46-E47</f>
        <v>277854.83309999999</v>
      </c>
      <c r="F48" s="12" t="s">
        <v>1</v>
      </c>
      <c r="G48" s="27"/>
      <c r="I48" s="22"/>
    </row>
    <row r="49" spans="1:11" ht="40.5" x14ac:dyDescent="0.25">
      <c r="A49" s="14">
        <v>8194</v>
      </c>
      <c r="B49" s="37" t="s">
        <v>56</v>
      </c>
      <c r="C49" s="16">
        <v>9330</v>
      </c>
      <c r="D49" s="4">
        <f t="shared" si="1"/>
        <v>2630031.2064</v>
      </c>
      <c r="E49" s="12" t="s">
        <v>18</v>
      </c>
      <c r="F49" s="18">
        <f>SUM(F50:F51)</f>
        <v>2630031.2064</v>
      </c>
      <c r="G49" s="27"/>
      <c r="H49" s="38"/>
      <c r="I49" s="22"/>
      <c r="K49" s="22"/>
    </row>
    <row r="50" spans="1:11" ht="40.5" customHeight="1" x14ac:dyDescent="0.25">
      <c r="A50" s="14">
        <v>8195</v>
      </c>
      <c r="B50" s="37" t="s">
        <v>57</v>
      </c>
      <c r="C50" s="16"/>
      <c r="D50" s="4">
        <f t="shared" si="1"/>
        <v>2352176.3733000001</v>
      </c>
      <c r="E50" s="12" t="s">
        <v>18</v>
      </c>
      <c r="F50" s="4">
        <f>2349490.0524+2686.3209</f>
        <v>2352176.3733000001</v>
      </c>
      <c r="G50" s="27">
        <v>1155613170.0999999</v>
      </c>
      <c r="H50" s="44"/>
      <c r="I50" s="22"/>
      <c r="K50" s="22"/>
    </row>
    <row r="51" spans="1:11" ht="40.5" customHeight="1" x14ac:dyDescent="0.25">
      <c r="A51" s="14">
        <v>8196</v>
      </c>
      <c r="B51" s="37" t="s">
        <v>58</v>
      </c>
      <c r="C51" s="16"/>
      <c r="D51" s="4">
        <f>SUM(E51:F51)</f>
        <v>277854.83309999999</v>
      </c>
      <c r="E51" s="12" t="s">
        <v>18</v>
      </c>
      <c r="F51" s="51">
        <v>277854.83309999999</v>
      </c>
      <c r="G51" s="27"/>
      <c r="H51" s="38"/>
      <c r="I51" s="22"/>
      <c r="K51" s="22"/>
    </row>
    <row r="52" spans="1:11" ht="41.25" customHeight="1" x14ac:dyDescent="0.25">
      <c r="A52" s="14">
        <v>8197</v>
      </c>
      <c r="B52" s="8" t="s">
        <v>59</v>
      </c>
      <c r="C52" s="45"/>
      <c r="D52" s="12" t="s">
        <v>18</v>
      </c>
      <c r="E52" s="12" t="s">
        <v>18</v>
      </c>
      <c r="F52" s="12" t="s">
        <v>18</v>
      </c>
      <c r="G52" s="27"/>
    </row>
    <row r="53" spans="1:11" ht="123" customHeight="1" x14ac:dyDescent="0.25">
      <c r="A53" s="14">
        <v>8198</v>
      </c>
      <c r="B53" s="8" t="s">
        <v>60</v>
      </c>
      <c r="C53" s="45"/>
      <c r="D53" s="12" t="s">
        <v>18</v>
      </c>
      <c r="E53" s="10">
        <v>0</v>
      </c>
      <c r="F53" s="10">
        <v>0</v>
      </c>
      <c r="G53" s="27"/>
    </row>
    <row r="54" spans="1:11" ht="81" x14ac:dyDescent="0.25">
      <c r="A54" s="14">
        <v>8199</v>
      </c>
      <c r="B54" s="8" t="s">
        <v>61</v>
      </c>
      <c r="C54" s="45"/>
      <c r="D54" s="4">
        <f t="shared" si="1"/>
        <v>0</v>
      </c>
      <c r="E54" s="46">
        <v>0</v>
      </c>
      <c r="F54" s="46">
        <v>0</v>
      </c>
      <c r="G54" s="27"/>
      <c r="H54" s="38"/>
    </row>
    <row r="55" spans="1:11" ht="32.25" customHeight="1" x14ac:dyDescent="0.25">
      <c r="A55" s="14" t="s">
        <v>62</v>
      </c>
      <c r="B55" s="37" t="s">
        <v>63</v>
      </c>
      <c r="C55" s="45"/>
      <c r="D55" s="4">
        <f t="shared" si="1"/>
        <v>0</v>
      </c>
      <c r="E55" s="46" t="s">
        <v>18</v>
      </c>
      <c r="F55" s="4">
        <v>0</v>
      </c>
      <c r="G55" s="27"/>
    </row>
    <row r="56" spans="1:11" ht="27" x14ac:dyDescent="0.25">
      <c r="A56" s="7">
        <v>8200</v>
      </c>
      <c r="B56" s="6" t="s">
        <v>64</v>
      </c>
      <c r="C56" s="19"/>
      <c r="D56" s="4">
        <f t="shared" si="1"/>
        <v>0</v>
      </c>
      <c r="E56" s="13">
        <f>SUM(E57)</f>
        <v>0</v>
      </c>
      <c r="F56" s="4">
        <f>SUM(F57)</f>
        <v>0</v>
      </c>
      <c r="G56" s="27"/>
      <c r="H56" s="38"/>
    </row>
    <row r="57" spans="1:11" ht="27" x14ac:dyDescent="0.25">
      <c r="A57" s="7">
        <v>8210</v>
      </c>
      <c r="B57" s="47" t="s">
        <v>65</v>
      </c>
      <c r="C57" s="19"/>
      <c r="D57" s="4">
        <f t="shared" si="1"/>
        <v>0</v>
      </c>
      <c r="E57" s="10"/>
      <c r="F57" s="4">
        <f>SUM(F58+F61)</f>
        <v>0</v>
      </c>
      <c r="G57" s="27"/>
      <c r="H57" s="38"/>
    </row>
    <row r="58" spans="1:11" ht="43.5" customHeight="1" x14ac:dyDescent="0.25">
      <c r="A58" s="7">
        <v>8211</v>
      </c>
      <c r="B58" s="8" t="s">
        <v>66</v>
      </c>
      <c r="C58" s="19"/>
      <c r="D58" s="4">
        <f t="shared" si="1"/>
        <v>0</v>
      </c>
      <c r="E58" s="12" t="s">
        <v>18</v>
      </c>
      <c r="F58" s="4">
        <f>SUM(F59:F60)</f>
        <v>0</v>
      </c>
      <c r="G58" s="27"/>
    </row>
    <row r="59" spans="1:11" x14ac:dyDescent="0.25">
      <c r="A59" s="7">
        <v>8212</v>
      </c>
      <c r="B59" s="32" t="s">
        <v>20</v>
      </c>
      <c r="C59" s="40" t="s">
        <v>67</v>
      </c>
      <c r="D59" s="4">
        <f t="shared" si="1"/>
        <v>0</v>
      </c>
      <c r="E59" s="12" t="s">
        <v>18</v>
      </c>
      <c r="F59" s="4">
        <v>0</v>
      </c>
      <c r="G59" s="27"/>
    </row>
    <row r="60" spans="1:11" x14ac:dyDescent="0.25">
      <c r="A60" s="7">
        <v>8213</v>
      </c>
      <c r="B60" s="32" t="s">
        <v>22</v>
      </c>
      <c r="C60" s="40" t="s">
        <v>68</v>
      </c>
      <c r="D60" s="4">
        <f t="shared" si="1"/>
        <v>0</v>
      </c>
      <c r="E60" s="12" t="s">
        <v>18</v>
      </c>
      <c r="F60" s="4">
        <v>0</v>
      </c>
      <c r="G60" s="27"/>
    </row>
    <row r="61" spans="1:11" ht="40.5" x14ac:dyDescent="0.25">
      <c r="A61" s="7">
        <v>8220</v>
      </c>
      <c r="B61" s="8" t="s">
        <v>69</v>
      </c>
      <c r="C61" s="19"/>
      <c r="D61" s="4">
        <f t="shared" si="1"/>
        <v>0</v>
      </c>
      <c r="E61" s="13">
        <v>0</v>
      </c>
      <c r="F61" s="4">
        <f>SUM(F62+F65)</f>
        <v>0</v>
      </c>
      <c r="G61" s="27"/>
      <c r="H61" s="38"/>
    </row>
    <row r="62" spans="1:11" ht="27" x14ac:dyDescent="0.25">
      <c r="A62" s="7">
        <v>8221</v>
      </c>
      <c r="B62" s="8" t="s">
        <v>70</v>
      </c>
      <c r="C62" s="19"/>
      <c r="D62" s="4">
        <f t="shared" si="1"/>
        <v>0</v>
      </c>
      <c r="E62" s="12" t="s">
        <v>18</v>
      </c>
      <c r="F62" s="4"/>
      <c r="G62" s="27"/>
    </row>
    <row r="63" spans="1:11" ht="42.75" customHeight="1" x14ac:dyDescent="0.25">
      <c r="A63" s="19">
        <v>8222</v>
      </c>
      <c r="B63" s="37" t="s">
        <v>71</v>
      </c>
      <c r="C63" s="40" t="s">
        <v>72</v>
      </c>
      <c r="D63" s="4">
        <f t="shared" si="1"/>
        <v>0</v>
      </c>
      <c r="E63" s="12" t="s">
        <v>18</v>
      </c>
      <c r="F63" s="4">
        <v>0</v>
      </c>
      <c r="G63" s="27"/>
    </row>
    <row r="64" spans="1:11" ht="55.5" customHeight="1" x14ac:dyDescent="0.25">
      <c r="A64" s="19">
        <v>8230</v>
      </c>
      <c r="B64" s="37" t="s">
        <v>73</v>
      </c>
      <c r="C64" s="40" t="s">
        <v>74</v>
      </c>
      <c r="D64" s="4">
        <f t="shared" si="1"/>
        <v>0</v>
      </c>
      <c r="E64" s="12" t="s">
        <v>18</v>
      </c>
      <c r="F64" s="4">
        <v>0</v>
      </c>
      <c r="G64" s="27"/>
    </row>
    <row r="65" spans="1:7" ht="27" x14ac:dyDescent="0.25">
      <c r="A65" s="19">
        <v>8240</v>
      </c>
      <c r="B65" s="8" t="s">
        <v>75</v>
      </c>
      <c r="C65" s="19"/>
      <c r="D65" s="4">
        <f t="shared" si="1"/>
        <v>0</v>
      </c>
      <c r="E65" s="4">
        <v>0</v>
      </c>
      <c r="F65" s="4">
        <v>0</v>
      </c>
      <c r="G65" s="27"/>
    </row>
    <row r="66" spans="1:7" x14ac:dyDescent="0.25">
      <c r="A66" s="19">
        <v>8241</v>
      </c>
      <c r="B66" s="37" t="s">
        <v>76</v>
      </c>
      <c r="C66" s="40" t="s">
        <v>72</v>
      </c>
      <c r="D66" s="4">
        <f t="shared" si="1"/>
        <v>0</v>
      </c>
      <c r="E66" s="4">
        <v>0</v>
      </c>
      <c r="F66" s="4">
        <v>0</v>
      </c>
      <c r="G66" s="27"/>
    </row>
    <row r="67" spans="1:7" ht="81" customHeight="1" x14ac:dyDescent="0.25">
      <c r="A67" s="19">
        <v>8250</v>
      </c>
      <c r="B67" s="37" t="s">
        <v>77</v>
      </c>
      <c r="C67" s="40" t="s">
        <v>74</v>
      </c>
      <c r="D67" s="4">
        <f t="shared" si="1"/>
        <v>0</v>
      </c>
      <c r="E67" s="46">
        <v>0</v>
      </c>
      <c r="F67" s="4">
        <v>0</v>
      </c>
      <c r="G67" s="27"/>
    </row>
    <row r="68" spans="1:7" x14ac:dyDescent="0.25">
      <c r="B68" s="17"/>
    </row>
    <row r="69" spans="1:7" x14ac:dyDescent="0.25">
      <c r="B69" s="17"/>
    </row>
    <row r="70" spans="1:7" x14ac:dyDescent="0.25">
      <c r="B70" s="17"/>
    </row>
    <row r="71" spans="1:7" ht="54.75" customHeight="1" x14ac:dyDescent="0.25">
      <c r="B71" s="17"/>
    </row>
    <row r="72" spans="1:7" x14ac:dyDescent="0.25">
      <c r="B72" s="17"/>
    </row>
    <row r="73" spans="1:7" x14ac:dyDescent="0.25">
      <c r="B73" s="17"/>
    </row>
    <row r="74" spans="1:7" x14ac:dyDescent="0.25">
      <c r="B74" s="17"/>
    </row>
    <row r="75" spans="1:7" ht="26.25" customHeight="1" x14ac:dyDescent="0.25">
      <c r="B75" s="17"/>
    </row>
    <row r="76" spans="1:7" x14ac:dyDescent="0.25">
      <c r="B76" s="17"/>
    </row>
    <row r="77" spans="1:7" x14ac:dyDescent="0.25">
      <c r="B77" s="17"/>
    </row>
    <row r="78" spans="1:7" ht="26.25" customHeight="1" x14ac:dyDescent="0.25">
      <c r="B78" s="17"/>
    </row>
    <row r="79" spans="1:7" x14ac:dyDescent="0.25">
      <c r="B79" s="17"/>
    </row>
    <row r="80" spans="1:7" ht="30.75" customHeight="1" x14ac:dyDescent="0.25">
      <c r="B80" s="17"/>
    </row>
    <row r="81" spans="2:2" x14ac:dyDescent="0.25">
      <c r="B81" s="17"/>
    </row>
    <row r="82" spans="2:2" x14ac:dyDescent="0.25">
      <c r="B82" s="17"/>
    </row>
    <row r="83" spans="2:2" x14ac:dyDescent="0.25">
      <c r="B83" s="17"/>
    </row>
    <row r="84" spans="2:2" x14ac:dyDescent="0.25">
      <c r="B84" s="17"/>
    </row>
    <row r="85" spans="2:2" x14ac:dyDescent="0.25">
      <c r="B85" s="17"/>
    </row>
    <row r="86" spans="2:2" x14ac:dyDescent="0.25">
      <c r="B86" s="17"/>
    </row>
    <row r="87" spans="2:2" x14ac:dyDescent="0.25">
      <c r="B87" s="17"/>
    </row>
    <row r="88" spans="2:2" x14ac:dyDescent="0.25">
      <c r="B88" s="17"/>
    </row>
    <row r="89" spans="2:2" x14ac:dyDescent="0.25">
      <c r="B89" s="17"/>
    </row>
    <row r="90" spans="2:2" x14ac:dyDescent="0.25">
      <c r="B90" s="17"/>
    </row>
    <row r="91" spans="2:2" x14ac:dyDescent="0.25">
      <c r="B91" s="17"/>
    </row>
    <row r="92" spans="2:2" x14ac:dyDescent="0.25">
      <c r="B92" s="17"/>
    </row>
    <row r="93" spans="2:2" x14ac:dyDescent="0.25">
      <c r="B93" s="17"/>
    </row>
    <row r="94" spans="2:2" x14ac:dyDescent="0.25">
      <c r="B94" s="17"/>
    </row>
    <row r="95" spans="2:2" x14ac:dyDescent="0.25">
      <c r="B95" s="17"/>
    </row>
    <row r="96" spans="2:2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7"/>
    </row>
    <row r="139" spans="2:2" x14ac:dyDescent="0.25">
      <c r="B139" s="17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7"/>
    </row>
    <row r="144" spans="2:2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  <row r="179" spans="2:2" x14ac:dyDescent="0.25">
      <c r="B179" s="17"/>
    </row>
    <row r="180" spans="2:2" x14ac:dyDescent="0.25">
      <c r="B180" s="17"/>
    </row>
    <row r="181" spans="2:2" x14ac:dyDescent="0.25">
      <c r="B181" s="17"/>
    </row>
    <row r="182" spans="2:2" x14ac:dyDescent="0.25">
      <c r="B182" s="17"/>
    </row>
    <row r="183" spans="2:2" x14ac:dyDescent="0.25">
      <c r="B183" s="17"/>
    </row>
    <row r="184" spans="2:2" x14ac:dyDescent="0.25">
      <c r="B184" s="17"/>
    </row>
    <row r="185" spans="2:2" x14ac:dyDescent="0.25">
      <c r="B185" s="17"/>
    </row>
    <row r="186" spans="2:2" x14ac:dyDescent="0.25">
      <c r="B186" s="17"/>
    </row>
    <row r="187" spans="2:2" x14ac:dyDescent="0.25">
      <c r="B187" s="17"/>
    </row>
    <row r="188" spans="2:2" x14ac:dyDescent="0.25">
      <c r="B188" s="17"/>
    </row>
    <row r="189" spans="2:2" x14ac:dyDescent="0.25">
      <c r="B189" s="17"/>
    </row>
    <row r="190" spans="2:2" x14ac:dyDescent="0.25">
      <c r="B190" s="17"/>
    </row>
    <row r="191" spans="2:2" x14ac:dyDescent="0.25">
      <c r="B191" s="17"/>
    </row>
    <row r="192" spans="2:2" x14ac:dyDescent="0.25">
      <c r="B192" s="17"/>
    </row>
    <row r="193" spans="2:2" x14ac:dyDescent="0.25">
      <c r="B193" s="17"/>
    </row>
    <row r="194" spans="2:2" x14ac:dyDescent="0.25">
      <c r="B194" s="17"/>
    </row>
    <row r="195" spans="2:2" x14ac:dyDescent="0.25">
      <c r="B195" s="17"/>
    </row>
    <row r="196" spans="2:2" x14ac:dyDescent="0.25">
      <c r="B196" s="17"/>
    </row>
    <row r="197" spans="2:2" x14ac:dyDescent="0.25">
      <c r="B197" s="17"/>
    </row>
    <row r="198" spans="2:2" x14ac:dyDescent="0.25">
      <c r="B198" s="17"/>
    </row>
    <row r="199" spans="2:2" x14ac:dyDescent="0.25">
      <c r="B199" s="17"/>
    </row>
    <row r="200" spans="2:2" x14ac:dyDescent="0.25">
      <c r="B200" s="17"/>
    </row>
    <row r="201" spans="2:2" x14ac:dyDescent="0.25">
      <c r="B201" s="17"/>
    </row>
    <row r="202" spans="2:2" x14ac:dyDescent="0.25">
      <c r="B202" s="17"/>
    </row>
    <row r="203" spans="2:2" x14ac:dyDescent="0.25">
      <c r="B203" s="17"/>
    </row>
    <row r="204" spans="2:2" x14ac:dyDescent="0.25">
      <c r="B204" s="17"/>
    </row>
    <row r="205" spans="2:2" x14ac:dyDescent="0.25">
      <c r="B205" s="17"/>
    </row>
    <row r="206" spans="2:2" x14ac:dyDescent="0.25">
      <c r="B206" s="17"/>
    </row>
    <row r="207" spans="2:2" x14ac:dyDescent="0.25">
      <c r="B207" s="17"/>
    </row>
    <row r="208" spans="2:2" x14ac:dyDescent="0.25">
      <c r="B208" s="17"/>
    </row>
    <row r="209" spans="2:2" x14ac:dyDescent="0.25">
      <c r="B209" s="17"/>
    </row>
    <row r="210" spans="2:2" x14ac:dyDescent="0.25">
      <c r="B210" s="17"/>
    </row>
    <row r="211" spans="2:2" x14ac:dyDescent="0.25">
      <c r="B211" s="17"/>
    </row>
    <row r="212" spans="2:2" x14ac:dyDescent="0.25">
      <c r="B212" s="17"/>
    </row>
    <row r="213" spans="2:2" x14ac:dyDescent="0.25">
      <c r="B213" s="17"/>
    </row>
    <row r="214" spans="2:2" x14ac:dyDescent="0.25">
      <c r="B214" s="17"/>
    </row>
    <row r="215" spans="2:2" x14ac:dyDescent="0.25">
      <c r="B215" s="17"/>
    </row>
    <row r="216" spans="2:2" x14ac:dyDescent="0.25">
      <c r="B216" s="17"/>
    </row>
    <row r="217" spans="2:2" x14ac:dyDescent="0.25">
      <c r="B217" s="17"/>
    </row>
    <row r="218" spans="2:2" x14ac:dyDescent="0.25">
      <c r="B218" s="17"/>
    </row>
    <row r="219" spans="2:2" x14ac:dyDescent="0.25">
      <c r="B219" s="17"/>
    </row>
    <row r="220" spans="2:2" x14ac:dyDescent="0.25">
      <c r="B220" s="17"/>
    </row>
    <row r="221" spans="2:2" x14ac:dyDescent="0.25">
      <c r="B221" s="17"/>
    </row>
    <row r="222" spans="2:2" x14ac:dyDescent="0.25">
      <c r="B222" s="17"/>
    </row>
    <row r="223" spans="2:2" x14ac:dyDescent="0.25">
      <c r="B223" s="17"/>
    </row>
    <row r="224" spans="2:2" x14ac:dyDescent="0.25">
      <c r="B224" s="17"/>
    </row>
    <row r="225" spans="2:2" x14ac:dyDescent="0.25">
      <c r="B225" s="17"/>
    </row>
    <row r="226" spans="2:2" x14ac:dyDescent="0.25">
      <c r="B226" s="17"/>
    </row>
    <row r="227" spans="2:2" x14ac:dyDescent="0.25">
      <c r="B227" s="17"/>
    </row>
    <row r="228" spans="2:2" x14ac:dyDescent="0.25">
      <c r="B228" s="17"/>
    </row>
    <row r="229" spans="2:2" x14ac:dyDescent="0.25">
      <c r="B229" s="17"/>
    </row>
    <row r="230" spans="2:2" x14ac:dyDescent="0.25">
      <c r="B230" s="17"/>
    </row>
    <row r="231" spans="2:2" x14ac:dyDescent="0.25">
      <c r="B231" s="17"/>
    </row>
    <row r="232" spans="2:2" x14ac:dyDescent="0.25">
      <c r="B232" s="17"/>
    </row>
    <row r="233" spans="2:2" x14ac:dyDescent="0.25">
      <c r="B233" s="17"/>
    </row>
    <row r="234" spans="2:2" x14ac:dyDescent="0.25">
      <c r="B234" s="17"/>
    </row>
  </sheetData>
  <mergeCells count="8">
    <mergeCell ref="E1:F1"/>
    <mergeCell ref="D2:F2"/>
    <mergeCell ref="A3:F3"/>
    <mergeCell ref="A5:F5"/>
    <mergeCell ref="A8:A9"/>
    <mergeCell ref="B8:C8"/>
    <mergeCell ref="D8:D9"/>
    <mergeCell ref="E8:F8"/>
  </mergeCells>
  <pageMargins left="0.45" right="0.45" top="0.75" bottom="0.75" header="0.3" footer="0.3"/>
  <pageSetup paperSize="9" scale="95" orientation="portrait" verticalDpi="0" r:id="rId1"/>
  <headerFooter>
    <oddFooter>&amp;C&amp;P&amp;R&amp;[Բյուջե 2026</oddFooter>
  </headerFooter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Հատված 4-5</vt:lpstr>
      <vt:lpstr>'Հատված 4-5'!Print_Area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Inga Hakobyan</cp:lastModifiedBy>
  <cp:lastPrinted>2025-12-25T20:36:35Z</cp:lastPrinted>
  <dcterms:created xsi:type="dcterms:W3CDTF">1996-10-14T23:33:28Z</dcterms:created>
  <dcterms:modified xsi:type="dcterms:W3CDTF">2025-12-30T06:19:25Z</dcterms:modified>
</cp:coreProperties>
</file>