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ga\Desktop\JRVEJ 145-N\"/>
    </mc:Choice>
  </mc:AlternateContent>
  <xr:revisionPtr revIDLastSave="0" documentId="13_ncr:1_{70760556-E815-4772-A334-9177CBBDFF6A}" xr6:coauthVersionLast="47" xr6:coauthVersionMax="47" xr10:uidLastSave="{00000000-0000-0000-0000-000000000000}"/>
  <bookViews>
    <workbookView xWindow="1515" yWindow="1515" windowWidth="21600" windowHeight="11385" xr2:uid="{00000000-000D-0000-FFFF-FFFF00000000}"/>
  </bookViews>
  <sheets>
    <sheet name="Հատված 1" sheetId="8" r:id="rId1"/>
  </sheets>
  <definedNames>
    <definedName name="_xlnm.Print_Area" localSheetId="0">'Հատված 1'!$A$3:$G$117</definedName>
    <definedName name="_xlnm.Print_Titles" localSheetId="0">'Հատված 1'!$6:$9</definedName>
  </definedNames>
  <calcPr calcId="191029"/>
</workbook>
</file>

<file path=xl/calcChain.xml><?xml version="1.0" encoding="utf-8"?>
<calcChain xmlns="http://schemas.openxmlformats.org/spreadsheetml/2006/main">
  <c r="E93" i="8" l="1"/>
  <c r="E83" i="8"/>
  <c r="E82" i="8" s="1"/>
  <c r="D82" i="8" l="1"/>
  <c r="E20" i="8"/>
  <c r="D14" i="8"/>
  <c r="E102" i="8"/>
  <c r="E16" i="8"/>
  <c r="D16" i="8" s="1"/>
  <c r="D93" i="8"/>
  <c r="E12" i="8"/>
  <c r="D12" i="8" s="1"/>
  <c r="D13" i="8"/>
  <c r="D15" i="8"/>
  <c r="D17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5" i="8"/>
  <c r="D36" i="8"/>
  <c r="D38" i="8"/>
  <c r="E40" i="8"/>
  <c r="E39" i="8" s="1"/>
  <c r="D39" i="8" s="1"/>
  <c r="D41" i="8"/>
  <c r="D42" i="8"/>
  <c r="E44" i="8"/>
  <c r="D44" i="8" s="1"/>
  <c r="D45" i="8"/>
  <c r="D46" i="8"/>
  <c r="D47" i="8"/>
  <c r="D48" i="8"/>
  <c r="E50" i="8"/>
  <c r="D50" i="8" s="1"/>
  <c r="D51" i="8"/>
  <c r="F52" i="8"/>
  <c r="D52" i="8" s="1"/>
  <c r="D53" i="8"/>
  <c r="E54" i="8"/>
  <c r="D54" i="8" s="1"/>
  <c r="D55" i="8"/>
  <c r="F56" i="8"/>
  <c r="D57" i="8"/>
  <c r="D59" i="8"/>
  <c r="E60" i="8"/>
  <c r="D60" i="8" s="1"/>
  <c r="D61" i="8"/>
  <c r="D62" i="8"/>
  <c r="D63" i="8"/>
  <c r="D64" i="8"/>
  <c r="F65" i="8"/>
  <c r="D65" i="8" s="1"/>
  <c r="D66" i="8"/>
  <c r="D67" i="8"/>
  <c r="F69" i="8"/>
  <c r="D69" i="8" s="1"/>
  <c r="D70" i="8"/>
  <c r="E71" i="8"/>
  <c r="D71" i="8" s="1"/>
  <c r="D72" i="8"/>
  <c r="E73" i="8"/>
  <c r="D73" i="8" s="1"/>
  <c r="D74" i="8"/>
  <c r="D75" i="8"/>
  <c r="D76" i="8"/>
  <c r="D77" i="8"/>
  <c r="E78" i="8"/>
  <c r="D78" i="8" s="1"/>
  <c r="D79" i="8"/>
  <c r="D80" i="8"/>
  <c r="D81" i="8"/>
  <c r="D84" i="8"/>
  <c r="D85" i="8"/>
  <c r="D86" i="8"/>
  <c r="D87" i="8"/>
  <c r="D88" i="8"/>
  <c r="D89" i="8"/>
  <c r="D90" i="8"/>
  <c r="D91" i="8"/>
  <c r="D92" i="8"/>
  <c r="D94" i="8"/>
  <c r="D95" i="8"/>
  <c r="E96" i="8"/>
  <c r="D96" i="8" s="1"/>
  <c r="D97" i="8"/>
  <c r="D98" i="8"/>
  <c r="F99" i="8"/>
  <c r="D100" i="8"/>
  <c r="D101" i="8"/>
  <c r="F102" i="8"/>
  <c r="D103" i="8"/>
  <c r="D104" i="8"/>
  <c r="D105" i="8"/>
  <c r="D99" i="8"/>
  <c r="D83" i="8"/>
  <c r="D20" i="8" l="1"/>
  <c r="E19" i="8"/>
  <c r="E18" i="8" s="1"/>
  <c r="F49" i="8"/>
  <c r="F68" i="8"/>
  <c r="F10" i="8" s="1"/>
  <c r="D56" i="8"/>
  <c r="D68" i="8"/>
  <c r="D102" i="8"/>
  <c r="E43" i="8"/>
  <c r="D43" i="8" s="1"/>
  <c r="E58" i="8"/>
  <c r="D58" i="8" s="1"/>
  <c r="D40" i="8"/>
  <c r="E68" i="8"/>
  <c r="E11" i="8" l="1"/>
  <c r="D19" i="8"/>
  <c r="E49" i="8"/>
  <c r="D49" i="8" s="1"/>
  <c r="D18" i="8" l="1"/>
  <c r="D11" i="8" l="1"/>
  <c r="D10" i="8" s="1"/>
  <c r="E1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B9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Finance:</t>
        </r>
        <r>
          <rPr>
            <sz val="8"/>
            <color indexed="81"/>
            <rFont val="Tahoma"/>
            <family val="2"/>
            <charset val="238"/>
          </rPr>
          <t xml:space="preserve">
(1361+1362)</t>
        </r>
      </text>
    </comment>
  </commentList>
</comments>
</file>

<file path=xl/sharedStrings.xml><?xml version="1.0" encoding="utf-8"?>
<sst xmlns="http://schemas.openxmlformats.org/spreadsheetml/2006/main" count="272" uniqueCount="188">
  <si>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</si>
  <si>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</si>
  <si>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</si>
  <si>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</si>
  <si>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</si>
  <si>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</si>
  <si>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</si>
  <si>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</si>
  <si>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</si>
  <si>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</si>
  <si>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</si>
  <si>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</si>
  <si>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</si>
  <si>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</si>
  <si>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</si>
  <si>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</si>
  <si>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</si>
  <si>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1151</t>
  </si>
  <si>
    <t>1152</t>
  </si>
  <si>
    <t>1153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</si>
  <si>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</si>
  <si>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</si>
  <si>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</si>
  <si>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</si>
  <si>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</si>
  <si>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</si>
  <si>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</si>
  <si>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</si>
  <si>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</si>
  <si>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1251</t>
  </si>
  <si>
    <t>1254</t>
  </si>
  <si>
    <t>1255</t>
  </si>
  <si>
    <t>1256</t>
  </si>
  <si>
    <t>1257</t>
  </si>
  <si>
    <t>1258</t>
  </si>
  <si>
    <t>1261</t>
  </si>
  <si>
    <t>1262</t>
  </si>
  <si>
    <t>1311</t>
  </si>
  <si>
    <t>1321</t>
  </si>
  <si>
    <t>1331</t>
  </si>
  <si>
    <t>1332</t>
  </si>
  <si>
    <t>1333</t>
  </si>
  <si>
    <t>1351</t>
  </si>
  <si>
    <t>1352</t>
  </si>
  <si>
    <t>1361</t>
  </si>
  <si>
    <t>1362</t>
  </si>
  <si>
    <t>1371</t>
  </si>
  <si>
    <t>1381</t>
  </si>
  <si>
    <t>1382</t>
  </si>
  <si>
    <t>1145</t>
  </si>
  <si>
    <t>1220</t>
  </si>
  <si>
    <t>1221</t>
  </si>
  <si>
    <t>1342</t>
  </si>
  <si>
    <t>1390</t>
  </si>
  <si>
    <t>1391</t>
  </si>
  <si>
    <t>1392</t>
  </si>
  <si>
    <t>1393</t>
  </si>
  <si>
    <t>1000</t>
  </si>
  <si>
    <t>1100</t>
  </si>
  <si>
    <t>X</t>
  </si>
  <si>
    <t>1372</t>
  </si>
  <si>
    <t>1343</t>
  </si>
  <si>
    <t>1165</t>
  </si>
  <si>
    <t>1334</t>
  </si>
  <si>
    <t>1341</t>
  </si>
  <si>
    <t>1146</t>
  </si>
  <si>
    <t>1147</t>
  </si>
  <si>
    <t>1148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</si>
  <si>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</si>
  <si>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</si>
  <si>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</si>
  <si>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</si>
  <si>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</si>
  <si>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</si>
  <si>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</si>
  <si>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
 մաս</t>
  </si>
  <si>
    <t>ֆոնդային 
մաս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</si>
  <si>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</si>
  <si>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</si>
  <si>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գույքից, այդ թվում`  </t>
  </si>
  <si>
    <t>Գույքահարկ փոխադրամիջոցների համար</t>
  </si>
  <si>
    <t xml:space="preserve">1.3 Ապրանքների օգտագործման կամ գործունեության իրականացման թույլտվության վճարներ, այդ թվում`  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</si>
  <si>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</si>
  <si>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</si>
  <si>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</si>
  <si>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</si>
  <si>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</si>
  <si>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</si>
  <si>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  հեղուկացված նավթային գազերի և տեխնիկական հեղուկների վաճառքի թույլտվության համար 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</si>
  <si>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</si>
  <si>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</si>
  <si>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</si>
  <si>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</si>
  <si>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</si>
  <si>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</si>
  <si>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ժգ)Ավտոկայանատեղի համար</t>
  </si>
  <si>
    <t xml:space="preserve">ժդ)Համայնքի տարածքում գտնվող խանութներում, կրպակներում տեխնիկական հեղուկների վաճառքի թույլտվության համար </t>
  </si>
  <si>
    <t>ժե)Համայնքի տարածքում հանրային սննդի կազմակերպման իրացման թույլտվության համար</t>
  </si>
  <si>
    <t xml:space="preserve">1.4 Ապրանքների մատակարարումից և ծառայությունների մատուցումից այլ պարտադիր վճարներ, այդ թվում`  </t>
  </si>
  <si>
    <t xml:space="preserve">Համայնքի բյուջե վճարվող պետական տուրքեր, _x000D_
(տող 1152 + տող 1153 ), այդ թվում`  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</si>
  <si>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</si>
  <si>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</t>
  </si>
  <si>
    <t xml:space="preserve"> 1.5 Այլ հարկային եկամուտներ, _x000D_
(տող 1161 + տող 1165 )  այդ թվում`</t>
  </si>
  <si>
    <t>ա) Եկամտահարկ</t>
  </si>
  <si>
    <t>բ) Շահութահարկ</t>
  </si>
  <si>
    <t>գ) 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</si>
  <si>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</si>
  <si>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2. ՊԱՇՏՈՆԱԿԱՆ ԴՐԱՄԱՇՆՈՐՀՆԵՐ, _x000D_
(տող 1210 + տող 1220 + տող 1230 + տող 1240 + տող 1250 + տող 1260) այդ թվում` </t>
  </si>
  <si>
    <t xml:space="preserve">2.1  Ընթացիկ արտաքին պաշտոնական դրամաշնորհներ` ստացված այլ պետություններից,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</si>
  <si>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</si>
  <si>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2.2 Կապիտալ արտաքին պաշտոնական դրամաշնորհներ` ստացված այլ պետություններից, այդ թվում` 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</si>
  <si>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</si>
  <si>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2.3 Ընթացիկ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</si>
  <si>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</si>
  <si>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2.4 Կապիտալ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</si>
  <si>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</si>
  <si>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</si>
  <si>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 xml:space="preserve">բ) Պետական բյուջեից տրամադրվող այլ դոտացիաներ, (տող 1255 + տող 1256), այդ թվում`  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</si>
  <si>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</si>
  <si>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</si>
  <si>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</si>
  <si>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</si>
  <si>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մակարդակներից, (տող 1261 + տող 1262),_x000D_
այդ թվում` </t>
  </si>
  <si>
    <t>ա) Պետական բյուջեից կապիտալ ծախսերի ֆինանսավորման նպատակային հատկացումներ (սուբվենցիաներ)</t>
  </si>
  <si>
    <t>բ) ՀՀ այլ համայնքներից կապիտալ ծախսերի ֆինանսավորման նպատակով ստացվող պաշտոնական դրամաշնորհներ</t>
  </si>
  <si>
    <t xml:space="preserve">3. ԱՅԼ ԵԿԱՄՈՒՏՆԵՐ,  _x000D_
(տող 1310 + տող 1320 + տող 1330 + տող 1340 + տող 1350 + տող 1360 + տող 1370 + տող 1380+ տող 1390), այդ թվում` _x000D_
</t>
  </si>
  <si>
    <t xml:space="preserve">3.1 Տոկոսներ, այդ թվում`  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</si>
  <si>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</si>
  <si>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3.2 Շահաբաժիններ, այդ թվում`  </t>
  </si>
  <si>
    <t>Բաժնետիրական ընկերություններում համայնքի մասնակցության դիմաց համայնքի բյուջե կատարվող մասհանումներ (շահաբաժիններ)</t>
  </si>
  <si>
    <t xml:space="preserve">3.3 Գույքի վարձակալությունից եկամուտներ, _x000D_
(տող 1331 + տող 1332 + տող 1333 + 1334), այդ թվում`  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</si>
  <si>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</si>
  <si>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</si>
  <si>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</si>
  <si>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</si>
  <si>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մատուցումից, (տող 1341 + տող 1342+ տող 1343), _x000D_
այդ թվում`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</si>
  <si>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</si>
  <si>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</si>
  <si>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</si>
  <si>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գանձումներ, _x000D_
(տող 1351 + տող 1352), այդ թվում` 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</si>
  <si>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</si>
  <si>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տուգանքներից, _x000D_
(տող 1361 + տող 1362), այդ թվում`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</si>
  <si>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</si>
  <si>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</si>
  <si>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3.7 Ընթացիկ ոչ պաշտոնական դրամաշնորհներ, _x000D_
(տող 1371 + տող 1372), այդ թվում`  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</si>
  <si>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</si>
  <si>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</si>
  <si>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դրամաշնորհներ, այդ թվում`  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</si>
  <si>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</si>
  <si>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</si>
  <si>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 xml:space="preserve">3.9 Այլ եկամուտներ, _x000D_
(տող 1391 + տող 1392 + տող 1393), այդ թվում` 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</si>
  <si>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</si>
  <si>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</si>
  <si>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</si>
  <si>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Տ Ե Ղ Ե Կ Ո Ւ Թ Յ Ո Ւ Ն Ն Ե Ր</t>
  </si>
  <si>
    <t>ԳՈՒՅՔԱՀԱՐԿԻ ԵՎ ՀՈՂԻ ՀԱՐԿԻ, ՀՈՂԵՐԻ ԵՎ ԱՅԼ ԳՈՒՅՔԻ ՎԱՐՁԱԿԱԼՈՒԹՅԱՆ ՎԱՐՁԱՎՃԱՐՆԵՐԻ ԳԾՈՎ ԱՌԱՆՁԻՆ ՑՈՒՑԱՆԻՇՆԵՐԻ ՎԵՐԱԲԵՐՅԱԼ</t>
  </si>
  <si>
    <t>Տողի_x000D_
NN</t>
  </si>
  <si>
    <t>ապառքը _x000D_
տարեսկզբի_x000D_
դրությամբ</t>
  </si>
  <si>
    <t>ապառքը_x000D_
տարեվերջի_x000D_
դրությամբ</t>
  </si>
  <si>
    <t>տվյալ տարվա_x000D_
հաշվարկային գումարը</t>
  </si>
  <si>
    <t>Հողի հարկ համայնքների վարչական տարածքներում գտնվող հողերի համար</t>
  </si>
  <si>
    <t>Հողերի վարձակալության վարձավճար</t>
  </si>
  <si>
    <t>Այլ գույքի վարձակալության վարձավճար</t>
  </si>
  <si>
    <t>2.5 Ընթացիկ ներքին պաշտոնական դրամաշնորհներ` ստացված կառավարման այլ մակարդակներից, _x000D_(տող 1251 + տող 1254 + տող 1257 + տող 1258),_x000D_ որից`</t>
  </si>
  <si>
    <r>
      <t xml:space="preserve">               ԸՆԴԱՄԵՆԸ  ԵԿԱՄՈՒՏՆԵՐ,                </t>
    </r>
    <r>
      <rPr>
        <b/>
        <sz val="9"/>
        <rFont val="GHEA Grapalat"/>
        <family val="3"/>
      </rPr>
      <t>(տող 1100 + տող 1200+տող 1300) այդ թվում`</t>
    </r>
  </si>
  <si>
    <t xml:space="preserve">1. ՀԱՐԿԵՐ ԵՎ ՏՈՒՐՔԵՐ, _x000D_
(տող 1110 + տող 1120 + տող 1130 + տող 1150 + տող 1160) այդ թվում`  </t>
  </si>
  <si>
    <t>Տեղական տուրքեր,   _x000D_
(տող 1132 + տող 1135 + տող 1136 + տող 1137 + տող 1138 + տող 1139 + տող 1140 + տող 1141 + տող 1142 + տող 1143 + տող 1144+տող 1145+տող 1146+տող 1147), այդ թվում`</t>
  </si>
  <si>
    <t>1.1 Գույքային հարկեր անշարժ գույքից,   (տող 1111+ տող 1112), այդ թվում`</t>
  </si>
  <si>
    <t xml:space="preserve">Օրենքով պետական բյուջե ամրագրվող հարկերից և այլ պարտադիր վճարներից  մասհանումներ համայնքների բյուջեներ, (տող 1162 + տող 1163 + տող 1164), _x000D_որից` </t>
  </si>
  <si>
    <t>1149</t>
  </si>
  <si>
    <t>ժզ)Հայաստանի Հանրապետության համայնքների անվանումները ֆիրմային անվանումներում օգտագործելու թույլտվության համար</t>
  </si>
  <si>
    <t>ժէ)Այլ տեղական տուրքեր</t>
  </si>
  <si>
    <t>1150</t>
  </si>
  <si>
    <t>Տեղական վճարներ, որից՝</t>
  </si>
  <si>
    <t>Աղբահանության վճար</t>
  </si>
  <si>
    <t>Շինարարության ավարտի փաստագրման վճար</t>
  </si>
  <si>
    <t>Աճուրդի մասնակցության վճար</t>
  </si>
  <si>
    <t>Ջրի օգտագործման վճար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</si>
  <si>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</si>
  <si>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1113</t>
  </si>
  <si>
    <t>Համայնքի բյուջե մուտքագրվող անշարժ գույքի հարկ</t>
  </si>
  <si>
    <t>Անշարժ գույքի հարկ</t>
  </si>
  <si>
    <t>Համայնքի արխիվից փաստաթղթերի պատճեններ տրամադրելու համար</t>
  </si>
  <si>
    <t>Համայնքների ՆՈՒՀ ՀՈԱԿ- ի ծառայությունների վճար</t>
  </si>
  <si>
    <t>Ջրվեժի մանկական երաժշտական դպրոց  ՀՈԱԿ-ի ծառայությունների  վճար</t>
  </si>
  <si>
    <t xml:space="preserve">ա) Համայնքի տարածքում նոր շենքերի, շինությունների (ներառյալ ոչ հիմնական)  շինարարություն (տեղադրման) թույլտվության համար, _x000D_(տող 1133 + տող 1334), որից` </t>
  </si>
  <si>
    <t>ՀԱՏՎԱԾ 1</t>
  </si>
  <si>
    <t>Հավելված N 1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</si>
</sst>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0.0"/>
    <numFmt numFmtId="167" formatCode="#,##0.0"/>
    <numFmt numFmtId="168" formatCode="#,##0.0000"/>
  </numFmts>
  <fonts count="16" x14ac:knownFonts="1">
    <font>
      <sz val="10"/>
      <name val="Arial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.5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10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right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167" fontId="4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top" wrapText="1"/>
    </xf>
    <xf numFmtId="0" fontId="11" fillId="0" borderId="1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9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" fontId="4" fillId="0" borderId="1" xfId="0" applyNumberFormat="1" applyFont="1" applyBorder="1" applyAlignment="1">
      <alignment horizontal="center" vertical="center" wrapText="1"/>
    </xf>
    <xf numFmtId="49" fontId="11" fillId="0" borderId="1" xfId="0" quotePrefix="1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167" fontId="4" fillId="0" borderId="0" xfId="0" applyNumberFormat="1" applyFont="1" applyAlignment="1">
      <alignment vertical="center"/>
    </xf>
    <xf numFmtId="168" fontId="5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6" fontId="4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4" fillId="0" borderId="7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179"/>
  <sheetViews>
    <sheetView showGridLines="0" tabSelected="1" topLeftCell="A3" zoomScale="95" zoomScaleNormal="95" zoomScalePageLayoutView="95" workbookViewId="0">
      <selection activeCell="H11" sqref="H11"/>
    </sheetView>
  </sheetViews>
  <sheetFormatPr defaultColWidth="9.140625" defaultRowHeight="13.5" outlineLevelCol="1" x14ac:dyDescent="0.2"/>
  <cols>
    <col min="1" max="1" width="6.140625" style="10" customWidth="1"/>
    <col min="2" max="2" width="48.140625" style="9" customWidth="1"/>
    <col min="3" max="3" width="11.85546875" style="10" customWidth="1" outlineLevel="1"/>
    <col min="4" max="4" width="13.85546875" style="8" customWidth="1"/>
    <col min="5" max="5" width="13.85546875" style="10" customWidth="1"/>
    <col min="6" max="6" width="9.42578125" style="10" customWidth="1"/>
    <col min="7" max="7" width="9.140625" style="8" customWidth="1"/>
    <col min="8" max="8" width="13.5703125" style="8" bestFit="1" customWidth="1"/>
    <col min="9" max="16384" width="9.140625" style="8"/>
  </cols>
  <sheetData>
    <row r="1" spans="1:11" hidden="1" x14ac:dyDescent="0.2"/>
    <row r="2" spans="1:11" ht="20.25" hidden="1" customHeight="1" x14ac:dyDescent="0.2">
      <c r="D2" s="42"/>
      <c r="E2" s="42"/>
    </row>
    <row r="3" spans="1:11" s="7" customFormat="1" ht="66.75" customHeight="1" x14ac:dyDescent="0.35">
      <c r="B3" s="36"/>
      <c r="C3" s="44" t="s">
        <v>187</v>
      </c>
      <c r="D3" s="44"/>
      <c r="E3" s="44"/>
      <c r="F3" s="44"/>
      <c r="K3" s="5"/>
    </row>
    <row r="4" spans="1:11" s="7" customFormat="1" ht="17.25" customHeight="1" x14ac:dyDescent="0.35">
      <c r="A4" s="46" t="s">
        <v>186</v>
      </c>
      <c r="B4" s="46"/>
      <c r="C4" s="46"/>
      <c r="D4" s="46"/>
      <c r="E4" s="46"/>
      <c r="F4" s="46"/>
      <c r="G4" s="46"/>
      <c r="K4" s="5"/>
    </row>
    <row r="5" spans="1:11" s="7" customFormat="1" ht="17.25" x14ac:dyDescent="0.3">
      <c r="A5" s="43" t="s">
        <v>68</v>
      </c>
      <c r="B5" s="43"/>
      <c r="C5" s="43"/>
      <c r="D5" s="43"/>
      <c r="E5" s="43"/>
      <c r="F5" s="43"/>
    </row>
    <row r="6" spans="1:11" ht="13.5" customHeight="1" x14ac:dyDescent="0.2">
      <c r="B6" s="10"/>
      <c r="E6" s="8"/>
      <c r="F6" s="17" t="s">
        <v>69</v>
      </c>
    </row>
    <row r="7" spans="1:11" ht="12.75" customHeight="1" x14ac:dyDescent="0.2">
      <c r="A7" s="48" t="s">
        <v>70</v>
      </c>
      <c r="B7" s="48" t="s">
        <v>71</v>
      </c>
      <c r="C7" s="48" t="s">
        <v>72</v>
      </c>
      <c r="D7" s="48" t="s">
        <v>73</v>
      </c>
      <c r="E7" s="50" t="s">
        <v>74</v>
      </c>
      <c r="F7" s="51"/>
    </row>
    <row r="8" spans="1:11" ht="31.5" customHeight="1" x14ac:dyDescent="0.2">
      <c r="A8" s="49"/>
      <c r="B8" s="49"/>
      <c r="C8" s="49"/>
      <c r="D8" s="49"/>
      <c r="E8" s="13" t="s">
        <v>75</v>
      </c>
      <c r="F8" s="18" t="s">
        <v>76</v>
      </c>
    </row>
    <row r="9" spans="1:11" s="10" customFormat="1" ht="12" customHeight="1" x14ac:dyDescent="0.2">
      <c r="A9" s="15">
        <v>1</v>
      </c>
      <c r="B9" s="1">
        <v>2</v>
      </c>
      <c r="C9" s="39">
        <v>3</v>
      </c>
      <c r="D9" s="39">
        <v>4</v>
      </c>
      <c r="E9" s="39">
        <v>5</v>
      </c>
      <c r="F9" s="1">
        <v>6</v>
      </c>
    </row>
    <row r="10" spans="1:11" ht="35.25" customHeight="1" x14ac:dyDescent="0.2">
      <c r="A10" s="19" t="s">
        <v>57</v>
      </c>
      <c r="B10" s="20" t="s">
        <v>164</v>
      </c>
      <c r="C10" s="1"/>
      <c r="D10" s="2">
        <f>SUM(D11,D49,D68)</f>
        <v>1110527.4999999998</v>
      </c>
      <c r="E10" s="2">
        <f>SUM(E11,E49,E68)</f>
        <v>1110527.4999999998</v>
      </c>
      <c r="F10" s="3">
        <f>SUM(F11,F49,F68)</f>
        <v>0</v>
      </c>
    </row>
    <row r="11" spans="1:11" s="23" customFormat="1" ht="45" customHeight="1" x14ac:dyDescent="0.2">
      <c r="A11" s="21" t="s">
        <v>58</v>
      </c>
      <c r="B11" s="12" t="s">
        <v>165</v>
      </c>
      <c r="C11" s="22">
        <v>7100</v>
      </c>
      <c r="D11" s="2">
        <f t="shared" ref="D11:D18" si="0">SUM(E11:F11)</f>
        <v>646454.89999999991</v>
      </c>
      <c r="E11" s="2">
        <f>SUM(E12,E16,E18,E39,E43)</f>
        <v>646454.89999999991</v>
      </c>
      <c r="F11" s="14" t="s">
        <v>59</v>
      </c>
    </row>
    <row r="12" spans="1:11" s="23" customFormat="1" ht="31.5" customHeight="1" x14ac:dyDescent="0.2">
      <c r="A12" s="21">
        <v>1110</v>
      </c>
      <c r="B12" s="12" t="s">
        <v>167</v>
      </c>
      <c r="C12" s="22">
        <v>7131</v>
      </c>
      <c r="D12" s="2">
        <f t="shared" si="0"/>
        <v>426770.5</v>
      </c>
      <c r="E12" s="2">
        <f>SUM(E13:E15)</f>
        <v>426770.5</v>
      </c>
      <c r="F12" s="14" t="s">
        <v>59</v>
      </c>
    </row>
    <row r="13" spans="1:11" ht="40.5" x14ac:dyDescent="0.2">
      <c r="A13" s="24" t="s">
        <v>0</v>
      </c>
      <c r="B13" s="25" t="s">
        <v>77</v>
      </c>
      <c r="C13" s="39"/>
      <c r="D13" s="2">
        <f t="shared" si="0"/>
        <v>5474.5</v>
      </c>
      <c r="E13" s="6">
        <v>5474.5</v>
      </c>
      <c r="F13" s="14" t="s">
        <v>59</v>
      </c>
      <c r="G13" s="26"/>
    </row>
    <row r="14" spans="1:11" ht="32.25" customHeight="1" x14ac:dyDescent="0.2">
      <c r="A14" s="24" t="s">
        <v>1</v>
      </c>
      <c r="B14" s="25" t="s">
        <v>78</v>
      </c>
      <c r="C14" s="39"/>
      <c r="D14" s="2">
        <f>SUM(E14:F14)</f>
        <v>1950</v>
      </c>
      <c r="E14" s="6">
        <v>1950</v>
      </c>
      <c r="F14" s="14" t="s">
        <v>59</v>
      </c>
      <c r="G14" s="26"/>
    </row>
    <row r="15" spans="1:11" ht="29.25" customHeight="1" x14ac:dyDescent="0.2">
      <c r="A15" s="24" t="s">
        <v>179</v>
      </c>
      <c r="B15" s="35" t="s">
        <v>180</v>
      </c>
      <c r="C15" s="39"/>
      <c r="D15" s="2">
        <f>E15</f>
        <v>419346</v>
      </c>
      <c r="E15" s="6">
        <v>419346</v>
      </c>
      <c r="F15" s="14" t="s">
        <v>59</v>
      </c>
      <c r="G15" s="26"/>
    </row>
    <row r="16" spans="1:11" s="23" customFormat="1" ht="20.25" customHeight="1" x14ac:dyDescent="0.2">
      <c r="A16" s="21">
        <v>1120</v>
      </c>
      <c r="B16" s="31" t="s">
        <v>79</v>
      </c>
      <c r="C16" s="22">
        <v>7136</v>
      </c>
      <c r="D16" s="2">
        <f t="shared" si="0"/>
        <v>165755.70000000001</v>
      </c>
      <c r="E16" s="2">
        <f>SUM(E17)</f>
        <v>165755.70000000001</v>
      </c>
      <c r="F16" s="14" t="s">
        <v>59</v>
      </c>
      <c r="G16" s="27"/>
    </row>
    <row r="17" spans="1:7" ht="18" customHeight="1" x14ac:dyDescent="0.2">
      <c r="A17" s="24" t="s">
        <v>2</v>
      </c>
      <c r="B17" s="25" t="s">
        <v>80</v>
      </c>
      <c r="C17" s="39"/>
      <c r="D17" s="2">
        <f t="shared" si="0"/>
        <v>165755.70000000001</v>
      </c>
      <c r="E17" s="6">
        <v>165755.70000000001</v>
      </c>
      <c r="F17" s="14" t="s">
        <v>59</v>
      </c>
      <c r="G17" s="26"/>
    </row>
    <row r="18" spans="1:7" s="23" customFormat="1" ht="45.75" customHeight="1" x14ac:dyDescent="0.2">
      <c r="A18" s="21">
        <v>1130</v>
      </c>
      <c r="B18" s="12" t="s">
        <v>81</v>
      </c>
      <c r="C18" s="22">
        <v>7145</v>
      </c>
      <c r="D18" s="2">
        <f t="shared" si="0"/>
        <v>53928.7</v>
      </c>
      <c r="E18" s="2">
        <f>SUM(E19)</f>
        <v>53928.7</v>
      </c>
      <c r="F18" s="14" t="s">
        <v>59</v>
      </c>
      <c r="G18" s="27"/>
    </row>
    <row r="19" spans="1:7" ht="72" customHeight="1" x14ac:dyDescent="0.2">
      <c r="A19" s="24" t="s">
        <v>3</v>
      </c>
      <c r="B19" s="25" t="s">
        <v>166</v>
      </c>
      <c r="C19" s="39">
        <v>71452</v>
      </c>
      <c r="D19" s="6">
        <f>SUM(E19:F19)</f>
        <v>53928.7</v>
      </c>
      <c r="E19" s="6">
        <f>SUM(E20,E23,E24,E25,E26,E27,E28,E29,E30,E31,E32,E33+E34+E35+E36,E37,E38)</f>
        <v>53928.7</v>
      </c>
      <c r="F19" s="14" t="s">
        <v>59</v>
      </c>
      <c r="G19" s="26"/>
    </row>
    <row r="20" spans="1:7" ht="54.75" customHeight="1" x14ac:dyDescent="0.2">
      <c r="A20" s="24" t="s">
        <v>4</v>
      </c>
      <c r="B20" s="25" t="s">
        <v>185</v>
      </c>
      <c r="C20" s="39"/>
      <c r="D20" s="6">
        <f>SUM(E20:F20)</f>
        <v>27000</v>
      </c>
      <c r="E20" s="6">
        <f>E21</f>
        <v>27000</v>
      </c>
      <c r="F20" s="14" t="s">
        <v>59</v>
      </c>
      <c r="G20" s="26"/>
    </row>
    <row r="21" spans="1:7" ht="15.75" customHeight="1" x14ac:dyDescent="0.2">
      <c r="A21" s="24" t="s">
        <v>5</v>
      </c>
      <c r="B21" s="25" t="s">
        <v>82</v>
      </c>
      <c r="C21" s="39"/>
      <c r="D21" s="6">
        <f t="shared" ref="D21:D33" si="1">SUM(E21:F21)</f>
        <v>27000</v>
      </c>
      <c r="E21" s="6">
        <v>27000</v>
      </c>
      <c r="F21" s="14" t="s">
        <v>59</v>
      </c>
      <c r="G21" s="26"/>
    </row>
    <row r="22" spans="1:7" ht="15" customHeight="1" x14ac:dyDescent="0.2">
      <c r="A22" s="24" t="s">
        <v>6</v>
      </c>
      <c r="B22" s="25" t="s">
        <v>83</v>
      </c>
      <c r="C22" s="39"/>
      <c r="D22" s="6">
        <f t="shared" si="1"/>
        <v>0</v>
      </c>
      <c r="E22" s="6">
        <v>0</v>
      </c>
      <c r="F22" s="14" t="s">
        <v>59</v>
      </c>
      <c r="G22" s="26"/>
    </row>
    <row r="23" spans="1:7" ht="102.75" customHeight="1" x14ac:dyDescent="0.2">
      <c r="A23" s="24" t="s">
        <v>7</v>
      </c>
      <c r="B23" s="25" t="s">
        <v>84</v>
      </c>
      <c r="C23" s="39"/>
      <c r="D23" s="6">
        <f t="shared" si="1"/>
        <v>11700</v>
      </c>
      <c r="E23" s="6">
        <v>11700</v>
      </c>
      <c r="F23" s="14" t="s">
        <v>59</v>
      </c>
      <c r="G23" s="26"/>
    </row>
    <row r="24" spans="1:7" ht="47.25" customHeight="1" x14ac:dyDescent="0.2">
      <c r="A24" s="15" t="s">
        <v>8</v>
      </c>
      <c r="B24" s="25" t="s">
        <v>85</v>
      </c>
      <c r="C24" s="39"/>
      <c r="D24" s="6">
        <f t="shared" si="1"/>
        <v>170</v>
      </c>
      <c r="E24" s="6">
        <v>170</v>
      </c>
      <c r="F24" s="14" t="s">
        <v>59</v>
      </c>
      <c r="G24" s="26"/>
    </row>
    <row r="25" spans="1:7" ht="73.5" customHeight="1" x14ac:dyDescent="0.2">
      <c r="A25" s="24" t="s">
        <v>9</v>
      </c>
      <c r="B25" s="25" t="s">
        <v>86</v>
      </c>
      <c r="C25" s="39"/>
      <c r="D25" s="6">
        <f t="shared" si="1"/>
        <v>8790</v>
      </c>
      <c r="E25" s="6">
        <v>8790</v>
      </c>
      <c r="F25" s="14" t="s">
        <v>59</v>
      </c>
      <c r="G25" s="26"/>
    </row>
    <row r="26" spans="1:7" ht="29.25" customHeight="1" x14ac:dyDescent="0.2">
      <c r="A26" s="24" t="s">
        <v>10</v>
      </c>
      <c r="B26" s="25" t="s">
        <v>87</v>
      </c>
      <c r="C26" s="39"/>
      <c r="D26" s="6">
        <f t="shared" si="1"/>
        <v>53.7</v>
      </c>
      <c r="E26" s="6">
        <v>53.7</v>
      </c>
      <c r="F26" s="14" t="s">
        <v>59</v>
      </c>
      <c r="G26" s="26"/>
    </row>
    <row r="27" spans="1:7" ht="84" customHeight="1" x14ac:dyDescent="0.2">
      <c r="A27" s="24" t="s">
        <v>11</v>
      </c>
      <c r="B27" s="25" t="s">
        <v>88</v>
      </c>
      <c r="C27" s="39"/>
      <c r="D27" s="6">
        <f t="shared" si="1"/>
        <v>800</v>
      </c>
      <c r="E27" s="6">
        <v>800</v>
      </c>
      <c r="F27" s="14" t="s">
        <v>59</v>
      </c>
      <c r="G27" s="26"/>
    </row>
    <row r="28" spans="1:7" ht="74.25" customHeight="1" x14ac:dyDescent="0.2">
      <c r="A28" s="24" t="s">
        <v>12</v>
      </c>
      <c r="B28" s="25" t="s">
        <v>89</v>
      </c>
      <c r="C28" s="39"/>
      <c r="D28" s="6">
        <f t="shared" si="1"/>
        <v>370</v>
      </c>
      <c r="E28" s="6">
        <v>370</v>
      </c>
      <c r="F28" s="14" t="s">
        <v>59</v>
      </c>
      <c r="G28" s="26"/>
    </row>
    <row r="29" spans="1:7" ht="42.75" hidden="1" customHeight="1" x14ac:dyDescent="0.2">
      <c r="A29" s="24" t="s">
        <v>13</v>
      </c>
      <c r="B29" s="25" t="s">
        <v>90</v>
      </c>
      <c r="C29" s="39"/>
      <c r="D29" s="6">
        <f t="shared" si="1"/>
        <v>0</v>
      </c>
      <c r="E29" s="6">
        <v>0</v>
      </c>
      <c r="F29" s="14" t="s">
        <v>59</v>
      </c>
      <c r="G29" s="26"/>
    </row>
    <row r="30" spans="1:7" ht="32.25" customHeight="1" x14ac:dyDescent="0.2">
      <c r="A30" s="24" t="s">
        <v>14</v>
      </c>
      <c r="B30" s="25" t="s">
        <v>91</v>
      </c>
      <c r="C30" s="39"/>
      <c r="D30" s="6">
        <f t="shared" si="1"/>
        <v>175</v>
      </c>
      <c r="E30" s="6">
        <v>175</v>
      </c>
      <c r="F30" s="14" t="s">
        <v>59</v>
      </c>
      <c r="G30" s="26"/>
    </row>
    <row r="31" spans="1:7" ht="31.5" hidden="1" customHeight="1" x14ac:dyDescent="0.2">
      <c r="A31" s="24" t="s">
        <v>15</v>
      </c>
      <c r="B31" s="25" t="s">
        <v>92</v>
      </c>
      <c r="C31" s="39"/>
      <c r="D31" s="6">
        <f t="shared" si="1"/>
        <v>0</v>
      </c>
      <c r="E31" s="6">
        <v>0</v>
      </c>
      <c r="F31" s="14" t="s">
        <v>59</v>
      </c>
      <c r="G31" s="26"/>
    </row>
    <row r="32" spans="1:7" ht="69.75" hidden="1" customHeight="1" x14ac:dyDescent="0.2">
      <c r="A32" s="24" t="s">
        <v>16</v>
      </c>
      <c r="B32" s="25" t="s">
        <v>93</v>
      </c>
      <c r="C32" s="39"/>
      <c r="D32" s="6">
        <f t="shared" si="1"/>
        <v>0</v>
      </c>
      <c r="E32" s="6">
        <v>0</v>
      </c>
      <c r="F32" s="14" t="s">
        <v>59</v>
      </c>
      <c r="G32" s="26"/>
    </row>
    <row r="33" spans="1:7" ht="33" hidden="1" customHeight="1" x14ac:dyDescent="0.2">
      <c r="A33" s="24" t="s">
        <v>49</v>
      </c>
      <c r="B33" s="25" t="s">
        <v>94</v>
      </c>
      <c r="C33" s="39"/>
      <c r="D33" s="6">
        <f t="shared" si="1"/>
        <v>0</v>
      </c>
      <c r="E33" s="6">
        <v>0</v>
      </c>
      <c r="F33" s="14" t="s">
        <v>59</v>
      </c>
      <c r="G33" s="26"/>
    </row>
    <row r="34" spans="1:7" ht="18.75" hidden="1" customHeight="1" x14ac:dyDescent="0.2">
      <c r="A34" s="15" t="s">
        <v>65</v>
      </c>
      <c r="B34" s="25" t="s">
        <v>95</v>
      </c>
      <c r="C34" s="39"/>
      <c r="D34" s="6">
        <v>0</v>
      </c>
      <c r="E34" s="6">
        <v>0</v>
      </c>
      <c r="F34" s="14"/>
      <c r="G34" s="26"/>
    </row>
    <row r="35" spans="1:7" ht="45" customHeight="1" x14ac:dyDescent="0.2">
      <c r="A35" s="15" t="s">
        <v>66</v>
      </c>
      <c r="B35" s="25" t="s">
        <v>96</v>
      </c>
      <c r="C35" s="39"/>
      <c r="D35" s="6">
        <f>E35</f>
        <v>500</v>
      </c>
      <c r="E35" s="6">
        <v>500</v>
      </c>
      <c r="F35" s="14"/>
      <c r="G35" s="26"/>
    </row>
    <row r="36" spans="1:7" ht="30.75" customHeight="1" x14ac:dyDescent="0.2">
      <c r="A36" s="15" t="s">
        <v>67</v>
      </c>
      <c r="B36" s="25" t="s">
        <v>97</v>
      </c>
      <c r="C36" s="39"/>
      <c r="D36" s="6">
        <f>SUM(E36:F36)</f>
        <v>4370</v>
      </c>
      <c r="E36" s="2">
        <v>4370</v>
      </c>
      <c r="F36" s="14" t="s">
        <v>59</v>
      </c>
      <c r="G36" s="26"/>
    </row>
    <row r="37" spans="1:7" ht="46.5" hidden="1" customHeight="1" x14ac:dyDescent="0.2">
      <c r="A37" s="15" t="s">
        <v>169</v>
      </c>
      <c r="B37" s="25" t="s">
        <v>170</v>
      </c>
      <c r="C37" s="39"/>
      <c r="D37" s="6">
        <v>0</v>
      </c>
      <c r="E37" s="2">
        <v>0</v>
      </c>
      <c r="F37" s="14"/>
      <c r="G37" s="26"/>
    </row>
    <row r="38" spans="1:7" ht="19.5" hidden="1" customHeight="1" x14ac:dyDescent="0.2">
      <c r="A38" s="15" t="s">
        <v>172</v>
      </c>
      <c r="B38" s="25" t="s">
        <v>171</v>
      </c>
      <c r="C38" s="39"/>
      <c r="D38" s="6">
        <f>E38</f>
        <v>0</v>
      </c>
      <c r="E38" s="2">
        <v>0</v>
      </c>
      <c r="F38" s="14"/>
      <c r="G38" s="26"/>
    </row>
    <row r="39" spans="1:7" s="23" customFormat="1" ht="42.75" hidden="1" customHeight="1" x14ac:dyDescent="0.2">
      <c r="A39" s="21">
        <v>1150</v>
      </c>
      <c r="B39" s="12" t="s">
        <v>98</v>
      </c>
      <c r="C39" s="22">
        <v>7146</v>
      </c>
      <c r="D39" s="6">
        <f>SUM(E39:F39)</f>
        <v>0</v>
      </c>
      <c r="E39" s="2">
        <f>SUM(E40)</f>
        <v>0</v>
      </c>
      <c r="F39" s="14" t="s">
        <v>59</v>
      </c>
      <c r="G39" s="27"/>
    </row>
    <row r="40" spans="1:7" ht="28.5" hidden="1" customHeight="1" x14ac:dyDescent="0.2">
      <c r="A40" s="24" t="s">
        <v>17</v>
      </c>
      <c r="B40" s="25" t="s">
        <v>99</v>
      </c>
      <c r="C40" s="39"/>
      <c r="D40" s="6">
        <f>SUM(E40:F40)</f>
        <v>0</v>
      </c>
      <c r="E40" s="6">
        <f>SUM(E41:E42)</f>
        <v>0</v>
      </c>
      <c r="F40" s="14" t="s">
        <v>59</v>
      </c>
    </row>
    <row r="41" spans="1:7" ht="81" hidden="1" customHeight="1" x14ac:dyDescent="0.2">
      <c r="A41" s="24" t="s">
        <v>18</v>
      </c>
      <c r="B41" s="25" t="s">
        <v>100</v>
      </c>
      <c r="C41" s="39"/>
      <c r="D41" s="6">
        <f>SUM(E41:F41)</f>
        <v>0</v>
      </c>
      <c r="E41" s="6">
        <v>0</v>
      </c>
      <c r="F41" s="14" t="s">
        <v>59</v>
      </c>
    </row>
    <row r="42" spans="1:7" ht="81.75" hidden="1" customHeight="1" x14ac:dyDescent="0.2">
      <c r="A42" s="15" t="s">
        <v>19</v>
      </c>
      <c r="B42" s="25" t="s">
        <v>101</v>
      </c>
      <c r="C42" s="39"/>
      <c r="D42" s="6">
        <f>SUM(E42:F42)</f>
        <v>0</v>
      </c>
      <c r="E42" s="6">
        <v>0</v>
      </c>
      <c r="F42" s="14" t="s">
        <v>59</v>
      </c>
    </row>
    <row r="43" spans="1:7" s="23" customFormat="1" ht="27.75" hidden="1" customHeight="1" x14ac:dyDescent="0.2">
      <c r="A43" s="21">
        <v>1160</v>
      </c>
      <c r="B43" s="12" t="s">
        <v>102</v>
      </c>
      <c r="C43" s="22">
        <v>7161</v>
      </c>
      <c r="D43" s="2">
        <f t="shared" ref="D43:D100" si="2">SUM(E43:F43)</f>
        <v>0</v>
      </c>
      <c r="E43" s="2">
        <f>SUM(E44+E48)</f>
        <v>0</v>
      </c>
      <c r="F43" s="14" t="s">
        <v>59</v>
      </c>
    </row>
    <row r="44" spans="1:7" ht="41.25" hidden="1" customHeight="1" x14ac:dyDescent="0.2">
      <c r="A44" s="24" t="s">
        <v>20</v>
      </c>
      <c r="B44" s="25" t="s">
        <v>168</v>
      </c>
      <c r="C44" s="39"/>
      <c r="D44" s="2">
        <f t="shared" si="2"/>
        <v>0</v>
      </c>
      <c r="E44" s="6">
        <f>SUM(E45:E47)</f>
        <v>0</v>
      </c>
      <c r="F44" s="14" t="s">
        <v>59</v>
      </c>
    </row>
    <row r="45" spans="1:7" hidden="1" x14ac:dyDescent="0.2">
      <c r="A45" s="15" t="s">
        <v>21</v>
      </c>
      <c r="B45" s="25" t="s">
        <v>103</v>
      </c>
      <c r="C45" s="39"/>
      <c r="D45" s="2">
        <f t="shared" si="2"/>
        <v>0</v>
      </c>
      <c r="E45" s="6">
        <v>0</v>
      </c>
      <c r="F45" s="14" t="s">
        <v>59</v>
      </c>
    </row>
    <row r="46" spans="1:7" hidden="1" x14ac:dyDescent="0.2">
      <c r="A46" s="15" t="s">
        <v>22</v>
      </c>
      <c r="B46" s="25" t="s">
        <v>104</v>
      </c>
      <c r="C46" s="39"/>
      <c r="D46" s="2">
        <f t="shared" si="2"/>
        <v>0</v>
      </c>
      <c r="E46" s="6">
        <v>0</v>
      </c>
      <c r="F46" s="14" t="s">
        <v>59</v>
      </c>
    </row>
    <row r="47" spans="1:7" ht="27" hidden="1" x14ac:dyDescent="0.2">
      <c r="A47" s="15" t="s">
        <v>23</v>
      </c>
      <c r="B47" s="25" t="s">
        <v>105</v>
      </c>
      <c r="C47" s="39"/>
      <c r="D47" s="2">
        <f t="shared" si="2"/>
        <v>0</v>
      </c>
      <c r="E47" s="6">
        <v>0</v>
      </c>
      <c r="F47" s="14" t="s">
        <v>59</v>
      </c>
    </row>
    <row r="48" spans="1:7" ht="82.5" hidden="1" customHeight="1" x14ac:dyDescent="0.2">
      <c r="A48" s="15" t="s">
        <v>62</v>
      </c>
      <c r="B48" s="25" t="s">
        <v>106</v>
      </c>
      <c r="C48" s="39"/>
      <c r="D48" s="6">
        <f t="shared" si="2"/>
        <v>0</v>
      </c>
      <c r="E48" s="6">
        <v>0</v>
      </c>
      <c r="F48" s="14" t="s">
        <v>59</v>
      </c>
    </row>
    <row r="49" spans="1:7" s="23" customFormat="1" ht="50.25" customHeight="1" x14ac:dyDescent="0.2">
      <c r="A49" s="21">
        <v>1200</v>
      </c>
      <c r="B49" s="12" t="s">
        <v>107</v>
      </c>
      <c r="C49" s="22">
        <v>7300</v>
      </c>
      <c r="D49" s="6">
        <f t="shared" si="2"/>
        <v>321051.2</v>
      </c>
      <c r="E49" s="2">
        <f>SUM(E50+E54+E58)</f>
        <v>321051.2</v>
      </c>
      <c r="F49" s="2">
        <f>SUM(F52+F56+F65)</f>
        <v>0</v>
      </c>
      <c r="G49" s="26"/>
    </row>
    <row r="50" spans="1:7" s="23" customFormat="1" ht="42" hidden="1" customHeight="1" x14ac:dyDescent="0.2">
      <c r="A50" s="21">
        <v>1210</v>
      </c>
      <c r="B50" s="12" t="s">
        <v>108</v>
      </c>
      <c r="C50" s="22">
        <v>7311</v>
      </c>
      <c r="D50" s="6">
        <f t="shared" si="2"/>
        <v>0</v>
      </c>
      <c r="E50" s="2">
        <f>SUM(E51)</f>
        <v>0</v>
      </c>
      <c r="F50" s="14" t="s">
        <v>59</v>
      </c>
    </row>
    <row r="51" spans="1:7" ht="66.75" hidden="1" customHeight="1" x14ac:dyDescent="0.2">
      <c r="A51" s="24" t="s">
        <v>24</v>
      </c>
      <c r="B51" s="25" t="s">
        <v>109</v>
      </c>
      <c r="C51" s="28"/>
      <c r="D51" s="6">
        <f t="shared" si="2"/>
        <v>0</v>
      </c>
      <c r="E51" s="6">
        <v>0</v>
      </c>
      <c r="F51" s="14" t="s">
        <v>59</v>
      </c>
    </row>
    <row r="52" spans="1:7" s="23" customFormat="1" ht="43.5" hidden="1" customHeight="1" x14ac:dyDescent="0.2">
      <c r="A52" s="29" t="s">
        <v>50</v>
      </c>
      <c r="B52" s="12" t="s">
        <v>110</v>
      </c>
      <c r="C52" s="30">
        <v>7312</v>
      </c>
      <c r="D52" s="6">
        <f t="shared" si="2"/>
        <v>0</v>
      </c>
      <c r="E52" s="14" t="s">
        <v>59</v>
      </c>
      <c r="F52" s="6">
        <f>SUM(F53)</f>
        <v>0</v>
      </c>
    </row>
    <row r="53" spans="1:7" ht="68.25" hidden="1" customHeight="1" x14ac:dyDescent="0.2">
      <c r="A53" s="15" t="s">
        <v>51</v>
      </c>
      <c r="B53" s="25" t="s">
        <v>111</v>
      </c>
      <c r="C53" s="28"/>
      <c r="D53" s="6">
        <f t="shared" si="2"/>
        <v>0</v>
      </c>
      <c r="E53" s="14" t="s">
        <v>59</v>
      </c>
      <c r="F53" s="6">
        <v>0</v>
      </c>
    </row>
    <row r="54" spans="1:7" s="23" customFormat="1" ht="45" customHeight="1" x14ac:dyDescent="0.2">
      <c r="A54" s="29" t="s">
        <v>25</v>
      </c>
      <c r="B54" s="12" t="s">
        <v>112</v>
      </c>
      <c r="C54" s="30">
        <v>7321</v>
      </c>
      <c r="D54" s="6">
        <f t="shared" si="2"/>
        <v>0</v>
      </c>
      <c r="E54" s="6">
        <f>SUM(E55)</f>
        <v>0</v>
      </c>
      <c r="F54" s="14" t="s">
        <v>59</v>
      </c>
    </row>
    <row r="55" spans="1:7" ht="59.25" customHeight="1" x14ac:dyDescent="0.2">
      <c r="A55" s="24" t="s">
        <v>26</v>
      </c>
      <c r="B55" s="25" t="s">
        <v>113</v>
      </c>
      <c r="C55" s="28"/>
      <c r="D55" s="6">
        <f t="shared" si="2"/>
        <v>0</v>
      </c>
      <c r="E55" s="6">
        <v>0</v>
      </c>
      <c r="F55" s="14" t="s">
        <v>59</v>
      </c>
    </row>
    <row r="56" spans="1:7" s="23" customFormat="1" ht="46.5" customHeight="1" x14ac:dyDescent="0.2">
      <c r="A56" s="29" t="s">
        <v>27</v>
      </c>
      <c r="B56" s="12" t="s">
        <v>114</v>
      </c>
      <c r="C56" s="30">
        <v>7322</v>
      </c>
      <c r="D56" s="6">
        <f t="shared" si="2"/>
        <v>0</v>
      </c>
      <c r="E56" s="14" t="s">
        <v>59</v>
      </c>
      <c r="F56" s="6">
        <f>SUM(F57)</f>
        <v>0</v>
      </c>
    </row>
    <row r="57" spans="1:7" ht="57" customHeight="1" x14ac:dyDescent="0.2">
      <c r="A57" s="24" t="s">
        <v>28</v>
      </c>
      <c r="B57" s="25" t="s">
        <v>115</v>
      </c>
      <c r="C57" s="28"/>
      <c r="D57" s="6">
        <f t="shared" si="2"/>
        <v>0</v>
      </c>
      <c r="E57" s="14" t="s">
        <v>59</v>
      </c>
      <c r="F57" s="6">
        <v>0</v>
      </c>
    </row>
    <row r="58" spans="1:7" s="23" customFormat="1" ht="59.25" customHeight="1" x14ac:dyDescent="0.2">
      <c r="A58" s="21">
        <v>1250</v>
      </c>
      <c r="B58" s="12" t="s">
        <v>163</v>
      </c>
      <c r="C58" s="22">
        <v>7331</v>
      </c>
      <c r="D58" s="6">
        <f t="shared" si="2"/>
        <v>321051.2</v>
      </c>
      <c r="E58" s="2">
        <f>SUM(E59+E60+E63+E64)</f>
        <v>321051.2</v>
      </c>
      <c r="F58" s="14" t="s">
        <v>59</v>
      </c>
    </row>
    <row r="59" spans="1:7" ht="45.75" customHeight="1" x14ac:dyDescent="0.2">
      <c r="A59" s="24" t="s">
        <v>29</v>
      </c>
      <c r="B59" s="25" t="s">
        <v>116</v>
      </c>
      <c r="C59" s="39"/>
      <c r="D59" s="6">
        <f t="shared" si="2"/>
        <v>321051.2</v>
      </c>
      <c r="E59" s="6">
        <v>321051.2</v>
      </c>
      <c r="F59" s="14" t="s">
        <v>59</v>
      </c>
    </row>
    <row r="60" spans="1:7" ht="41.45" hidden="1" customHeight="1" x14ac:dyDescent="0.2">
      <c r="A60" s="24" t="s">
        <v>30</v>
      </c>
      <c r="B60" s="25" t="s">
        <v>117</v>
      </c>
      <c r="C60" s="28"/>
      <c r="D60" s="6">
        <f t="shared" si="2"/>
        <v>0</v>
      </c>
      <c r="E60" s="6">
        <f>SUM(E61+E62)</f>
        <v>0</v>
      </c>
      <c r="F60" s="14" t="s">
        <v>59</v>
      </c>
    </row>
    <row r="61" spans="1:7" ht="60" hidden="1" customHeight="1" x14ac:dyDescent="0.2">
      <c r="A61" s="24" t="s">
        <v>31</v>
      </c>
      <c r="B61" s="25" t="s">
        <v>118</v>
      </c>
      <c r="C61" s="39"/>
      <c r="D61" s="6">
        <f t="shared" si="2"/>
        <v>0</v>
      </c>
      <c r="E61" s="6">
        <v>0</v>
      </c>
      <c r="F61" s="14" t="s">
        <v>59</v>
      </c>
    </row>
    <row r="62" spans="1:7" hidden="1" x14ac:dyDescent="0.2">
      <c r="A62" s="24" t="s">
        <v>32</v>
      </c>
      <c r="B62" s="25" t="s">
        <v>119</v>
      </c>
      <c r="C62" s="39"/>
      <c r="D62" s="6">
        <f t="shared" si="2"/>
        <v>0</v>
      </c>
      <c r="E62" s="6"/>
      <c r="F62" s="14" t="s">
        <v>59</v>
      </c>
    </row>
    <row r="63" spans="1:7" ht="30" hidden="1" customHeight="1" x14ac:dyDescent="0.2">
      <c r="A63" s="24" t="s">
        <v>33</v>
      </c>
      <c r="B63" s="25" t="s">
        <v>120</v>
      </c>
      <c r="C63" s="28"/>
      <c r="D63" s="6">
        <f t="shared" si="2"/>
        <v>0</v>
      </c>
      <c r="E63" s="6">
        <v>0</v>
      </c>
      <c r="F63" s="14" t="s">
        <v>59</v>
      </c>
    </row>
    <row r="64" spans="1:7" ht="42.75" hidden="1" customHeight="1" x14ac:dyDescent="0.2">
      <c r="A64" s="24" t="s">
        <v>34</v>
      </c>
      <c r="B64" s="25" t="s">
        <v>121</v>
      </c>
      <c r="C64" s="28"/>
      <c r="D64" s="6">
        <f t="shared" si="2"/>
        <v>0</v>
      </c>
      <c r="E64" s="6"/>
      <c r="F64" s="14" t="s">
        <v>59</v>
      </c>
    </row>
    <row r="65" spans="1:7" s="23" customFormat="1" ht="59.25" hidden="1" customHeight="1" x14ac:dyDescent="0.2">
      <c r="A65" s="21">
        <v>1260</v>
      </c>
      <c r="B65" s="12" t="s">
        <v>122</v>
      </c>
      <c r="C65" s="22">
        <v>7332</v>
      </c>
      <c r="D65" s="6">
        <f t="shared" si="2"/>
        <v>0</v>
      </c>
      <c r="E65" s="14" t="s">
        <v>59</v>
      </c>
      <c r="F65" s="6">
        <f>SUM(F66:F67)</f>
        <v>0</v>
      </c>
    </row>
    <row r="66" spans="1:7" ht="47.25" hidden="1" customHeight="1" x14ac:dyDescent="0.2">
      <c r="A66" s="24" t="s">
        <v>35</v>
      </c>
      <c r="B66" s="25" t="s">
        <v>123</v>
      </c>
      <c r="C66" s="28"/>
      <c r="D66" s="6">
        <f t="shared" si="2"/>
        <v>0</v>
      </c>
      <c r="E66" s="14" t="s">
        <v>59</v>
      </c>
      <c r="F66" s="6"/>
    </row>
    <row r="67" spans="1:7" ht="51" hidden="1" customHeight="1" x14ac:dyDescent="0.2">
      <c r="A67" s="24" t="s">
        <v>36</v>
      </c>
      <c r="B67" s="25" t="s">
        <v>124</v>
      </c>
      <c r="C67" s="28"/>
      <c r="D67" s="6">
        <f t="shared" si="2"/>
        <v>0</v>
      </c>
      <c r="E67" s="14" t="s">
        <v>59</v>
      </c>
      <c r="F67" s="6">
        <v>0</v>
      </c>
    </row>
    <row r="68" spans="1:7" s="23" customFormat="1" ht="60" customHeight="1" x14ac:dyDescent="0.2">
      <c r="A68" s="21">
        <v>1300</v>
      </c>
      <c r="B68" s="12" t="s">
        <v>125</v>
      </c>
      <c r="C68" s="22">
        <v>7400</v>
      </c>
      <c r="D68" s="2">
        <f>SUM(D71+D73+D78+D82+D93+D96+D105)</f>
        <v>143021.4</v>
      </c>
      <c r="E68" s="2">
        <f>SUM(E71+E73+E78+E82+E93+E96+E102)</f>
        <v>143021.4</v>
      </c>
      <c r="F68" s="2">
        <f>SUM(F69+F99,F102)</f>
        <v>0</v>
      </c>
    </row>
    <row r="69" spans="1:7" s="23" customFormat="1" ht="17.25" customHeight="1" x14ac:dyDescent="0.2">
      <c r="A69" s="21">
        <v>1310</v>
      </c>
      <c r="B69" s="12" t="s">
        <v>126</v>
      </c>
      <c r="C69" s="22">
        <v>7411</v>
      </c>
      <c r="D69" s="6">
        <f t="shared" si="2"/>
        <v>0</v>
      </c>
      <c r="E69" s="14" t="s">
        <v>59</v>
      </c>
      <c r="F69" s="6">
        <f>SUM(F70)</f>
        <v>0</v>
      </c>
    </row>
    <row r="70" spans="1:7" ht="61.5" customHeight="1" x14ac:dyDescent="0.2">
      <c r="A70" s="24" t="s">
        <v>37</v>
      </c>
      <c r="B70" s="25" t="s">
        <v>127</v>
      </c>
      <c r="C70" s="28"/>
      <c r="D70" s="6">
        <f t="shared" si="2"/>
        <v>0</v>
      </c>
      <c r="E70" s="14" t="s">
        <v>59</v>
      </c>
      <c r="F70" s="6">
        <v>0</v>
      </c>
    </row>
    <row r="71" spans="1:7" s="23" customFormat="1" ht="18" customHeight="1" x14ac:dyDescent="0.2">
      <c r="A71" s="21">
        <v>1320</v>
      </c>
      <c r="B71" s="12" t="s">
        <v>128</v>
      </c>
      <c r="C71" s="22">
        <v>7412</v>
      </c>
      <c r="D71" s="6">
        <f t="shared" si="2"/>
        <v>0</v>
      </c>
      <c r="E71" s="2">
        <f>SUM(E72)</f>
        <v>0</v>
      </c>
      <c r="F71" s="14" t="s">
        <v>59</v>
      </c>
    </row>
    <row r="72" spans="1:7" ht="51" customHeight="1" x14ac:dyDescent="0.2">
      <c r="A72" s="24" t="s">
        <v>38</v>
      </c>
      <c r="B72" s="25" t="s">
        <v>129</v>
      </c>
      <c r="C72" s="28"/>
      <c r="D72" s="6">
        <f t="shared" si="2"/>
        <v>0</v>
      </c>
      <c r="E72" s="6"/>
      <c r="F72" s="14" t="s">
        <v>59</v>
      </c>
    </row>
    <row r="73" spans="1:7" s="23" customFormat="1" ht="45.75" customHeight="1" x14ac:dyDescent="0.2">
      <c r="A73" s="21">
        <v>1330</v>
      </c>
      <c r="B73" s="12" t="s">
        <v>130</v>
      </c>
      <c r="C73" s="22">
        <v>7415</v>
      </c>
      <c r="D73" s="6">
        <f t="shared" si="2"/>
        <v>5223.3999999999996</v>
      </c>
      <c r="E73" s="2">
        <f>SUM(E74:E77)</f>
        <v>5223.3999999999996</v>
      </c>
      <c r="F73" s="14" t="s">
        <v>59</v>
      </c>
    </row>
    <row r="74" spans="1:7" ht="30" customHeight="1" x14ac:dyDescent="0.2">
      <c r="A74" s="24" t="s">
        <v>39</v>
      </c>
      <c r="B74" s="25" t="s">
        <v>131</v>
      </c>
      <c r="C74" s="28"/>
      <c r="D74" s="6">
        <f t="shared" si="2"/>
        <v>3726.4</v>
      </c>
      <c r="E74" s="6">
        <v>3726.4</v>
      </c>
      <c r="F74" s="14" t="s">
        <v>59</v>
      </c>
      <c r="G74" s="26"/>
    </row>
    <row r="75" spans="1:7" ht="40.5" x14ac:dyDescent="0.2">
      <c r="A75" s="24" t="s">
        <v>40</v>
      </c>
      <c r="B75" s="25" t="s">
        <v>132</v>
      </c>
      <c r="C75" s="28"/>
      <c r="D75" s="6">
        <f t="shared" si="2"/>
        <v>0</v>
      </c>
      <c r="E75" s="6">
        <v>0</v>
      </c>
      <c r="F75" s="14" t="s">
        <v>59</v>
      </c>
    </row>
    <row r="76" spans="1:7" ht="2.25" hidden="1" customHeight="1" x14ac:dyDescent="0.2">
      <c r="A76" s="24" t="s">
        <v>41</v>
      </c>
      <c r="B76" s="25" t="s">
        <v>133</v>
      </c>
      <c r="C76" s="28"/>
      <c r="D76" s="6">
        <f t="shared" si="2"/>
        <v>0</v>
      </c>
      <c r="E76" s="6">
        <v>0</v>
      </c>
      <c r="F76" s="14" t="s">
        <v>59</v>
      </c>
    </row>
    <row r="77" spans="1:7" ht="15.75" customHeight="1" x14ac:dyDescent="0.2">
      <c r="A77" s="15" t="s">
        <v>63</v>
      </c>
      <c r="B77" s="25" t="s">
        <v>134</v>
      </c>
      <c r="C77" s="28"/>
      <c r="D77" s="6">
        <f>SUM(E77:F77)</f>
        <v>1497</v>
      </c>
      <c r="E77" s="6">
        <v>1497</v>
      </c>
      <c r="F77" s="14" t="s">
        <v>59</v>
      </c>
      <c r="G77" s="26"/>
    </row>
    <row r="78" spans="1:7" s="23" customFormat="1" ht="57.75" hidden="1" customHeight="1" x14ac:dyDescent="0.2">
      <c r="A78" s="21">
        <v>1340</v>
      </c>
      <c r="B78" s="12" t="s">
        <v>135</v>
      </c>
      <c r="C78" s="22">
        <v>7421</v>
      </c>
      <c r="D78" s="6">
        <f t="shared" si="2"/>
        <v>0</v>
      </c>
      <c r="E78" s="2">
        <f>E79+E80+E81</f>
        <v>0</v>
      </c>
      <c r="F78" s="14" t="s">
        <v>59</v>
      </c>
    </row>
    <row r="79" spans="1:7" ht="95.25" hidden="1" customHeight="1" x14ac:dyDescent="0.2">
      <c r="A79" s="24" t="s">
        <v>64</v>
      </c>
      <c r="B79" s="25" t="s">
        <v>136</v>
      </c>
      <c r="C79" s="28"/>
      <c r="D79" s="6">
        <f t="shared" si="2"/>
        <v>0</v>
      </c>
      <c r="E79" s="6">
        <v>0</v>
      </c>
      <c r="F79" s="14" t="s">
        <v>59</v>
      </c>
    </row>
    <row r="80" spans="1:7" s="23" customFormat="1" ht="54.75" hidden="1" customHeight="1" x14ac:dyDescent="0.2">
      <c r="A80" s="24" t="s">
        <v>52</v>
      </c>
      <c r="B80" s="25" t="s">
        <v>137</v>
      </c>
      <c r="C80" s="39"/>
      <c r="D80" s="6">
        <f t="shared" si="2"/>
        <v>0</v>
      </c>
      <c r="E80" s="6">
        <v>0</v>
      </c>
      <c r="F80" s="14" t="s">
        <v>59</v>
      </c>
    </row>
    <row r="81" spans="1:7" s="23" customFormat="1" ht="67.5" hidden="1" customHeight="1" x14ac:dyDescent="0.2">
      <c r="A81" s="15" t="s">
        <v>61</v>
      </c>
      <c r="B81" s="25" t="s">
        <v>138</v>
      </c>
      <c r="C81" s="39"/>
      <c r="D81" s="6">
        <f t="shared" si="2"/>
        <v>0</v>
      </c>
      <c r="E81" s="6">
        <v>0</v>
      </c>
      <c r="F81" s="14" t="s">
        <v>59</v>
      </c>
    </row>
    <row r="82" spans="1:7" s="23" customFormat="1" ht="36.75" customHeight="1" x14ac:dyDescent="0.2">
      <c r="A82" s="21">
        <v>1350</v>
      </c>
      <c r="B82" s="12" t="s">
        <v>139</v>
      </c>
      <c r="C82" s="22">
        <v>7422</v>
      </c>
      <c r="D82" s="6">
        <f t="shared" si="2"/>
        <v>125398</v>
      </c>
      <c r="E82" s="2">
        <f>SUM(E83,E92)</f>
        <v>125398</v>
      </c>
      <c r="F82" s="14" t="s">
        <v>59</v>
      </c>
    </row>
    <row r="83" spans="1:7" s="23" customFormat="1" ht="23.25" customHeight="1" x14ac:dyDescent="0.2">
      <c r="A83" s="24" t="s">
        <v>42</v>
      </c>
      <c r="B83" s="25" t="s">
        <v>173</v>
      </c>
      <c r="C83" s="31"/>
      <c r="D83" s="6">
        <f t="shared" si="2"/>
        <v>98398</v>
      </c>
      <c r="E83" s="6">
        <f>SUM(E84:E91)</f>
        <v>98398</v>
      </c>
      <c r="F83" s="14" t="s">
        <v>59</v>
      </c>
      <c r="G83" s="26"/>
    </row>
    <row r="84" spans="1:7" s="23" customFormat="1" ht="30.75" customHeight="1" x14ac:dyDescent="0.2">
      <c r="A84" s="24"/>
      <c r="B84" s="25" t="s">
        <v>184</v>
      </c>
      <c r="C84" s="31"/>
      <c r="D84" s="6">
        <f t="shared" ref="D84:D91" si="3">E84</f>
        <v>4950</v>
      </c>
      <c r="E84" s="6">
        <v>4950</v>
      </c>
      <c r="F84" s="14">
        <v>0</v>
      </c>
      <c r="G84" s="26"/>
    </row>
    <row r="85" spans="1:7" s="23" customFormat="1" ht="26.25" customHeight="1" x14ac:dyDescent="0.2">
      <c r="A85" s="24"/>
      <c r="B85" s="35" t="s">
        <v>183</v>
      </c>
      <c r="C85" s="31"/>
      <c r="D85" s="6">
        <f t="shared" si="3"/>
        <v>24750</v>
      </c>
      <c r="E85" s="6">
        <v>24750</v>
      </c>
      <c r="F85" s="14">
        <v>0</v>
      </c>
      <c r="G85" s="26"/>
    </row>
    <row r="86" spans="1:7" s="23" customFormat="1" ht="31.5" customHeight="1" x14ac:dyDescent="0.2">
      <c r="A86" s="24"/>
      <c r="B86" s="25" t="s">
        <v>182</v>
      </c>
      <c r="C86" s="31"/>
      <c r="D86" s="6">
        <f>E86</f>
        <v>78</v>
      </c>
      <c r="E86" s="6">
        <v>78</v>
      </c>
      <c r="F86" s="14"/>
      <c r="G86" s="26"/>
    </row>
    <row r="87" spans="1:7" s="23" customFormat="1" ht="16.5" customHeight="1" x14ac:dyDescent="0.2">
      <c r="A87" s="24"/>
      <c r="B87" s="25" t="s">
        <v>174</v>
      </c>
      <c r="C87" s="31"/>
      <c r="D87" s="6">
        <f t="shared" si="3"/>
        <v>47030</v>
      </c>
      <c r="E87" s="6">
        <v>47030</v>
      </c>
      <c r="F87" s="14">
        <v>0</v>
      </c>
      <c r="G87" s="26"/>
    </row>
    <row r="88" spans="1:7" s="23" customFormat="1" ht="19.5" customHeight="1" x14ac:dyDescent="0.2">
      <c r="A88" s="24"/>
      <c r="B88" s="25" t="s">
        <v>177</v>
      </c>
      <c r="C88" s="31"/>
      <c r="D88" s="6">
        <f t="shared" si="3"/>
        <v>17790</v>
      </c>
      <c r="E88" s="6">
        <v>17790</v>
      </c>
      <c r="F88" s="14">
        <v>0</v>
      </c>
      <c r="G88" s="26"/>
    </row>
    <row r="89" spans="1:7" s="23" customFormat="1" ht="19.5" customHeight="1" x14ac:dyDescent="0.2">
      <c r="A89" s="24"/>
      <c r="B89" s="25" t="s">
        <v>175</v>
      </c>
      <c r="C89" s="31"/>
      <c r="D89" s="6">
        <f t="shared" si="3"/>
        <v>3700</v>
      </c>
      <c r="E89" s="6">
        <v>3700</v>
      </c>
      <c r="F89" s="14">
        <v>0</v>
      </c>
      <c r="G89" s="26"/>
    </row>
    <row r="90" spans="1:7" s="23" customFormat="1" ht="17.25" customHeight="1" x14ac:dyDescent="0.2">
      <c r="A90" s="24"/>
      <c r="B90" s="25" t="s">
        <v>176</v>
      </c>
      <c r="C90" s="31"/>
      <c r="D90" s="6">
        <f t="shared" si="3"/>
        <v>0</v>
      </c>
      <c r="E90" s="6">
        <v>0</v>
      </c>
      <c r="F90" s="14">
        <v>0</v>
      </c>
      <c r="G90" s="26"/>
    </row>
    <row r="91" spans="1:7" s="23" customFormat="1" ht="65.25" customHeight="1" x14ac:dyDescent="0.2">
      <c r="A91" s="24"/>
      <c r="B91" s="25" t="s">
        <v>178</v>
      </c>
      <c r="C91" s="31"/>
      <c r="D91" s="6">
        <f t="shared" si="3"/>
        <v>100</v>
      </c>
      <c r="E91" s="6">
        <v>100</v>
      </c>
      <c r="F91" s="14">
        <v>0</v>
      </c>
      <c r="G91" s="26"/>
    </row>
    <row r="92" spans="1:7" ht="43.5" customHeight="1" x14ac:dyDescent="0.2">
      <c r="A92" s="24" t="s">
        <v>43</v>
      </c>
      <c r="B92" s="25" t="s">
        <v>140</v>
      </c>
      <c r="C92" s="39"/>
      <c r="D92" s="6">
        <f t="shared" si="2"/>
        <v>27000</v>
      </c>
      <c r="E92" s="6">
        <v>27000</v>
      </c>
      <c r="F92" s="14" t="s">
        <v>59</v>
      </c>
      <c r="G92" s="26"/>
    </row>
    <row r="93" spans="1:7" s="23" customFormat="1" ht="28.5" x14ac:dyDescent="0.2">
      <c r="A93" s="21">
        <v>1360</v>
      </c>
      <c r="B93" s="12" t="s">
        <v>141</v>
      </c>
      <c r="C93" s="22">
        <v>7431</v>
      </c>
      <c r="D93" s="6">
        <f t="shared" si="2"/>
        <v>4700</v>
      </c>
      <c r="E93" s="2">
        <f>SUM(E94:E95)</f>
        <v>4700</v>
      </c>
      <c r="F93" s="14" t="s">
        <v>59</v>
      </c>
    </row>
    <row r="94" spans="1:7" ht="60" customHeight="1" x14ac:dyDescent="0.2">
      <c r="A94" s="24" t="s">
        <v>44</v>
      </c>
      <c r="B94" s="25" t="s">
        <v>142</v>
      </c>
      <c r="C94" s="28"/>
      <c r="D94" s="6">
        <f>SUM(E94:F94)</f>
        <v>4700</v>
      </c>
      <c r="E94" s="6">
        <v>4700</v>
      </c>
      <c r="F94" s="14" t="s">
        <v>59</v>
      </c>
      <c r="G94" s="26"/>
    </row>
    <row r="95" spans="1:7" s="23" customFormat="1" ht="40.5" hidden="1" x14ac:dyDescent="0.2">
      <c r="A95" s="24" t="s">
        <v>45</v>
      </c>
      <c r="B95" s="25" t="s">
        <v>143</v>
      </c>
      <c r="C95" s="28"/>
      <c r="D95" s="6">
        <f t="shared" si="2"/>
        <v>0</v>
      </c>
      <c r="E95" s="6">
        <v>0</v>
      </c>
      <c r="F95" s="14" t="s">
        <v>59</v>
      </c>
      <c r="G95" s="26"/>
    </row>
    <row r="96" spans="1:7" s="23" customFormat="1" ht="28.5" hidden="1" customHeight="1" x14ac:dyDescent="0.2">
      <c r="A96" s="21">
        <v>1370</v>
      </c>
      <c r="B96" s="12" t="s">
        <v>144</v>
      </c>
      <c r="C96" s="22">
        <v>7441</v>
      </c>
      <c r="D96" s="6">
        <f t="shared" si="2"/>
        <v>0</v>
      </c>
      <c r="E96" s="6">
        <f>SUM(E97:E98)</f>
        <v>0</v>
      </c>
      <c r="F96" s="14" t="s">
        <v>59</v>
      </c>
    </row>
    <row r="97" spans="1:7" s="23" customFormat="1" ht="108.75" hidden="1" customHeight="1" x14ac:dyDescent="0.2">
      <c r="A97" s="15" t="s">
        <v>46</v>
      </c>
      <c r="B97" s="25" t="s">
        <v>145</v>
      </c>
      <c r="C97" s="28"/>
      <c r="D97" s="6">
        <f t="shared" si="2"/>
        <v>0</v>
      </c>
      <c r="E97" s="6">
        <v>0</v>
      </c>
      <c r="F97" s="14" t="s">
        <v>59</v>
      </c>
    </row>
    <row r="98" spans="1:7" s="23" customFormat="1" ht="109.5" hidden="1" customHeight="1" x14ac:dyDescent="0.2">
      <c r="A98" s="15" t="s">
        <v>60</v>
      </c>
      <c r="B98" s="25" t="s">
        <v>146</v>
      </c>
      <c r="C98" s="28"/>
      <c r="D98" s="6">
        <f t="shared" si="2"/>
        <v>0</v>
      </c>
      <c r="E98" s="6">
        <v>0</v>
      </c>
      <c r="F98" s="14" t="s">
        <v>59</v>
      </c>
    </row>
    <row r="99" spans="1:7" s="23" customFormat="1" ht="27.75" hidden="1" customHeight="1" x14ac:dyDescent="0.2">
      <c r="A99" s="21">
        <v>1380</v>
      </c>
      <c r="B99" s="12" t="s">
        <v>147</v>
      </c>
      <c r="C99" s="22">
        <v>7442</v>
      </c>
      <c r="D99" s="6">
        <f t="shared" si="2"/>
        <v>0</v>
      </c>
      <c r="E99" s="14" t="s">
        <v>59</v>
      </c>
      <c r="F99" s="6">
        <f>SUM(F100:F101)</f>
        <v>0</v>
      </c>
    </row>
    <row r="100" spans="1:7" ht="111" hidden="1" customHeight="1" x14ac:dyDescent="0.2">
      <c r="A100" s="24" t="s">
        <v>47</v>
      </c>
      <c r="B100" s="25" t="s">
        <v>148</v>
      </c>
      <c r="C100" s="28"/>
      <c r="D100" s="6">
        <f t="shared" si="2"/>
        <v>0</v>
      </c>
      <c r="E100" s="14" t="s">
        <v>59</v>
      </c>
      <c r="F100" s="6">
        <v>0</v>
      </c>
    </row>
    <row r="101" spans="1:7" s="23" customFormat="1" ht="123" hidden="1" customHeight="1" x14ac:dyDescent="0.2">
      <c r="A101" s="24" t="s">
        <v>48</v>
      </c>
      <c r="B101" s="25" t="s">
        <v>149</v>
      </c>
      <c r="C101" s="28"/>
      <c r="D101" s="6">
        <f>SUM(E101:F101)</f>
        <v>0</v>
      </c>
      <c r="E101" s="14" t="s">
        <v>59</v>
      </c>
      <c r="F101" s="6">
        <v>0</v>
      </c>
    </row>
    <row r="102" spans="1:7" s="23" customFormat="1" ht="33" customHeight="1" x14ac:dyDescent="0.2">
      <c r="A102" s="24" t="s">
        <v>53</v>
      </c>
      <c r="B102" s="12" t="s">
        <v>150</v>
      </c>
      <c r="C102" s="22">
        <v>7451</v>
      </c>
      <c r="D102" s="6">
        <f>SUM(D103:D105)</f>
        <v>7700</v>
      </c>
      <c r="E102" s="2">
        <f>SUM(E105)</f>
        <v>7700</v>
      </c>
      <c r="F102" s="6">
        <f>SUM(F103:F105)</f>
        <v>0</v>
      </c>
    </row>
    <row r="103" spans="1:7" ht="38.25" customHeight="1" x14ac:dyDescent="0.2">
      <c r="A103" s="24" t="s">
        <v>54</v>
      </c>
      <c r="B103" s="25" t="s">
        <v>151</v>
      </c>
      <c r="C103" s="28"/>
      <c r="D103" s="6">
        <f>SUM(E103:F103)</f>
        <v>0</v>
      </c>
      <c r="E103" s="14" t="s">
        <v>59</v>
      </c>
      <c r="F103" s="6"/>
    </row>
    <row r="104" spans="1:7" ht="42" customHeight="1" x14ac:dyDescent="0.2">
      <c r="A104" s="24" t="s">
        <v>55</v>
      </c>
      <c r="B104" s="25" t="s">
        <v>152</v>
      </c>
      <c r="C104" s="28"/>
      <c r="D104" s="6">
        <f>F104</f>
        <v>0</v>
      </c>
      <c r="E104" s="14" t="s">
        <v>59</v>
      </c>
      <c r="F104" s="6">
        <v>0</v>
      </c>
    </row>
    <row r="105" spans="1:7" ht="45" customHeight="1" x14ac:dyDescent="0.2">
      <c r="A105" s="24" t="s">
        <v>56</v>
      </c>
      <c r="B105" s="25" t="s">
        <v>153</v>
      </c>
      <c r="C105" s="28"/>
      <c r="D105" s="6">
        <f>SUM(E105:F105)</f>
        <v>7700</v>
      </c>
      <c r="E105" s="6">
        <v>7700</v>
      </c>
      <c r="F105" s="6">
        <v>0</v>
      </c>
    </row>
    <row r="106" spans="1:7" x14ac:dyDescent="0.2">
      <c r="C106" s="8"/>
      <c r="E106" s="8"/>
      <c r="F106" s="8"/>
    </row>
    <row r="107" spans="1:7" ht="17.25" x14ac:dyDescent="0.3">
      <c r="A107" s="43" t="s">
        <v>154</v>
      </c>
      <c r="B107" s="43"/>
      <c r="C107" s="43"/>
      <c r="D107" s="43"/>
      <c r="E107" s="43"/>
      <c r="F107" s="8"/>
    </row>
    <row r="108" spans="1:7" ht="45.75" customHeight="1" x14ac:dyDescent="0.25">
      <c r="A108" s="16"/>
      <c r="B108" s="45" t="s">
        <v>155</v>
      </c>
      <c r="C108" s="45"/>
      <c r="D108" s="45"/>
      <c r="E108" s="45"/>
      <c r="F108" s="8"/>
    </row>
    <row r="109" spans="1:7" ht="17.25" x14ac:dyDescent="0.3">
      <c r="A109" s="16"/>
      <c r="B109" s="11"/>
      <c r="C109" s="7"/>
      <c r="D109" s="47" t="s">
        <v>69</v>
      </c>
      <c r="E109" s="47"/>
      <c r="F109" s="8"/>
    </row>
    <row r="110" spans="1:7" ht="57" customHeight="1" x14ac:dyDescent="0.2">
      <c r="A110" s="32" t="s">
        <v>156</v>
      </c>
      <c r="B110" s="32" t="s">
        <v>71</v>
      </c>
      <c r="C110" s="4" t="s">
        <v>157</v>
      </c>
      <c r="D110" s="4" t="s">
        <v>158</v>
      </c>
      <c r="E110" s="4" t="s">
        <v>159</v>
      </c>
      <c r="F110" s="8"/>
    </row>
    <row r="111" spans="1:7" ht="21" customHeight="1" x14ac:dyDescent="0.2">
      <c r="A111" s="33"/>
      <c r="B111" s="34"/>
      <c r="C111" s="39">
        <v>1</v>
      </c>
      <c r="D111" s="39">
        <v>2</v>
      </c>
      <c r="E111" s="39">
        <v>3</v>
      </c>
      <c r="F111" s="8"/>
    </row>
    <row r="112" spans="1:7" ht="49.15" customHeight="1" x14ac:dyDescent="0.2">
      <c r="A112" s="39">
        <v>1</v>
      </c>
      <c r="B112" s="35" t="s">
        <v>77</v>
      </c>
      <c r="C112" s="14">
        <v>24839.055</v>
      </c>
      <c r="D112" s="14">
        <v>19364.555</v>
      </c>
      <c r="E112" s="14">
        <v>0</v>
      </c>
      <c r="F112" s="8"/>
      <c r="G112" s="38"/>
    </row>
    <row r="113" spans="1:8" ht="30" customHeight="1" x14ac:dyDescent="0.2">
      <c r="A113" s="39">
        <v>2</v>
      </c>
      <c r="B113" s="35" t="s">
        <v>160</v>
      </c>
      <c r="C113" s="14">
        <v>5794.4809999999998</v>
      </c>
      <c r="D113" s="14">
        <v>3844.4810000000002</v>
      </c>
      <c r="E113" s="14">
        <v>0</v>
      </c>
      <c r="F113" s="37"/>
    </row>
    <row r="114" spans="1:8" ht="30" customHeight="1" x14ac:dyDescent="0.2">
      <c r="A114" s="39">
        <v>3</v>
      </c>
      <c r="B114" s="35" t="s">
        <v>181</v>
      </c>
      <c r="C114" s="14">
        <v>162585.24299999999</v>
      </c>
      <c r="D114" s="14">
        <v>113810.243</v>
      </c>
      <c r="E114" s="14">
        <v>370571</v>
      </c>
      <c r="F114" s="8"/>
      <c r="H114" s="37"/>
    </row>
    <row r="115" spans="1:8" ht="20.25" customHeight="1" x14ac:dyDescent="0.2">
      <c r="A115" s="39">
        <v>4</v>
      </c>
      <c r="B115" s="35" t="s">
        <v>80</v>
      </c>
      <c r="C115" s="14">
        <v>113904.5</v>
      </c>
      <c r="D115" s="14">
        <v>70720</v>
      </c>
      <c r="E115" s="14">
        <v>122571.2</v>
      </c>
      <c r="F115" s="8"/>
      <c r="G115" s="40"/>
    </row>
    <row r="116" spans="1:8" ht="16.5" customHeight="1" x14ac:dyDescent="0.2">
      <c r="A116" s="39">
        <v>5</v>
      </c>
      <c r="B116" s="35" t="s">
        <v>161</v>
      </c>
      <c r="C116" s="41">
        <v>1936.1</v>
      </c>
      <c r="D116" s="41">
        <v>1161.5999999999999</v>
      </c>
      <c r="E116" s="39" t="s">
        <v>59</v>
      </c>
      <c r="F116" s="8"/>
    </row>
    <row r="117" spans="1:8" ht="18.75" customHeight="1" x14ac:dyDescent="0.2">
      <c r="A117" s="39">
        <v>6</v>
      </c>
      <c r="B117" s="35" t="s">
        <v>162</v>
      </c>
      <c r="C117" s="41">
        <v>1909</v>
      </c>
      <c r="D117" s="41">
        <v>1145.4000000000001</v>
      </c>
      <c r="E117" s="39" t="s">
        <v>59</v>
      </c>
      <c r="F117" s="8"/>
    </row>
    <row r="118" spans="1:8" x14ac:dyDescent="0.2">
      <c r="C118" s="8"/>
      <c r="E118" s="8"/>
      <c r="F118" s="8"/>
    </row>
    <row r="119" spans="1:8" x14ac:dyDescent="0.2">
      <c r="C119" s="8"/>
      <c r="E119" s="8"/>
      <c r="F119" s="8"/>
    </row>
    <row r="120" spans="1:8" x14ac:dyDescent="0.2">
      <c r="C120" s="8"/>
      <c r="E120" s="8"/>
      <c r="F120" s="8"/>
    </row>
    <row r="121" spans="1:8" x14ac:dyDescent="0.2">
      <c r="C121" s="8"/>
      <c r="E121" s="8"/>
      <c r="F121" s="8"/>
    </row>
    <row r="122" spans="1:8" x14ac:dyDescent="0.2">
      <c r="C122" s="8"/>
      <c r="E122" s="8"/>
      <c r="F122" s="8"/>
    </row>
    <row r="123" spans="1:8" x14ac:dyDescent="0.2">
      <c r="C123" s="8"/>
      <c r="E123" s="8"/>
      <c r="F123" s="8"/>
    </row>
    <row r="124" spans="1:8" x14ac:dyDescent="0.2">
      <c r="C124" s="8"/>
      <c r="E124" s="8"/>
      <c r="F124" s="8"/>
    </row>
    <row r="125" spans="1:8" x14ac:dyDescent="0.2">
      <c r="C125" s="8"/>
      <c r="E125" s="8"/>
      <c r="F125" s="8"/>
    </row>
    <row r="126" spans="1:8" x14ac:dyDescent="0.2">
      <c r="C126" s="8"/>
      <c r="E126" s="8"/>
      <c r="F126" s="8"/>
    </row>
    <row r="127" spans="1:8" x14ac:dyDescent="0.2">
      <c r="C127" s="8"/>
      <c r="E127" s="8"/>
      <c r="F127" s="8"/>
    </row>
    <row r="128" spans="1:8" x14ac:dyDescent="0.2">
      <c r="C128" s="8"/>
      <c r="E128" s="8"/>
      <c r="F128" s="8"/>
    </row>
    <row r="129" spans="3:6" x14ac:dyDescent="0.2">
      <c r="C129" s="8"/>
      <c r="E129" s="8"/>
      <c r="F129" s="8"/>
    </row>
    <row r="130" spans="3:6" x14ac:dyDescent="0.2">
      <c r="C130" s="8"/>
      <c r="E130" s="8"/>
      <c r="F130" s="8"/>
    </row>
    <row r="131" spans="3:6" x14ac:dyDescent="0.2">
      <c r="C131" s="8"/>
      <c r="E131" s="8"/>
      <c r="F131" s="8"/>
    </row>
    <row r="132" spans="3:6" x14ac:dyDescent="0.2">
      <c r="C132" s="8"/>
      <c r="E132" s="8"/>
      <c r="F132" s="8"/>
    </row>
    <row r="133" spans="3:6" x14ac:dyDescent="0.2">
      <c r="C133" s="8"/>
      <c r="E133" s="8"/>
      <c r="F133" s="8"/>
    </row>
    <row r="134" spans="3:6" x14ac:dyDescent="0.2">
      <c r="C134" s="8"/>
      <c r="E134" s="8"/>
      <c r="F134" s="8"/>
    </row>
    <row r="135" spans="3:6" x14ac:dyDescent="0.2">
      <c r="C135" s="8"/>
      <c r="E135" s="8"/>
      <c r="F135" s="8"/>
    </row>
    <row r="136" spans="3:6" x14ac:dyDescent="0.2">
      <c r="C136" s="8"/>
      <c r="E136" s="8"/>
      <c r="F136" s="8"/>
    </row>
    <row r="137" spans="3:6" x14ac:dyDescent="0.2">
      <c r="C137" s="8"/>
      <c r="E137" s="8"/>
      <c r="F137" s="8"/>
    </row>
    <row r="138" spans="3:6" x14ac:dyDescent="0.2">
      <c r="C138" s="8"/>
      <c r="E138" s="8"/>
      <c r="F138" s="8"/>
    </row>
    <row r="139" spans="3:6" x14ac:dyDescent="0.2">
      <c r="C139" s="8"/>
      <c r="E139" s="8"/>
      <c r="F139" s="8"/>
    </row>
    <row r="140" spans="3:6" x14ac:dyDescent="0.2">
      <c r="C140" s="8"/>
      <c r="E140" s="8"/>
      <c r="F140" s="8"/>
    </row>
    <row r="141" spans="3:6" x14ac:dyDescent="0.2">
      <c r="C141" s="8"/>
      <c r="E141" s="8"/>
      <c r="F141" s="8"/>
    </row>
    <row r="142" spans="3:6" x14ac:dyDescent="0.2">
      <c r="C142" s="8"/>
      <c r="E142" s="8"/>
      <c r="F142" s="8"/>
    </row>
    <row r="143" spans="3:6" x14ac:dyDescent="0.2">
      <c r="C143" s="8"/>
      <c r="E143" s="8"/>
      <c r="F143" s="8"/>
    </row>
    <row r="144" spans="3:6" x14ac:dyDescent="0.2">
      <c r="C144" s="8"/>
      <c r="E144" s="8"/>
      <c r="F144" s="8"/>
    </row>
    <row r="145" spans="3:6" x14ac:dyDescent="0.2">
      <c r="C145" s="8"/>
      <c r="E145" s="8"/>
      <c r="F145" s="8"/>
    </row>
    <row r="146" spans="3:6" x14ac:dyDescent="0.2">
      <c r="C146" s="8"/>
      <c r="E146" s="8"/>
      <c r="F146" s="8"/>
    </row>
    <row r="147" spans="3:6" x14ac:dyDescent="0.2">
      <c r="C147" s="8"/>
      <c r="E147" s="8"/>
      <c r="F147" s="8"/>
    </row>
    <row r="148" spans="3:6" x14ac:dyDescent="0.2">
      <c r="C148" s="8"/>
      <c r="E148" s="8"/>
      <c r="F148" s="8"/>
    </row>
    <row r="149" spans="3:6" x14ac:dyDescent="0.2">
      <c r="C149" s="8"/>
      <c r="E149" s="8"/>
      <c r="F149" s="8"/>
    </row>
    <row r="150" spans="3:6" x14ac:dyDescent="0.2">
      <c r="C150" s="8"/>
      <c r="E150" s="8"/>
      <c r="F150" s="8"/>
    </row>
    <row r="151" spans="3:6" x14ac:dyDescent="0.2">
      <c r="C151" s="8"/>
      <c r="E151" s="8"/>
      <c r="F151" s="8"/>
    </row>
    <row r="152" spans="3:6" x14ac:dyDescent="0.2">
      <c r="C152" s="8"/>
      <c r="E152" s="8"/>
      <c r="F152" s="8"/>
    </row>
    <row r="153" spans="3:6" x14ac:dyDescent="0.2">
      <c r="C153" s="8"/>
      <c r="E153" s="8"/>
      <c r="F153" s="8"/>
    </row>
    <row r="154" spans="3:6" x14ac:dyDescent="0.2">
      <c r="C154" s="8"/>
      <c r="E154" s="8"/>
      <c r="F154" s="8"/>
    </row>
    <row r="155" spans="3:6" x14ac:dyDescent="0.2">
      <c r="C155" s="8"/>
      <c r="E155" s="8"/>
      <c r="F155" s="8"/>
    </row>
    <row r="156" spans="3:6" x14ac:dyDescent="0.2">
      <c r="C156" s="8"/>
      <c r="E156" s="8"/>
      <c r="F156" s="8"/>
    </row>
    <row r="157" spans="3:6" x14ac:dyDescent="0.2">
      <c r="C157" s="8"/>
      <c r="E157" s="8"/>
      <c r="F157" s="8"/>
    </row>
    <row r="158" spans="3:6" x14ac:dyDescent="0.2">
      <c r="C158" s="8"/>
      <c r="E158" s="8"/>
      <c r="F158" s="8"/>
    </row>
    <row r="159" spans="3:6" x14ac:dyDescent="0.2">
      <c r="C159" s="8"/>
      <c r="E159" s="8"/>
      <c r="F159" s="8"/>
    </row>
    <row r="160" spans="3:6" x14ac:dyDescent="0.2">
      <c r="C160" s="8"/>
      <c r="E160" s="8"/>
      <c r="F160" s="8"/>
    </row>
    <row r="161" spans="3:6" x14ac:dyDescent="0.2">
      <c r="C161" s="8"/>
      <c r="E161" s="8"/>
      <c r="F161" s="8"/>
    </row>
    <row r="162" spans="3:6" x14ac:dyDescent="0.2">
      <c r="C162" s="8"/>
      <c r="E162" s="8"/>
      <c r="F162" s="8"/>
    </row>
    <row r="163" spans="3:6" x14ac:dyDescent="0.2">
      <c r="C163" s="8"/>
      <c r="E163" s="8"/>
      <c r="F163" s="8"/>
    </row>
    <row r="164" spans="3:6" x14ac:dyDescent="0.2">
      <c r="C164" s="8"/>
      <c r="E164" s="8"/>
      <c r="F164" s="8"/>
    </row>
    <row r="165" spans="3:6" x14ac:dyDescent="0.2">
      <c r="C165" s="8"/>
      <c r="E165" s="8"/>
      <c r="F165" s="8"/>
    </row>
    <row r="166" spans="3:6" x14ac:dyDescent="0.2">
      <c r="C166" s="8"/>
      <c r="E166" s="8"/>
      <c r="F166" s="8"/>
    </row>
    <row r="167" spans="3:6" x14ac:dyDescent="0.2">
      <c r="C167" s="8"/>
      <c r="E167" s="8"/>
      <c r="F167" s="8"/>
    </row>
    <row r="168" spans="3:6" x14ac:dyDescent="0.2">
      <c r="C168" s="8"/>
      <c r="E168" s="8"/>
      <c r="F168" s="8"/>
    </row>
    <row r="169" spans="3:6" x14ac:dyDescent="0.2">
      <c r="C169" s="8"/>
      <c r="E169" s="8"/>
      <c r="F169" s="8"/>
    </row>
    <row r="170" spans="3:6" x14ac:dyDescent="0.2">
      <c r="C170" s="8"/>
      <c r="E170" s="8"/>
      <c r="F170" s="8"/>
    </row>
    <row r="171" spans="3:6" x14ac:dyDescent="0.2">
      <c r="C171" s="8"/>
      <c r="E171" s="8"/>
      <c r="F171" s="8"/>
    </row>
    <row r="172" spans="3:6" x14ac:dyDescent="0.2">
      <c r="C172" s="8"/>
      <c r="E172" s="8"/>
      <c r="F172" s="8"/>
    </row>
    <row r="173" spans="3:6" x14ac:dyDescent="0.2">
      <c r="C173" s="8"/>
      <c r="E173" s="8"/>
      <c r="F173" s="8"/>
    </row>
    <row r="174" spans="3:6" x14ac:dyDescent="0.2">
      <c r="C174" s="8"/>
      <c r="E174" s="8"/>
      <c r="F174" s="8"/>
    </row>
    <row r="175" spans="3:6" x14ac:dyDescent="0.2">
      <c r="C175" s="8"/>
      <c r="E175" s="8"/>
      <c r="F175" s="8"/>
    </row>
    <row r="176" spans="3:6" x14ac:dyDescent="0.2">
      <c r="C176" s="8"/>
      <c r="E176" s="8"/>
      <c r="F176" s="8"/>
    </row>
    <row r="177" spans="3:6" x14ac:dyDescent="0.2">
      <c r="C177" s="8"/>
      <c r="E177" s="8"/>
      <c r="F177" s="8"/>
    </row>
    <row r="178" spans="3:6" x14ac:dyDescent="0.2">
      <c r="C178" s="8"/>
      <c r="E178" s="8"/>
      <c r="F178" s="8"/>
    </row>
    <row r="179" spans="3:6" x14ac:dyDescent="0.2">
      <c r="C179" s="8"/>
      <c r="E179" s="8"/>
      <c r="F179" s="8"/>
    </row>
  </sheetData>
  <mergeCells count="12">
    <mergeCell ref="D109:E109"/>
    <mergeCell ref="C7:C8"/>
    <mergeCell ref="A7:A8"/>
    <mergeCell ref="E7:F7"/>
    <mergeCell ref="A5:F5"/>
    <mergeCell ref="D7:D8"/>
    <mergeCell ref="B7:B8"/>
    <mergeCell ref="D2:E2"/>
    <mergeCell ref="A107:E107"/>
    <mergeCell ref="C3:F3"/>
    <mergeCell ref="B108:E108"/>
    <mergeCell ref="A4:G4"/>
  </mergeCells>
  <phoneticPr fontId="1" type="noConversion"/>
  <pageMargins left="0.16929133900000001" right="0" top="0.393700787" bottom="0.472440945" header="0" footer="0"/>
  <pageSetup paperSize="9" orientation="portrait" useFirstPageNumber="1" r:id="rId1"/>
  <headerFooter alignWithMargins="0">
    <oddFooter>&amp;C&amp;P&amp;R&amp;[Բյուջե 2026</oddFooter>
  </headerFooter>
  <ignoredErrors>
    <ignoredError sqref="D104 D10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Հատված 1</vt:lpstr>
      <vt:lpstr>'Հատված 1'!Print_Area</vt:lpstr>
      <vt:lpstr>'Հատված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Inga Hakobyan</cp:lastModifiedBy>
  <cp:lastPrinted>2025-12-25T20:36:35Z</cp:lastPrinted>
  <dcterms:created xsi:type="dcterms:W3CDTF">1996-10-14T23:33:28Z</dcterms:created>
  <dcterms:modified xsi:type="dcterms:W3CDTF">2025-12-30T06:07:50Z</dcterms:modified>
</cp:coreProperties>
</file>