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770" windowHeight="10950"/>
  </bookViews>
  <sheets>
    <sheet name="Հավելված N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G154" i="1" l="1"/>
  <c r="F154" i="1"/>
  <c r="E154" i="1"/>
  <c r="E153" i="1" s="1"/>
  <c r="E108" i="1" s="1"/>
  <c r="D154" i="1"/>
  <c r="G153" i="1"/>
  <c r="F153" i="1"/>
  <c r="D153" i="1"/>
  <c r="G147" i="1"/>
  <c r="F147" i="1"/>
  <c r="E147" i="1"/>
  <c r="D147" i="1"/>
  <c r="G143" i="1"/>
  <c r="F143" i="1"/>
  <c r="E143" i="1"/>
  <c r="D143" i="1"/>
  <c r="G123" i="1"/>
  <c r="F123" i="1"/>
  <c r="E123" i="1"/>
  <c r="D123" i="1"/>
  <c r="G122" i="1"/>
  <c r="F122" i="1"/>
  <c r="E122" i="1"/>
  <c r="D122" i="1"/>
  <c r="G120" i="1"/>
  <c r="F120" i="1"/>
  <c r="E120" i="1"/>
  <c r="D120" i="1"/>
  <c r="G117" i="1"/>
  <c r="F117" i="1"/>
  <c r="E117" i="1"/>
  <c r="D117" i="1"/>
  <c r="G110" i="1"/>
  <c r="F110" i="1"/>
  <c r="F108" i="1" s="1"/>
  <c r="E110" i="1"/>
  <c r="D110" i="1"/>
  <c r="D108" i="1" s="1"/>
  <c r="G108" i="1"/>
  <c r="G88" i="1"/>
  <c r="F88" i="1"/>
  <c r="E88" i="1"/>
  <c r="D88" i="1"/>
  <c r="G80" i="1"/>
  <c r="F80" i="1"/>
  <c r="E80" i="1"/>
  <c r="D80" i="1"/>
  <c r="G77" i="1"/>
  <c r="F77" i="1"/>
  <c r="E77" i="1"/>
  <c r="D77" i="1"/>
  <c r="G74" i="1"/>
  <c r="F74" i="1"/>
  <c r="E74" i="1"/>
  <c r="D74" i="1"/>
  <c r="G69" i="1"/>
  <c r="F69" i="1"/>
  <c r="E69" i="1"/>
  <c r="D69" i="1"/>
  <c r="G64" i="1"/>
  <c r="F64" i="1"/>
  <c r="E64" i="1"/>
  <c r="D64" i="1"/>
  <c r="G61" i="1"/>
  <c r="F61" i="1"/>
  <c r="E61" i="1"/>
  <c r="D61" i="1"/>
  <c r="G54" i="1"/>
  <c r="F54" i="1"/>
  <c r="E54" i="1"/>
  <c r="D54" i="1"/>
  <c r="G42" i="1"/>
  <c r="F42" i="1"/>
  <c r="E42" i="1"/>
  <c r="D42" i="1"/>
  <c r="G40" i="1"/>
  <c r="F40" i="1"/>
  <c r="E40" i="1"/>
  <c r="D40" i="1"/>
  <c r="G35" i="1"/>
  <c r="F35" i="1"/>
  <c r="E35" i="1"/>
  <c r="D35" i="1"/>
  <c r="G23" i="1"/>
  <c r="F23" i="1"/>
  <c r="E23" i="1"/>
  <c r="D23" i="1"/>
  <c r="G14" i="1"/>
  <c r="F14" i="1"/>
  <c r="D14" i="1"/>
  <c r="G8" i="1"/>
  <c r="F8" i="1"/>
  <c r="E8" i="1"/>
  <c r="D8" i="1"/>
</calcChain>
</file>

<file path=xl/sharedStrings.xml><?xml version="1.0" encoding="utf-8"?>
<sst xmlns="http://schemas.openxmlformats.org/spreadsheetml/2006/main" count="268" uniqueCount="195">
  <si>
    <t>Եկամտատեսակը</t>
  </si>
  <si>
    <t>Գանձման համար պատասխանատու պետական կառավարման մարմին(ներ)ը</t>
  </si>
  <si>
    <t>Ա</t>
  </si>
  <si>
    <t xml:space="preserve"> Պետական տուրք, ընդամենը</t>
  </si>
  <si>
    <t>այդ թվում`</t>
  </si>
  <si>
    <t xml:space="preserve">Դատարան տրվող հայցադիմումների, դիմումների, դատարանի դատական ակտերի դեմ վերաքննիչ և վճռաբեկ բողոքների համար, ինչպես նաև դատարանի կողմից տրվող փաստաթղթերի պատճեններ (կրկնօրինակներ), գործում առկա լուսանկարների (լուսաժապավենների), ձայնագրությունների, տեսագրությունների և դրանց էլեկտրոնային կրիչների բնօրինակից պատճենահանված կրիչ և դատական նիստի համակարգչային ձայնագրման կրկնօրինակ տալու համար </t>
  </si>
  <si>
    <t xml:space="preserve"> ՀՀ դատական դեպարտամենտ</t>
  </si>
  <si>
    <t>Հայաստանի Հանրապետությունում ամուսնության
բացակայության մասին տեղեկանք տալու համար</t>
  </si>
  <si>
    <t>ՀՀ արդարադատության նախարարություն</t>
  </si>
  <si>
    <t xml:space="preserve">Հայաստանի Հանրապետության քաղաքացիություն ստանալու և Հայաստանի Հանրապետության  քաղաքացիությունը փոխելու համար </t>
  </si>
  <si>
    <t xml:space="preserve"> ՀՀ ներքին գործերի նախարարություն</t>
  </si>
  <si>
    <t>Հյուպատոսական ծառայությունների կամ գործողությունների համար</t>
  </si>
  <si>
    <t xml:space="preserve"> ՀՀ արտաքին գործերի նախարարություն </t>
  </si>
  <si>
    <t>Պետական գրանցման համար</t>
  </si>
  <si>
    <t>ՀՀ պետական ռեգիստրում պետական գրանցման համար</t>
  </si>
  <si>
    <t xml:space="preserve">ՀՀ արդարադատության նախարարություն </t>
  </si>
  <si>
    <t>ՀՀ -ում գրանցված բանկերի,  ներդրումային հիմնադրամների, ապահովագրական ընկերությունների, կենսաթոշակային հիմնադրամների մասնաճյուղերի գրանցման համար</t>
  </si>
  <si>
    <t xml:space="preserve"> ՀՀ կենտրոնական բանկ </t>
  </si>
  <si>
    <t>Արժեթղթերի ազդագրի պետական գրանցման համար</t>
  </si>
  <si>
    <t xml:space="preserve">Ավտոմոբիլի, մոտոտրանսպորտային միջոցի, տրիցիկլի, քվադրիցիկլի, կցորդի (կիսակցորդի) հաշվառման վկայագիր տալու համար </t>
  </si>
  <si>
    <t>Գյուղատնտեսական ինքնագնաց մեքենաները գրանցելու, վերագրանցելու, հաշվառումից հանելու, ինչպես նաև դրանց գրանցման տվյալների փոփոխության հետ կապված որևէ գործողություն կատարելու համար</t>
  </si>
  <si>
    <t>Դեղերի պետական գրանցման համար</t>
  </si>
  <si>
    <t xml:space="preserve">ՀՀ առողջապահության նախարարություն </t>
  </si>
  <si>
    <t>Գույքի նկատմամբ իրավունքների պետական գրանցում կատարելու համար</t>
  </si>
  <si>
    <t>5.8.1</t>
  </si>
  <si>
    <t xml:space="preserve"> ՀՀ կադաստրի  կոմիտե </t>
  </si>
  <si>
    <t>5.8.2</t>
  </si>
  <si>
    <t>5.8.3</t>
  </si>
  <si>
    <t>Դիվանագիտական ներկայացուցչություններին, հյուպատոսական հիմնարկներին և միջազգային կազմակերպություններին տրանսպորտային միջոցների հաշվառման համարանիշներ հատկացնելու համար</t>
  </si>
  <si>
    <t>ՀՀ էկոնոմիկայի նախարարություն</t>
  </si>
  <si>
    <t>Համապատասխանության գնահատման մարմնի նշանակման համար</t>
  </si>
  <si>
    <t>Անշարժ հուշարձանների հետախուզության և հնագիտական պեղումների թույլտվության և պետական գրանցման համար</t>
  </si>
  <si>
    <t>ՀՀ կրթության, գիտության, մշակույթի և սպորտի նախարարություն</t>
  </si>
  <si>
    <t>Մտավոր սեփականության օբյեկտի գրանցման և այդ ապրանքների ցանկացած մաքսային ռեժիմով բացթողումը կասեցնելու մասին դիմումը վերադաս մաքսային մարմնի կողմից ընդունելու համար</t>
  </si>
  <si>
    <t xml:space="preserve">ՀՀ պետական եկամուտների կոմիտե </t>
  </si>
  <si>
    <t xml:space="preserve">Մշակութային արժեքները արտահանելու կամ ժամանակավոր արտահանելու իրավունքի եզրակացություն (թույլատրող փաստաթուղթ) տալու համար </t>
  </si>
  <si>
    <t>Գյուտերի, արդյունաբերական դիզայնների, բույսերի սորտերի, ապրանքային նշանների, աշխարհագրական նշումների, ծագման տեղանունների, երաշխավորված ավանդական արտադրանքի, ֆիրմային անվանումների, ինտեգրալ միկրոսխեմաների տոպոլոգիաների իրավական պահպանության հետ կապված իրավաբանական նշանակություն ունեցող գործողությունների համար </t>
  </si>
  <si>
    <t xml:space="preserve">Ֆիզիկական անձանց տրվող իրավաբանական նշանակություն  ունեցող փաստաթղթերի, որոշակի ծառայությունների կամ գործողությունների համար </t>
  </si>
  <si>
    <t xml:space="preserve">ՀՀ արտաքին գործերի նախարարություն </t>
  </si>
  <si>
    <t xml:space="preserve"> ՀՀ ազգային անվտանգության ծառայություն</t>
  </si>
  <si>
    <t xml:space="preserve">Լիցենզավորման ենթակա կամ թույլտվություններով գործունեություն իրականացնելու նպատակով լիցենզիաներ, արտոնագրեր (թույլտվություններ) տալու համար </t>
  </si>
  <si>
    <t xml:space="preserve">Անվտանգության բնագավառ </t>
  </si>
  <si>
    <t>9.1.1</t>
  </si>
  <si>
    <t>9.1.2</t>
  </si>
  <si>
    <t>9.1.3</t>
  </si>
  <si>
    <t xml:space="preserve"> ՀՀ պաշտպանության նախարարություն </t>
  </si>
  <si>
    <t>9.1.4</t>
  </si>
  <si>
    <t xml:space="preserve"> ՀՀ բարձր տեխնոլոգիական արդյունաբերության նախարարություն</t>
  </si>
  <si>
    <t xml:space="preserve">Առողջապահության բնագավառ </t>
  </si>
  <si>
    <t>Արժութային կարգավորման բնագավառ</t>
  </si>
  <si>
    <t xml:space="preserve">ՀՀ կենտրոնական բանկ </t>
  </si>
  <si>
    <t>Արժեթղթերի շրջանառության բնագավառ</t>
  </si>
  <si>
    <t>Էներգետիկայի բնագավառ</t>
  </si>
  <si>
    <t>ՀՀ հանրային ծառայությունները կարգավորող հանձնաժողով</t>
  </si>
  <si>
    <t>Ջրային բնագավառ</t>
  </si>
  <si>
    <t xml:space="preserve"> Կրթության բնագավառ </t>
  </si>
  <si>
    <t>Հեռահաղորդակցության բնագավառ</t>
  </si>
  <si>
    <t>9.9.1</t>
  </si>
  <si>
    <t>9.9.2</t>
  </si>
  <si>
    <t>Հեռուստատեսության և ռադիոյի հանձնաժողով</t>
  </si>
  <si>
    <t>Փոստային կապի բնագավառ</t>
  </si>
  <si>
    <t>ՀՀ բարձր տեխնոլոգիական արդյունաբերության նախարարություն</t>
  </si>
  <si>
    <t>Մաքսային բնագավառ</t>
  </si>
  <si>
    <t>Ատոմային էներգիայի օգտագործման բնագավառ</t>
  </si>
  <si>
    <t>ՀՀ միջուկային անվտանգության կարգավորման կոմիտե</t>
  </si>
  <si>
    <t xml:space="preserve">ՀՀ շրջակա միջավայրի նախարարություն </t>
  </si>
  <si>
    <t>Վիճակախաղերի, շահումներով խաղերի  և մետաղադրամով և (կամ) թղթադրամով շահագործվող ավտոմատների միջոցով սննդի առևտրի և խաղերի բնագավառ</t>
  </si>
  <si>
    <t>9.14.1</t>
  </si>
  <si>
    <t>9.14.2</t>
  </si>
  <si>
    <t>ՀՀ պետական եկամուտների կոմիտե</t>
  </si>
  <si>
    <t>Տրանսպորտի բնագավառ</t>
  </si>
  <si>
    <t>9.15.1</t>
  </si>
  <si>
    <t xml:space="preserve"> ՀՀ տարածքային կառավարման և ենթակառուցվածքների նախարարություն  </t>
  </si>
  <si>
    <t>9.15.2</t>
  </si>
  <si>
    <t>Քաղաքաշինության բնագավառ</t>
  </si>
  <si>
    <t>ՀՀ քաղաքաշինության կոմիտե</t>
  </si>
  <si>
    <t>Հյուրանոցային տնտեսության օբյեկտների որակավորման (սահմանված չափանիշներին համապատասխան) համար</t>
  </si>
  <si>
    <t>Պետական սեփականություն հանդիսացող ընդերքի և օգտակար հանածոների օգտագործման (շահագործման) թույլտվության տրամադրման համար</t>
  </si>
  <si>
    <t>9.18.1</t>
  </si>
  <si>
    <t>9.18.2</t>
  </si>
  <si>
    <t xml:space="preserve"> ՀՀ շրջակա միջավայրի նախարարություն</t>
  </si>
  <si>
    <t>Տիեզերական գործունեության բնագավառ</t>
  </si>
  <si>
    <t xml:space="preserve">  ՀՀ բարձր տեխնոլոգիական արդյունաբերության նախարարություն</t>
  </si>
  <si>
    <t>Վայրի կենդանիների բնագավառ</t>
  </si>
  <si>
    <t>ՀՀ շրջակա միջավայրի նախարարություն</t>
  </si>
  <si>
    <t>Այլ  լիցենզիաներ</t>
  </si>
  <si>
    <t>9.21.1</t>
  </si>
  <si>
    <t>Ապրանքներ արտահանելու և (կամ) ներմուծելու համար գլխավոր և բացառիկ լիցենզի կամ թույլտվություն կամ հավաստագիր տրմամադրելու համար</t>
  </si>
  <si>
    <t xml:space="preserve">ՀՀ բարձր տեխնոլոգիական արդյունաբերության նախարարություն </t>
  </si>
  <si>
    <t>9.21.2</t>
  </si>
  <si>
    <t>Օրենքով սահմանված այլ ծառայությունների և գործողությունների համար</t>
  </si>
  <si>
    <t>Պետական մենաշնորհային բնույթի ծառայությունների (գործողությունների) մատուցումը հաստատող փաստաթղթի (վկայականի) տրամադրման համար յուրաքանչյուր քննությունը ընդունելու համար</t>
  </si>
  <si>
    <t>10.2.1</t>
  </si>
  <si>
    <t>10.2.2</t>
  </si>
  <si>
    <t xml:space="preserve"> ՀՀ ֆինանսների նախարարություն </t>
  </si>
  <si>
    <t>10.2.3</t>
  </si>
  <si>
    <t xml:space="preserve"> ՀՀ կադաստրի կոմիտե </t>
  </si>
  <si>
    <t>10.2.4</t>
  </si>
  <si>
    <t>ՀՀ-ից օդային տրանսպորտի միջոցներով ֆիզիկական անձանց (օդային ուղևորների) ելքի համար</t>
  </si>
  <si>
    <t xml:space="preserve"> ՀՀ տարածքային կառավարման և ենթակառուցվածքների նախարարության քաղաքացիական ավիացիայի կոմիտե</t>
  </si>
  <si>
    <t>«Հայ», «Հայաստան», «հայկական» բառերը և դրանց թարգմանությունները ֆիրմային անվանման տարբերակող նշանակության անվան մեջ օգտագործելու թույլտվության համար</t>
  </si>
  <si>
    <t>«Օտարերկրյա պաշտոնական փաստաթղթերի օրինականացման պահանջը չեղյալ հայատարարելու մասին» Հաագայի 1961թ հոկտեմբերի 5-ի կոնվենցիայի 1-ին հոդվածով նախատեսված փաստաթղթերի վրա ապոստիլ  (հավաստող մակագրություն) դնելու կամ այդ փաստաթղթերը օրինականացնելու համար</t>
  </si>
  <si>
    <t>10.6.1</t>
  </si>
  <si>
    <t>10.6.2</t>
  </si>
  <si>
    <t>Իրավաբանական անձանց պետական միասնական և պետական գրանցամատյաններից մեկ սուբյեկտի վերաբերյալ պետական ռեգիստրում պահվող և ինտերնետային կայքում տեղադրված ամբողջական տեղեկությունների, ինչպես նաև իրավաբանական անձանց կանոնադրությունների պատճենների տրամադրման համար</t>
  </si>
  <si>
    <t>Թվային տախոգրաֆ տալու համար</t>
  </si>
  <si>
    <t xml:space="preserve"> ՀՀ բեռանափոխադրողներին Տրանսպորտի նախարարների եվրոպական կոնֆերանսի անդամ պետությունների միջև անսահմանափակ քանակով երթեր կատարելու իրավունք տալու համար</t>
  </si>
  <si>
    <t xml:space="preserve">ՀՀ բեռանափոխադրողներին  ավտոմոբիլային փոխադրումների մասին միջազգային համաձայնագրերով սահմանված մեկանգամյա փոխադրման իրավունք տալու համար  </t>
  </si>
  <si>
    <t>Դատավորների թեկնածուների ցուցակի համալրման որակավորման քննության համար</t>
  </si>
  <si>
    <t>Անշարժ գույքի գնահատողի որակավորման վկայական տալու համար</t>
  </si>
  <si>
    <t>Տարանցիկ համարանիշ տալու համար</t>
  </si>
  <si>
    <t>Դեղերի, դեղանյութերի, դեղաբուսական հումքի և հետազոտվող դեղագործական արտադրանքի ներմուծման կամ արտահանման հավաստագիր տալու համար</t>
  </si>
  <si>
    <t xml:space="preserve">«Դեղերի և բժշկական արտադրատեսակների շրջանառության կարգավորման ոլորտում փորձաքննությունների, ԵԱՏՄ կարգով գրանցումը գործողության մեջ պահելու  փորձաքննություն չպահանջող փոփոխության մասին ծանուցումը ընդունելու» համար </t>
  </si>
  <si>
    <t>Պատշաճ արտադրական գործունեության հավաստագիր տալու համար</t>
  </si>
  <si>
    <t>Սնանկության կառավարչի որակավորման ստուգման համար</t>
  </si>
  <si>
    <t xml:space="preserve">Օրենքով սահմանված դեպքերում ծանուցման ենթակա գործունեությամբ զբաղվելու իրավունք ձեռք բերելու համար </t>
  </si>
  <si>
    <t xml:space="preserve">ՀՀ տարածքային կառավարման և ենթակառուցվածքների նախարարություն </t>
  </si>
  <si>
    <t xml:space="preserve">Հավելված  N 6                                                                                   </t>
  </si>
  <si>
    <t>հազար դրամներով</t>
  </si>
  <si>
    <t>Տարի</t>
  </si>
  <si>
    <t>Այլ եկամուտներ, ընդամենը</t>
  </si>
  <si>
    <t xml:space="preserve">Պետական սեփականություն հանդիսացող գույքի վարձակալությունից եկամուտներ </t>
  </si>
  <si>
    <t>ՀՀ տարածքային կառավարման և ենթակառուցվածքների նախարարության ջրային կոմիտե</t>
  </si>
  <si>
    <t>ՀՀ տարածքային կառավարման և ենթակառուցվածքների նախարարության պետական գույքի կառավարման կոմիտե</t>
  </si>
  <si>
    <t>ՀՀ ներքին գործերի նախարարություն</t>
  </si>
  <si>
    <t>ՀՀ պաշտպանության նախարարություն</t>
  </si>
  <si>
    <t xml:space="preserve">Պետական սեփականություն հանդիսացող շենքերի և շինությունների տանիքներին ու ձեղնահարկերում կապի սարքավորումների տեղակայման վարձավճարներից պետական բյուջե մուտքագրված (մուտքագրվելիք) մաս </t>
  </si>
  <si>
    <t>Տոկոսավճարներ և շահաբաժիններ</t>
  </si>
  <si>
    <t xml:space="preserve">Բանկերում և այլ ֆինանսավարկային հաստատություններում բյուջեի ժամանակավոր ազատ միջոցների տեղաբաշխումից և դեպոզիտներից ստացվող տոկոսավճարներ  </t>
  </si>
  <si>
    <t>ՀՀ ֆինանսների նախարարություն</t>
  </si>
  <si>
    <t xml:space="preserve">Իրավաբանական անձանց կապիտալում կատարված ներդրումներից ստացվող շահաբաժիններ </t>
  </si>
  <si>
    <t>ՀՀ պետական կառավարման  մարմիններ</t>
  </si>
  <si>
    <t>Պետության կողմից տրված վարկերի օգտագործման դիմաց վճարներ (տոկոսներ)</t>
  </si>
  <si>
    <t xml:space="preserve">Ռեզիդենտներին տրամադրված վարկերի օգտագործման տոկոսավճարներ </t>
  </si>
  <si>
    <t>Իրավախախտումների համար գործադիր, դատական մարմինների կողմից կիրառվող պատժամիջոցներից մուտքեր</t>
  </si>
  <si>
    <t>ՀՀ վարչապետի աշխատակազմ,            այդ թվում՝</t>
  </si>
  <si>
    <t>4.1.1</t>
  </si>
  <si>
    <t>Բնապահպանության և ընդերքի տեսչական մարմին</t>
  </si>
  <si>
    <t>4.1.2</t>
  </si>
  <si>
    <t>Քաղաքաշինության, տեխնիկական և հրդեհային անվտանգության տեսչական մարմին</t>
  </si>
  <si>
    <t>4.1.3</t>
  </si>
  <si>
    <t>Առողջապահական և աշխատանքի տեսչական մարմին</t>
  </si>
  <si>
    <t>4.1.4</t>
  </si>
  <si>
    <t>Սննդամթերքի անվտանգության տեսչական մարմին</t>
  </si>
  <si>
    <t>4.1.5</t>
  </si>
  <si>
    <t>Շուկայի վերահսկողության տեսչական մարմին</t>
  </si>
  <si>
    <t>ՀՀ կենտրոնական բանկ</t>
  </si>
  <si>
    <t>ՀՀ ազգային անվտանգության ծառայություն</t>
  </si>
  <si>
    <t>ՀՀ վիճակագրական  կոմիտե</t>
  </si>
  <si>
    <t>Շրջակա միջավայրի նախարարության էկոպարեկային ծառայություն</t>
  </si>
  <si>
    <t>Պետական բյուջեի նկատմամբ ստանձնած պայմանագրային պարտավորությունների չկատարման դիմաց գանձվող տույժերից մուտքեր</t>
  </si>
  <si>
    <t>ՀՀ պետական կառավարման մարմիններ</t>
  </si>
  <si>
    <t>Էլեկտրական էներգիայի ներկրման, արտահանման, արտադրական հզորությունների կառուցման կամ վերականգնման, բնական գազի ներկրման լիցենզիայի պայմանները չկատարելու կամ ոչ պատշաճ կատարելու դեպքում ֆինանսական երաշխիքներից մուտքեր</t>
  </si>
  <si>
    <t>«Գնումների մասին» ՀՀ օրենքով նախատեսված դեպքերում մասնակիցներից պայմանների ապահովման վճարներ</t>
  </si>
  <si>
    <t>Ապրանքների մատակարարումից և ծառայությունների մատուցումից եկամուտներ</t>
  </si>
  <si>
    <t>ՀՀ կադաստրի կոմիտե</t>
  </si>
  <si>
    <t xml:space="preserve">Հայկական երկաթուղու համակարգի վերաբերյալ կոնցեսիոն  պայմանագրով նախատեսված տարեկան վճար </t>
  </si>
  <si>
    <t>ՀՀ տարածքային կառավարման և ենթակառուցվածքների նախարարություն</t>
  </si>
  <si>
    <t>Էներգատեղակայանքներով մատակարարի էներգիան ենթասպառողներին հաղորդելու համար տրվող փոխհատուցման վճարներ</t>
  </si>
  <si>
    <t>5.4.1</t>
  </si>
  <si>
    <t>5.4.2</t>
  </si>
  <si>
    <t>5.4.3</t>
  </si>
  <si>
    <t xml:space="preserve">ՀՀ էկոնոմիկայի նախարարություն </t>
  </si>
  <si>
    <t>5.4.4</t>
  </si>
  <si>
    <t>5.4.5</t>
  </si>
  <si>
    <t>ՀՀ պետական կառավարման   մարմիններ</t>
  </si>
  <si>
    <t>Պետությանը պատճառած վնասի փոխհատուցումից մուտքեր</t>
  </si>
  <si>
    <t>6.1.1</t>
  </si>
  <si>
    <t>6.1.2</t>
  </si>
  <si>
    <t>Զինծառայողի ուսումնառության ընթացքում պետության կատարած ծախսերի փոխհատուցումից մուտքեր</t>
  </si>
  <si>
    <t>Ոստիկանության ծառայողի և ոստիկանության ուսումնական հաստատությունում սովորողի ուսման կամ վերապատրաստման համար պետության կատարած ծախսերի փոխհատուցումից մուտքեր</t>
  </si>
  <si>
    <t>Ապօրինի շահագործվող հորերի լուծարման աշխատանքների համար պետական բյուջեով ծախսված միջոցների փոխհատուցում</t>
  </si>
  <si>
    <t xml:space="preserve">Բռնագրավված, տիրազուրկ, նվիրատվության կամ ժառանգության իրավունքով պետությանը, վերջինիս ենթակա բյուջետային հիմնարկների տնօրինմանն անցած գույքի իրացումից մուտքեր </t>
  </si>
  <si>
    <t>Դատական ծախսերի փոխհատուցումից մուտքեր</t>
  </si>
  <si>
    <t>Այլ եկամուտներ</t>
  </si>
  <si>
    <t>ՀՀ կադաստրի կոմիտեի կողմից մատուցված ծառայությունների դիմաց վճար</t>
  </si>
  <si>
    <t>2026 թվական</t>
  </si>
  <si>
    <t>Անտառանյութի արտահանման սերտիֆիկատ տալու համար</t>
  </si>
  <si>
    <t xml:space="preserve">Ավտոմոբիլային տրանսպորտով վտանգավոր բեռներ կամ չվնասազերծված տարաներ փոխադրելու թույլտվություն տալու համար </t>
  </si>
  <si>
    <t>«Գնումների մասին» ՀՀ օրենքով նախատեսված դեպքերում մասնակիցներից հայտի ապահովման վճարներ</t>
  </si>
  <si>
    <t>Բանկային և ֆինանսավարկային կազմակերպությունների բնագավառ</t>
  </si>
  <si>
    <t xml:space="preserve">Քաղաքացիական ավիացիայի բնագավառում մատուցված ծառայությունների համար </t>
  </si>
  <si>
    <t>ՀՀ տարածքային կառավարման և ենթակառուցվածքների նախարարության քաղաքացիական ավիացիայի կոմիտե</t>
  </si>
  <si>
    <t>Օրենքով և իրավական այլ ակտերով սահմանված պետական բյուջե մուտքագրվող այլ եկամուտներ</t>
  </si>
  <si>
    <t>Նոտարի թեկնածուների որակավորման ստուգման համար</t>
  </si>
  <si>
    <t>Հայաստանի Հանրապետության 2026 թվականի պետական բյուջեով նախատեսված առանձին եկամտատեսակների գծով տարեկան մուտքերի հավաքագրման եռամսյակային (աճողական) համամասնություններն` ըստ դրանց գանձման համար պատասխանատու պետական կառավարման մարմինների</t>
  </si>
  <si>
    <t>Ավտոմոբիլի հաշվառման համարանիշ (բացառությամբ տարանցիկ և ժամանակավոր համարանիշի) տալու,  գյուղատնտեսական ինքնագնաց մեքենայի գրանցման, պետական համարանիշ տալու, ինչպես նաև կորցրած պետական համարանիշը վերականգնելու համար</t>
  </si>
  <si>
    <t>Մոտոտրանսպորտային միջոցի, տրիցիկլի, քվադրիցիկլի, կցորդի (կիսակցորդի), տրակտորային կցանքների հաշվառման համարանիշ հատկացնելու համար</t>
  </si>
  <si>
    <t>Չափման միջոցների տեսակի հաստատման, ստանդարտ նմուշների հաստատման պետական գրանցում կատարելու համար</t>
  </si>
  <si>
    <t xml:space="preserve">Շրջակա միջավայրի պահպանության բնագավառ </t>
  </si>
  <si>
    <t>Վարորդական վկայական տալու (վարորդական վկայականը փոխանակելու, կորած վարորդական վկայականի փոխարեն նորը տալու) համար</t>
  </si>
  <si>
    <t>Միջպետական ոչ կանոնավոր ուղևորափոխադրումների  9-17  և 17-ից ավել նստատեղ ունեցող տրանսպորտային միջոցներով մեկ երթ իրականացնելու համար</t>
  </si>
  <si>
    <t>Առաջին եռամսյակ</t>
  </si>
  <si>
    <t>Առաջին կիսամյակ</t>
  </si>
  <si>
    <t>Ինն ամիս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</si>
</sst>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7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indexed="9"/>
      <name val="GHEA Grapalat"/>
      <family val="3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St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>
      <alignment vertical="center"/>
    </xf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</cellStyleXfs>
  <cellXfs count="80">
    <xf numFmtId="0" fontId="0" fillId="0" borderId="0" xfId="0"/>
    <xf numFmtId="0" fontId="6" fillId="0" borderId="9" xfId="8" applyFont="1" applyFill="1" applyBorder="1" applyAlignment="1">
      <alignment horizontal="left" vertical="center"/>
    </xf>
    <xf numFmtId="0" fontId="6" fillId="0" borderId="7" xfId="8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2" fillId="2" borderId="3" xfId="5" applyFont="1" applyFill="1" applyBorder="1" applyAlignment="1">
      <alignment horizontal="center" vertical="center" wrapText="1"/>
    </xf>
    <xf numFmtId="43" fontId="2" fillId="2" borderId="3" xfId="6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4" applyNumberFormat="1" applyFont="1" applyFill="1" applyBorder="1" applyAlignment="1">
      <alignment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5" fontId="2" fillId="2" borderId="3" xfId="3" applyNumberFormat="1" applyFont="1" applyFill="1" applyBorder="1" applyAlignment="1">
      <alignment horizontal="center" vertical="center" wrapText="1"/>
    </xf>
    <xf numFmtId="164" fontId="2" fillId="2" borderId="3" xfId="7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2" fillId="2" borderId="3" xfId="8" applyFont="1" applyFill="1" applyBorder="1" applyAlignment="1">
      <alignment horizontal="left" vertical="center" wrapText="1"/>
    </xf>
    <xf numFmtId="49" fontId="2" fillId="2" borderId="3" xfId="3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wrapText="1"/>
    </xf>
    <xf numFmtId="166" fontId="2" fillId="2" borderId="3" xfId="0" applyNumberFormat="1" applyFont="1" applyFill="1" applyBorder="1" applyAlignment="1">
      <alignment horizontal="center" vertical="center"/>
    </xf>
    <xf numFmtId="164" fontId="2" fillId="2" borderId="3" xfId="4" applyNumberFormat="1" applyFont="1" applyFill="1" applyBorder="1" applyAlignment="1">
      <alignment horizontal="center" vertical="center" wrapText="1"/>
    </xf>
    <xf numFmtId="165" fontId="2" fillId="2" borderId="3" xfId="4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164" fontId="2" fillId="2" borderId="3" xfId="3" applyNumberFormat="1" applyFont="1" applyFill="1" applyBorder="1" applyAlignment="1">
      <alignment horizontal="center" vertical="center" wrapText="1"/>
    </xf>
    <xf numFmtId="164" fontId="2" fillId="2" borderId="3" xfId="2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167" fontId="2" fillId="2" borderId="3" xfId="4" applyNumberFormat="1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center" wrapText="1"/>
    </xf>
    <xf numFmtId="43" fontId="2" fillId="2" borderId="3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4" fontId="2" fillId="2" borderId="3" xfId="4" applyNumberFormat="1" applyFont="1" applyFill="1" applyBorder="1" applyAlignment="1">
      <alignment horizontal="left" vertical="center" wrapText="1"/>
    </xf>
    <xf numFmtId="165" fontId="2" fillId="2" borderId="3" xfId="3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49" fontId="2" fillId="2" borderId="3" xfId="3" applyNumberFormat="1" applyFont="1" applyFill="1" applyBorder="1" applyAlignment="1">
      <alignment horizontal="left" vertical="center" wrapText="1"/>
    </xf>
    <xf numFmtId="165" fontId="2" fillId="2" borderId="0" xfId="3" applyNumberFormat="1" applyFont="1" applyFill="1" applyAlignment="1">
      <alignment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7" xfId="8" applyNumberFormat="1" applyFont="1" applyFill="1" applyBorder="1" applyAlignment="1">
      <alignment horizontal="left" vertical="center"/>
    </xf>
    <xf numFmtId="0" fontId="2" fillId="2" borderId="9" xfId="8" applyFont="1" applyFill="1" applyBorder="1" applyAlignment="1">
      <alignment horizontal="left" vertical="center"/>
    </xf>
    <xf numFmtId="164" fontId="2" fillId="2" borderId="3" xfId="9" applyNumberFormat="1" applyFont="1" applyFill="1" applyBorder="1" applyAlignment="1">
      <alignment horizontal="center" vertical="center" wrapText="1"/>
    </xf>
    <xf numFmtId="0" fontId="2" fillId="2" borderId="3" xfId="8" applyNumberFormat="1" applyFont="1" applyFill="1" applyBorder="1" applyAlignment="1">
      <alignment horizontal="center" vertical="center" wrapText="1"/>
    </xf>
    <xf numFmtId="0" fontId="2" fillId="2" borderId="3" xfId="8" applyFont="1" applyFill="1" applyBorder="1" applyAlignment="1">
      <alignment vertical="center" wrapText="1"/>
    </xf>
    <xf numFmtId="0" fontId="2" fillId="2" borderId="3" xfId="8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8" applyFont="1" applyFill="1" applyBorder="1" applyAlignment="1">
      <alignment vertical="center"/>
    </xf>
    <xf numFmtId="0" fontId="2" fillId="2" borderId="3" xfId="10" applyFont="1" applyFill="1" applyBorder="1" applyAlignment="1">
      <alignment vertical="center" wrapText="1"/>
    </xf>
    <xf numFmtId="2" fontId="2" fillId="2" borderId="3" xfId="8" applyNumberFormat="1" applyFont="1" applyFill="1" applyBorder="1" applyAlignment="1">
      <alignment horizontal="center" vertical="center" wrapText="1"/>
    </xf>
    <xf numFmtId="0" fontId="2" fillId="2" borderId="3" xfId="10" applyNumberFormat="1" applyFont="1" applyFill="1" applyBorder="1" applyAlignment="1">
      <alignment horizontal="center" vertical="center" wrapText="1"/>
    </xf>
    <xf numFmtId="0" fontId="2" fillId="3" borderId="3" xfId="8" applyFont="1" applyFill="1" applyBorder="1" applyAlignment="1">
      <alignment vertical="center" wrapText="1"/>
    </xf>
    <xf numFmtId="165" fontId="2" fillId="0" borderId="3" xfId="3" applyNumberFormat="1" applyFont="1" applyFill="1" applyBorder="1" applyAlignment="1">
      <alignment horizontal="center" vertical="center" wrapText="1"/>
    </xf>
    <xf numFmtId="164" fontId="6" fillId="0" borderId="3" xfId="4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4" fontId="2" fillId="0" borderId="3" xfId="9" applyNumberFormat="1" applyFont="1" applyFill="1" applyBorder="1" applyAlignment="1">
      <alignment horizontal="center" vertical="center" wrapText="1"/>
    </xf>
    <xf numFmtId="165" fontId="2" fillId="2" borderId="1" xfId="3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vertical="center" wrapText="1"/>
    </xf>
    <xf numFmtId="164" fontId="2" fillId="2" borderId="0" xfId="4" applyNumberFormat="1" applyFont="1" applyFill="1" applyAlignment="1">
      <alignment horizontal="right" vertical="center" wrapText="1"/>
    </xf>
    <xf numFmtId="165" fontId="2" fillId="2" borderId="6" xfId="3" applyNumberFormat="1" applyFont="1" applyFill="1" applyBorder="1" applyAlignment="1">
      <alignment horizontal="right" vertical="center"/>
    </xf>
    <xf numFmtId="165" fontId="2" fillId="2" borderId="7" xfId="3" applyNumberFormat="1" applyFont="1" applyFill="1" applyBorder="1" applyAlignment="1">
      <alignment horizontal="center" vertical="center"/>
    </xf>
    <xf numFmtId="165" fontId="2" fillId="2" borderId="8" xfId="3" applyNumberFormat="1" applyFont="1" applyFill="1" applyBorder="1" applyAlignment="1">
      <alignment horizontal="center" vertical="center"/>
    </xf>
    <xf numFmtId="165" fontId="2" fillId="2" borderId="9" xfId="3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2" fillId="2" borderId="1" xfId="4" applyNumberFormat="1" applyFont="1" applyFill="1" applyBorder="1" applyAlignment="1">
      <alignment horizontal="center" vertical="center" wrapText="1"/>
    </xf>
    <xf numFmtId="164" fontId="2" fillId="2" borderId="2" xfId="4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5" fontId="2" fillId="2" borderId="1" xfId="3" applyNumberFormat="1" applyFont="1" applyFill="1" applyBorder="1" applyAlignment="1">
      <alignment horizontal="center" vertical="center" wrapText="1"/>
    </xf>
    <xf numFmtId="165" fontId="2" fillId="2" borderId="5" xfId="3" applyNumberFormat="1" applyFont="1" applyFill="1" applyBorder="1" applyAlignment="1">
      <alignment horizontal="center" vertical="center" wrapText="1"/>
    </xf>
    <xf numFmtId="165" fontId="2" fillId="2" borderId="2" xfId="3" applyNumberFormat="1" applyFont="1" applyFill="1" applyBorder="1" applyAlignment="1">
      <alignment horizontal="center" vertical="center" wrapText="1"/>
    </xf>
    <xf numFmtId="3" fontId="2" fillId="4" borderId="0" xfId="11" applyNumberFormat="1" applyFont="1" applyFill="1" applyAlignment="1">
      <alignment horizontal="center" vertical="center" wrapText="1"/>
    </xf>
    <xf numFmtId="0" fontId="2" fillId="0" borderId="3" xfId="12" applyFont="1" applyBorder="1" applyAlignment="1">
      <alignment horizontal="center" vertical="center" wrapText="1"/>
    </xf>
  </cellXfs>
  <cellStyles count="13">
    <cellStyle name="Comma" xfId="3" builtinId="3"/>
    <cellStyle name="Comma_non tax04" xfId="6"/>
    <cellStyle name="Normal" xfId="0" builtinId="0"/>
    <cellStyle name="Normal_01-05" xfId="4"/>
    <cellStyle name="Normal_foresast-00" xfId="11"/>
    <cellStyle name="Normal_General" xfId="8"/>
    <cellStyle name="Normal_General 17.02.04" xfId="12"/>
    <cellStyle name="Normal_ngn 2" xfId="5"/>
    <cellStyle name="Normal_non tax04" xfId="10"/>
    <cellStyle name="Normal_tax" xfId="7"/>
    <cellStyle name="Normal_turq" xfId="9"/>
    <cellStyle name="RowLevel_1" xfId="1" builtinId="1" iLevel="0"/>
    <cellStyle name="RowLevel_2" xfId="2" builtinId="1" iLevel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tabSelected="1" workbookViewId="0">
      <selection activeCell="J10" sqref="J10"/>
    </sheetView>
  </sheetViews>
  <sheetFormatPr defaultRowHeight="15"/>
  <cols>
    <col min="2" max="2" width="51.140625" customWidth="1"/>
    <col min="3" max="3" width="23.28515625" customWidth="1"/>
    <col min="4" max="4" width="19.42578125" bestFit="1" customWidth="1"/>
    <col min="5" max="5" width="20.140625" bestFit="1" customWidth="1"/>
    <col min="6" max="7" width="20.28515625" bestFit="1" customWidth="1"/>
    <col min="9" max="9" width="12.85546875" bestFit="1" customWidth="1"/>
  </cols>
  <sheetData>
    <row r="1" spans="1:12" ht="16.5">
      <c r="A1" s="3"/>
      <c r="B1" s="4"/>
      <c r="C1" s="5"/>
      <c r="D1" s="41"/>
      <c r="E1" s="41"/>
      <c r="F1" s="64" t="s">
        <v>117</v>
      </c>
      <c r="G1" s="64"/>
    </row>
    <row r="2" spans="1:12" ht="42.75" customHeight="1">
      <c r="A2" s="78" t="s">
        <v>185</v>
      </c>
      <c r="B2" s="78"/>
      <c r="C2" s="78"/>
      <c r="D2" s="78"/>
      <c r="E2" s="78"/>
      <c r="F2" s="78"/>
      <c r="G2" s="78"/>
    </row>
    <row r="4" spans="1:12" ht="16.5">
      <c r="A4" s="6"/>
      <c r="B4" s="7"/>
      <c r="C4" s="8"/>
      <c r="D4" s="41"/>
      <c r="E4" s="41"/>
      <c r="F4" s="65" t="s">
        <v>118</v>
      </c>
      <c r="G4" s="65"/>
    </row>
    <row r="5" spans="1:12" ht="16.5">
      <c r="A5" s="69"/>
      <c r="B5" s="71" t="s">
        <v>0</v>
      </c>
      <c r="C5" s="73" t="s">
        <v>1</v>
      </c>
      <c r="D5" s="66" t="s">
        <v>176</v>
      </c>
      <c r="E5" s="67"/>
      <c r="F5" s="67"/>
      <c r="G5" s="68"/>
    </row>
    <row r="6" spans="1:12" ht="33">
      <c r="A6" s="70"/>
      <c r="B6" s="72"/>
      <c r="C6" s="74"/>
      <c r="D6" s="79" t="s">
        <v>192</v>
      </c>
      <c r="E6" s="79" t="s">
        <v>193</v>
      </c>
      <c r="F6" s="79" t="s">
        <v>194</v>
      </c>
      <c r="G6" s="79" t="s">
        <v>119</v>
      </c>
    </row>
    <row r="7" spans="1:12" ht="16.5">
      <c r="A7" s="9"/>
      <c r="B7" s="10" t="s">
        <v>2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1:12" s="59" customFormat="1" ht="16.5">
      <c r="A8" s="56" t="s">
        <v>3</v>
      </c>
      <c r="B8" s="57"/>
      <c r="C8" s="58"/>
      <c r="D8" s="55">
        <f>+D10+D11+D12+D13+D14+D33+D34+D35+D40+D77</f>
        <v>16906126.700000003</v>
      </c>
      <c r="E8" s="55">
        <f t="shared" ref="E8:G8" si="0">+E10+E11+E12+E13+E14+E33+E34+E35+E40+E77</f>
        <v>38504737.899999999</v>
      </c>
      <c r="F8" s="55">
        <f t="shared" si="0"/>
        <v>60854823.600000001</v>
      </c>
      <c r="G8" s="55">
        <f t="shared" si="0"/>
        <v>87946556.599999994</v>
      </c>
      <c r="I8" s="60"/>
      <c r="J8" s="60"/>
      <c r="K8" s="60"/>
      <c r="L8" s="60"/>
    </row>
    <row r="9" spans="1:12" ht="16.5">
      <c r="A9" s="11"/>
      <c r="B9" s="12" t="s">
        <v>4</v>
      </c>
      <c r="C9" s="13"/>
      <c r="D9" s="14"/>
      <c r="E9" s="14"/>
      <c r="F9" s="14"/>
      <c r="G9" s="14"/>
    </row>
    <row r="10" spans="1:12" ht="181.5">
      <c r="A10" s="11">
        <v>1</v>
      </c>
      <c r="B10" s="12" t="s">
        <v>5</v>
      </c>
      <c r="C10" s="14" t="s">
        <v>6</v>
      </c>
      <c r="D10" s="14">
        <v>508531.7</v>
      </c>
      <c r="E10" s="14">
        <v>1185660.7</v>
      </c>
      <c r="F10" s="14">
        <v>1912955.4</v>
      </c>
      <c r="G10" s="14">
        <v>2716912.5</v>
      </c>
    </row>
    <row r="11" spans="1:12" ht="49.5">
      <c r="A11" s="11">
        <v>2</v>
      </c>
      <c r="B11" s="12" t="s">
        <v>7</v>
      </c>
      <c r="C11" s="15" t="s">
        <v>8</v>
      </c>
      <c r="D11" s="14">
        <v>12700</v>
      </c>
      <c r="E11" s="14">
        <v>23900</v>
      </c>
      <c r="F11" s="14">
        <v>36900</v>
      </c>
      <c r="G11" s="14">
        <v>47900</v>
      </c>
    </row>
    <row r="12" spans="1:12" ht="66">
      <c r="A12" s="11">
        <v>3</v>
      </c>
      <c r="B12" s="12" t="s">
        <v>9</v>
      </c>
      <c r="C12" s="14" t="s">
        <v>10</v>
      </c>
      <c r="D12" s="14">
        <v>225000</v>
      </c>
      <c r="E12" s="14">
        <v>515000</v>
      </c>
      <c r="F12" s="14">
        <v>837500</v>
      </c>
      <c r="G12" s="14">
        <v>1087500</v>
      </c>
    </row>
    <row r="13" spans="1:12" ht="49.5">
      <c r="A13" s="11">
        <v>4</v>
      </c>
      <c r="B13" s="12" t="s">
        <v>11</v>
      </c>
      <c r="C13" s="14" t="s">
        <v>12</v>
      </c>
      <c r="D13" s="14">
        <v>615000</v>
      </c>
      <c r="E13" s="14">
        <v>1265000</v>
      </c>
      <c r="F13" s="14">
        <v>1875000</v>
      </c>
      <c r="G13" s="14">
        <v>2505000</v>
      </c>
    </row>
    <row r="14" spans="1:12" ht="16.5">
      <c r="A14" s="11">
        <v>5</v>
      </c>
      <c r="B14" s="12" t="s">
        <v>13</v>
      </c>
      <c r="C14" s="16"/>
      <c r="D14" s="14">
        <f>+D16+D17+D18+D19+D20+D21+D22+D23+D27+D28+D29+D30+D31+D32</f>
        <v>1623665.4</v>
      </c>
      <c r="E14" s="14">
        <f>+E16+E17+E18+E19+E20+E21+E22+E23+E27+E28+E29+E30+E31+E32</f>
        <v>3303550.5</v>
      </c>
      <c r="F14" s="14">
        <f t="shared" ref="F14:G14" si="1">+F16+F17+F18+F19+F20+F21+F22+F23+F27+F28+F29+F30+F31+F32</f>
        <v>5006730.0999999996</v>
      </c>
      <c r="G14" s="14">
        <f t="shared" si="1"/>
        <v>6765401.2000000002</v>
      </c>
    </row>
    <row r="15" spans="1:12" ht="16.5">
      <c r="A15" s="11"/>
      <c r="B15" s="12" t="s">
        <v>4</v>
      </c>
      <c r="C15" s="17"/>
      <c r="D15" s="14"/>
      <c r="E15" s="14"/>
      <c r="F15" s="14"/>
      <c r="G15" s="14"/>
    </row>
    <row r="16" spans="1:12" ht="49.5">
      <c r="A16" s="11">
        <v>5.0999999999999996</v>
      </c>
      <c r="B16" s="12" t="s">
        <v>14</v>
      </c>
      <c r="C16" s="15" t="s">
        <v>15</v>
      </c>
      <c r="D16" s="14">
        <v>101050</v>
      </c>
      <c r="E16" s="14">
        <v>192239</v>
      </c>
      <c r="F16" s="14">
        <v>280799</v>
      </c>
      <c r="G16" s="14">
        <v>373384</v>
      </c>
    </row>
    <row r="17" spans="1:7" ht="82.5">
      <c r="A17" s="11">
        <v>5.2</v>
      </c>
      <c r="B17" s="12" t="s">
        <v>16</v>
      </c>
      <c r="C17" s="14" t="s">
        <v>17</v>
      </c>
      <c r="D17" s="14">
        <v>160</v>
      </c>
      <c r="E17" s="14">
        <v>340</v>
      </c>
      <c r="F17" s="14">
        <v>460</v>
      </c>
      <c r="G17" s="14">
        <v>600</v>
      </c>
    </row>
    <row r="18" spans="1:7" ht="33">
      <c r="A18" s="11">
        <v>5.3</v>
      </c>
      <c r="B18" s="12" t="s">
        <v>18</v>
      </c>
      <c r="C18" s="14" t="s">
        <v>17</v>
      </c>
      <c r="D18" s="14">
        <v>300</v>
      </c>
      <c r="E18" s="14">
        <v>750</v>
      </c>
      <c r="F18" s="14">
        <v>1200</v>
      </c>
      <c r="G18" s="14">
        <v>1500</v>
      </c>
    </row>
    <row r="19" spans="1:7" ht="99">
      <c r="A19" s="11">
        <v>5.4</v>
      </c>
      <c r="B19" s="18" t="s">
        <v>186</v>
      </c>
      <c r="C19" s="14" t="s">
        <v>10</v>
      </c>
      <c r="D19" s="14">
        <v>592094</v>
      </c>
      <c r="E19" s="14">
        <v>1189114</v>
      </c>
      <c r="F19" s="14">
        <v>1787334</v>
      </c>
      <c r="G19" s="14">
        <v>2403040</v>
      </c>
    </row>
    <row r="20" spans="1:7" ht="49.5">
      <c r="A20" s="11">
        <v>5.5</v>
      </c>
      <c r="B20" s="12" t="s">
        <v>19</v>
      </c>
      <c r="C20" s="14" t="s">
        <v>10</v>
      </c>
      <c r="D20" s="14">
        <v>309000</v>
      </c>
      <c r="E20" s="14">
        <v>626400</v>
      </c>
      <c r="F20" s="14">
        <v>950400</v>
      </c>
      <c r="G20" s="14">
        <v>1283400</v>
      </c>
    </row>
    <row r="21" spans="1:7" ht="82.5">
      <c r="A21" s="11">
        <v>5.6</v>
      </c>
      <c r="B21" s="19" t="s">
        <v>20</v>
      </c>
      <c r="C21" s="14" t="s">
        <v>10</v>
      </c>
      <c r="D21" s="14">
        <v>39</v>
      </c>
      <c r="E21" s="14">
        <v>79.5</v>
      </c>
      <c r="F21" s="14">
        <v>122</v>
      </c>
      <c r="G21" s="14">
        <v>165</v>
      </c>
    </row>
    <row r="22" spans="1:7" ht="49.5">
      <c r="A22" s="11">
        <v>5.7</v>
      </c>
      <c r="B22" s="12" t="s">
        <v>21</v>
      </c>
      <c r="C22" s="14" t="s">
        <v>22</v>
      </c>
      <c r="D22" s="14">
        <v>8100</v>
      </c>
      <c r="E22" s="14">
        <v>18225</v>
      </c>
      <c r="F22" s="14">
        <v>30375</v>
      </c>
      <c r="G22" s="14">
        <v>46125</v>
      </c>
    </row>
    <row r="23" spans="1:7" ht="33">
      <c r="A23" s="11">
        <v>5.8</v>
      </c>
      <c r="B23" s="20" t="s">
        <v>23</v>
      </c>
      <c r="C23" s="16"/>
      <c r="D23" s="14">
        <f>+D24+D25+D26</f>
        <v>603767.4</v>
      </c>
      <c r="E23" s="14">
        <f t="shared" ref="E23:G23" si="2">+E24+E25+E26</f>
        <v>1258083</v>
      </c>
      <c r="F23" s="14">
        <f t="shared" si="2"/>
        <v>1928595.1</v>
      </c>
      <c r="G23" s="14">
        <f t="shared" si="2"/>
        <v>2620317.2000000002</v>
      </c>
    </row>
    <row r="24" spans="1:7" ht="33">
      <c r="A24" s="21" t="s">
        <v>24</v>
      </c>
      <c r="B24" s="20"/>
      <c r="C24" s="14" t="s">
        <v>25</v>
      </c>
      <c r="D24" s="14">
        <v>281697.40000000002</v>
      </c>
      <c r="E24" s="14">
        <v>609915</v>
      </c>
      <c r="F24" s="14">
        <v>951225.1</v>
      </c>
      <c r="G24" s="14">
        <v>1312747.2</v>
      </c>
    </row>
    <row r="25" spans="1:7" ht="33">
      <c r="A25" s="21" t="s">
        <v>26</v>
      </c>
      <c r="B25" s="22"/>
      <c r="C25" s="14" t="s">
        <v>10</v>
      </c>
      <c r="D25" s="14">
        <v>318598</v>
      </c>
      <c r="E25" s="14">
        <v>641860</v>
      </c>
      <c r="F25" s="14">
        <v>968660</v>
      </c>
      <c r="G25" s="14">
        <v>1296260</v>
      </c>
    </row>
    <row r="26" spans="1:7" ht="49.5">
      <c r="A26" s="21" t="s">
        <v>27</v>
      </c>
      <c r="B26" s="22"/>
      <c r="C26" s="15" t="s">
        <v>15</v>
      </c>
      <c r="D26" s="14">
        <v>3472</v>
      </c>
      <c r="E26" s="14">
        <v>6308</v>
      </c>
      <c r="F26" s="14">
        <v>8710</v>
      </c>
      <c r="G26" s="14">
        <v>11310</v>
      </c>
    </row>
    <row r="27" spans="1:7" ht="66">
      <c r="A27" s="23">
        <v>5.9</v>
      </c>
      <c r="B27" s="12" t="s">
        <v>187</v>
      </c>
      <c r="C27" s="14" t="s">
        <v>10</v>
      </c>
      <c r="D27" s="14">
        <v>6300</v>
      </c>
      <c r="E27" s="14">
        <v>12660</v>
      </c>
      <c r="F27" s="14">
        <v>19080</v>
      </c>
      <c r="G27" s="14">
        <v>25560</v>
      </c>
    </row>
    <row r="28" spans="1:7" ht="82.5">
      <c r="A28" s="21">
        <v>5.0999999999999996</v>
      </c>
      <c r="B28" s="12" t="s">
        <v>28</v>
      </c>
      <c r="C28" s="14" t="s">
        <v>10</v>
      </c>
      <c r="D28" s="14">
        <v>1625</v>
      </c>
      <c r="E28" s="14">
        <v>3250</v>
      </c>
      <c r="F28" s="14">
        <v>4875</v>
      </c>
      <c r="G28" s="14">
        <v>6500</v>
      </c>
    </row>
    <row r="29" spans="1:7" ht="49.5">
      <c r="A29" s="21">
        <v>5.1100000000000003</v>
      </c>
      <c r="B29" s="12" t="s">
        <v>188</v>
      </c>
      <c r="C29" s="14" t="s">
        <v>29</v>
      </c>
      <c r="D29" s="14">
        <v>450</v>
      </c>
      <c r="E29" s="14">
        <v>800</v>
      </c>
      <c r="F29" s="14">
        <v>1100</v>
      </c>
      <c r="G29" s="14">
        <v>1550</v>
      </c>
    </row>
    <row r="30" spans="1:7" ht="33">
      <c r="A30" s="21">
        <v>5.12</v>
      </c>
      <c r="B30" s="12" t="s">
        <v>30</v>
      </c>
      <c r="C30" s="14" t="s">
        <v>29</v>
      </c>
      <c r="D30" s="14">
        <v>260</v>
      </c>
      <c r="E30" s="14">
        <v>390</v>
      </c>
      <c r="F30" s="14">
        <v>510</v>
      </c>
      <c r="G30" s="14">
        <v>760</v>
      </c>
    </row>
    <row r="31" spans="1:7" ht="66">
      <c r="A31" s="21">
        <v>5.13</v>
      </c>
      <c r="B31" s="12" t="s">
        <v>31</v>
      </c>
      <c r="C31" s="24" t="s">
        <v>32</v>
      </c>
      <c r="D31" s="14">
        <v>20</v>
      </c>
      <c r="E31" s="14">
        <v>120</v>
      </c>
      <c r="F31" s="14">
        <v>180</v>
      </c>
      <c r="G31" s="14">
        <v>200</v>
      </c>
    </row>
    <row r="32" spans="1:7" ht="82.5">
      <c r="A32" s="21">
        <v>5.14</v>
      </c>
      <c r="B32" s="12" t="s">
        <v>33</v>
      </c>
      <c r="C32" s="25" t="s">
        <v>34</v>
      </c>
      <c r="D32" s="14">
        <v>500</v>
      </c>
      <c r="E32" s="14">
        <v>1100</v>
      </c>
      <c r="F32" s="14">
        <v>1700</v>
      </c>
      <c r="G32" s="14">
        <v>2300</v>
      </c>
    </row>
    <row r="33" spans="1:7" ht="66">
      <c r="A33" s="26">
        <v>6</v>
      </c>
      <c r="B33" s="12" t="s">
        <v>35</v>
      </c>
      <c r="C33" s="24" t="s">
        <v>32</v>
      </c>
      <c r="D33" s="14">
        <v>150</v>
      </c>
      <c r="E33" s="14">
        <v>375</v>
      </c>
      <c r="F33" s="14">
        <v>600</v>
      </c>
      <c r="G33" s="14">
        <v>750</v>
      </c>
    </row>
    <row r="34" spans="1:7" ht="148.5">
      <c r="A34" s="26">
        <v>7</v>
      </c>
      <c r="B34" s="12" t="s">
        <v>36</v>
      </c>
      <c r="C34" s="14" t="s">
        <v>29</v>
      </c>
      <c r="D34" s="14">
        <v>121000</v>
      </c>
      <c r="E34" s="14">
        <v>231000</v>
      </c>
      <c r="F34" s="14">
        <v>328000</v>
      </c>
      <c r="G34" s="14">
        <v>427000</v>
      </c>
    </row>
    <row r="35" spans="1:7" ht="66">
      <c r="A35" s="26">
        <v>8</v>
      </c>
      <c r="B35" s="12" t="s">
        <v>37</v>
      </c>
      <c r="C35" s="17"/>
      <c r="D35" s="14">
        <f>+D36+D37+D38+D39</f>
        <v>1095713</v>
      </c>
      <c r="E35" s="14">
        <f t="shared" ref="E35:G35" si="3">+E36+E37+E38+E39</f>
        <v>2221506</v>
      </c>
      <c r="F35" s="14">
        <f t="shared" si="3"/>
        <v>3379418</v>
      </c>
      <c r="G35" s="14">
        <f t="shared" si="3"/>
        <v>4524693</v>
      </c>
    </row>
    <row r="36" spans="1:7" ht="33">
      <c r="A36" s="23">
        <v>8.1</v>
      </c>
      <c r="B36" s="12"/>
      <c r="C36" s="14" t="s">
        <v>10</v>
      </c>
      <c r="D36" s="14">
        <v>1055109</v>
      </c>
      <c r="E36" s="14">
        <v>2135089</v>
      </c>
      <c r="F36" s="14">
        <v>3246861</v>
      </c>
      <c r="G36" s="14">
        <v>4349936</v>
      </c>
    </row>
    <row r="37" spans="1:7" ht="49.5">
      <c r="A37" s="23">
        <v>8.1999999999999993</v>
      </c>
      <c r="B37" s="12"/>
      <c r="C37" s="14" t="s">
        <v>38</v>
      </c>
      <c r="D37" s="14">
        <v>3800</v>
      </c>
      <c r="E37" s="14">
        <v>8000</v>
      </c>
      <c r="F37" s="14">
        <v>11500</v>
      </c>
      <c r="G37" s="14">
        <v>15000</v>
      </c>
    </row>
    <row r="38" spans="1:7" ht="33">
      <c r="A38" s="23">
        <v>8.3000000000000007</v>
      </c>
      <c r="B38" s="12"/>
      <c r="C38" s="25" t="s">
        <v>34</v>
      </c>
      <c r="D38" s="14">
        <v>804</v>
      </c>
      <c r="E38" s="14">
        <v>2417</v>
      </c>
      <c r="F38" s="14">
        <v>5057</v>
      </c>
      <c r="G38" s="14">
        <v>7757</v>
      </c>
    </row>
    <row r="39" spans="1:7" ht="49.5">
      <c r="A39" s="23">
        <v>8.4</v>
      </c>
      <c r="B39" s="12"/>
      <c r="C39" s="25" t="s">
        <v>39</v>
      </c>
      <c r="D39" s="14">
        <v>36000</v>
      </c>
      <c r="E39" s="14">
        <v>76000</v>
      </c>
      <c r="F39" s="14">
        <v>116000</v>
      </c>
      <c r="G39" s="14">
        <v>152000</v>
      </c>
    </row>
    <row r="40" spans="1:7" ht="66">
      <c r="A40" s="26">
        <v>9</v>
      </c>
      <c r="B40" s="12" t="s">
        <v>40</v>
      </c>
      <c r="C40" s="27"/>
      <c r="D40" s="14">
        <f>+D42+D47+D48+D49+D50+D51+D52+D53+D54+D57+D58+D59+D60+D61+D64+D67+D68+D69+D72+D73+D74</f>
        <v>7541429.7000000002</v>
      </c>
      <c r="E40" s="14">
        <f t="shared" ref="E40:G40" si="4">+E42+E47+E48+E49+E50+E51+E52+E53+E54+E57+E58+E59+E60+E61+E64+E67+E68+E69+E72+E73+E74</f>
        <v>19308878</v>
      </c>
      <c r="F40" s="14">
        <f t="shared" si="4"/>
        <v>31290878.5</v>
      </c>
      <c r="G40" s="14">
        <f t="shared" si="4"/>
        <v>47571214.5</v>
      </c>
    </row>
    <row r="41" spans="1:7" ht="16.5">
      <c r="A41" s="11"/>
      <c r="B41" s="12" t="s">
        <v>4</v>
      </c>
      <c r="C41" s="17"/>
      <c r="D41" s="14"/>
      <c r="E41" s="14"/>
      <c r="F41" s="14"/>
      <c r="G41" s="14"/>
    </row>
    <row r="42" spans="1:7" ht="16.5">
      <c r="A42" s="11">
        <v>9.1</v>
      </c>
      <c r="B42" s="28" t="s">
        <v>41</v>
      </c>
      <c r="C42" s="17"/>
      <c r="D42" s="14">
        <f>+D43+D44+D45+D46</f>
        <v>101229</v>
      </c>
      <c r="E42" s="14">
        <f t="shared" ref="E42:G42" si="5">+E43+E44+E45+E46</f>
        <v>182901.5</v>
      </c>
      <c r="F42" s="14">
        <f t="shared" si="5"/>
        <v>263970</v>
      </c>
      <c r="G42" s="14">
        <f t="shared" si="5"/>
        <v>318798</v>
      </c>
    </row>
    <row r="43" spans="1:7" ht="33">
      <c r="A43" s="11" t="s">
        <v>42</v>
      </c>
      <c r="B43" s="28"/>
      <c r="C43" s="14" t="s">
        <v>10</v>
      </c>
      <c r="D43" s="14">
        <v>80669</v>
      </c>
      <c r="E43" s="14">
        <v>155871.5</v>
      </c>
      <c r="F43" s="14">
        <v>221820</v>
      </c>
      <c r="G43" s="14">
        <v>270528</v>
      </c>
    </row>
    <row r="44" spans="1:7" ht="49.5">
      <c r="A44" s="11" t="s">
        <v>43</v>
      </c>
      <c r="B44" s="28"/>
      <c r="C44" s="14" t="s">
        <v>22</v>
      </c>
      <c r="D44" s="14">
        <v>4560</v>
      </c>
      <c r="E44" s="14">
        <v>4880</v>
      </c>
      <c r="F44" s="14">
        <v>5000</v>
      </c>
      <c r="G44" s="14">
        <v>5120</v>
      </c>
    </row>
    <row r="45" spans="1:7" ht="49.5">
      <c r="A45" s="11" t="s">
        <v>44</v>
      </c>
      <c r="B45" s="28"/>
      <c r="C45" s="14" t="s">
        <v>45</v>
      </c>
      <c r="D45" s="14">
        <v>13000</v>
      </c>
      <c r="E45" s="14">
        <v>19000</v>
      </c>
      <c r="F45" s="14">
        <v>30000</v>
      </c>
      <c r="G45" s="14">
        <v>36000</v>
      </c>
    </row>
    <row r="46" spans="1:7" ht="66">
      <c r="A46" s="11" t="s">
        <v>46</v>
      </c>
      <c r="B46" s="28"/>
      <c r="C46" s="14" t="s">
        <v>47</v>
      </c>
      <c r="D46" s="14">
        <v>3000</v>
      </c>
      <c r="E46" s="14">
        <v>3150</v>
      </c>
      <c r="F46" s="14">
        <v>7150</v>
      </c>
      <c r="G46" s="14">
        <v>7150</v>
      </c>
    </row>
    <row r="47" spans="1:7" ht="49.5">
      <c r="A47" s="11">
        <v>9.1999999999999993</v>
      </c>
      <c r="B47" s="28" t="s">
        <v>48</v>
      </c>
      <c r="C47" s="14" t="s">
        <v>22</v>
      </c>
      <c r="D47" s="14">
        <v>354425</v>
      </c>
      <c r="E47" s="14">
        <v>361325</v>
      </c>
      <c r="F47" s="14">
        <v>367700</v>
      </c>
      <c r="G47" s="14">
        <v>372850</v>
      </c>
    </row>
    <row r="48" spans="1:7" ht="33">
      <c r="A48" s="11">
        <v>9.3000000000000007</v>
      </c>
      <c r="B48" s="12" t="s">
        <v>49</v>
      </c>
      <c r="C48" s="14" t="s">
        <v>50</v>
      </c>
      <c r="D48" s="14">
        <v>56000</v>
      </c>
      <c r="E48" s="14">
        <v>123000</v>
      </c>
      <c r="F48" s="14">
        <v>170000</v>
      </c>
      <c r="G48" s="14">
        <v>249500</v>
      </c>
    </row>
    <row r="49" spans="1:7" ht="33">
      <c r="A49" s="11">
        <v>9.4</v>
      </c>
      <c r="B49" s="12" t="s">
        <v>51</v>
      </c>
      <c r="C49" s="14" t="s">
        <v>50</v>
      </c>
      <c r="D49" s="14">
        <v>1000</v>
      </c>
      <c r="E49" s="14">
        <v>6500</v>
      </c>
      <c r="F49" s="14">
        <v>9500</v>
      </c>
      <c r="G49" s="14">
        <v>15500</v>
      </c>
    </row>
    <row r="50" spans="1:7" ht="33">
      <c r="A50" s="11">
        <v>9.5</v>
      </c>
      <c r="B50" s="12" t="s">
        <v>180</v>
      </c>
      <c r="C50" s="14" t="s">
        <v>50</v>
      </c>
      <c r="D50" s="14">
        <v>214100</v>
      </c>
      <c r="E50" s="14">
        <v>483200</v>
      </c>
      <c r="F50" s="14">
        <v>835450</v>
      </c>
      <c r="G50" s="14">
        <v>1245500</v>
      </c>
    </row>
    <row r="51" spans="1:7" ht="66">
      <c r="A51" s="11">
        <v>9.6</v>
      </c>
      <c r="B51" s="12" t="s">
        <v>52</v>
      </c>
      <c r="C51" s="24" t="s">
        <v>53</v>
      </c>
      <c r="D51" s="14">
        <v>61600</v>
      </c>
      <c r="E51" s="14">
        <v>135200</v>
      </c>
      <c r="F51" s="14">
        <v>236800</v>
      </c>
      <c r="G51" s="14">
        <v>323400</v>
      </c>
    </row>
    <row r="52" spans="1:7" ht="66">
      <c r="A52" s="11">
        <v>9.6999999999999993</v>
      </c>
      <c r="B52" s="12" t="s">
        <v>54</v>
      </c>
      <c r="C52" s="24" t="s">
        <v>53</v>
      </c>
      <c r="D52" s="14">
        <v>0</v>
      </c>
      <c r="E52" s="14">
        <v>0</v>
      </c>
      <c r="F52" s="14">
        <v>0</v>
      </c>
      <c r="G52" s="14">
        <v>100</v>
      </c>
    </row>
    <row r="53" spans="1:7" ht="66">
      <c r="A53" s="11">
        <v>9.8000000000000007</v>
      </c>
      <c r="B53" s="12" t="s">
        <v>55</v>
      </c>
      <c r="C53" s="24" t="s">
        <v>32</v>
      </c>
      <c r="D53" s="14">
        <v>9375</v>
      </c>
      <c r="E53" s="14">
        <v>18000</v>
      </c>
      <c r="F53" s="14">
        <v>28410</v>
      </c>
      <c r="G53" s="14">
        <v>42085</v>
      </c>
    </row>
    <row r="54" spans="1:7" ht="16.5">
      <c r="A54" s="11">
        <v>9.9</v>
      </c>
      <c r="B54" s="12" t="s">
        <v>56</v>
      </c>
      <c r="C54" s="29"/>
      <c r="D54" s="14">
        <f>+D55+D56</f>
        <v>17400</v>
      </c>
      <c r="E54" s="14">
        <f t="shared" ref="E54:G54" si="6">+E55+E56</f>
        <v>34260</v>
      </c>
      <c r="F54" s="14">
        <f t="shared" si="6"/>
        <v>50680</v>
      </c>
      <c r="G54" s="14">
        <f t="shared" si="6"/>
        <v>76570</v>
      </c>
    </row>
    <row r="55" spans="1:7" ht="66">
      <c r="A55" s="30" t="s">
        <v>57</v>
      </c>
      <c r="B55" s="12"/>
      <c r="C55" s="24" t="s">
        <v>53</v>
      </c>
      <c r="D55" s="14">
        <v>11500</v>
      </c>
      <c r="E55" s="14">
        <v>23900</v>
      </c>
      <c r="F55" s="14">
        <v>32600</v>
      </c>
      <c r="G55" s="14">
        <v>44400</v>
      </c>
    </row>
    <row r="56" spans="1:7" ht="49.5">
      <c r="A56" s="30" t="s">
        <v>58</v>
      </c>
      <c r="B56" s="12"/>
      <c r="C56" s="29" t="s">
        <v>59</v>
      </c>
      <c r="D56" s="14">
        <v>5900</v>
      </c>
      <c r="E56" s="14">
        <v>10360</v>
      </c>
      <c r="F56" s="14">
        <v>18080</v>
      </c>
      <c r="G56" s="14">
        <v>32170</v>
      </c>
    </row>
    <row r="57" spans="1:7" ht="66">
      <c r="A57" s="31">
        <v>9.1</v>
      </c>
      <c r="B57" s="12" t="s">
        <v>60</v>
      </c>
      <c r="C57" s="14" t="s">
        <v>61</v>
      </c>
      <c r="D57" s="14">
        <v>27587</v>
      </c>
      <c r="E57" s="14">
        <v>59139</v>
      </c>
      <c r="F57" s="14">
        <v>116139</v>
      </c>
      <c r="G57" s="14">
        <v>146139</v>
      </c>
    </row>
    <row r="58" spans="1:7" ht="33">
      <c r="A58" s="31">
        <v>9.11</v>
      </c>
      <c r="B58" s="12" t="s">
        <v>62</v>
      </c>
      <c r="C58" s="25" t="s">
        <v>34</v>
      </c>
      <c r="D58" s="14">
        <v>1200000</v>
      </c>
      <c r="E58" s="14">
        <v>2570000</v>
      </c>
      <c r="F58" s="14">
        <v>4095000</v>
      </c>
      <c r="G58" s="14">
        <v>6100000</v>
      </c>
    </row>
    <row r="59" spans="1:7" ht="66">
      <c r="A59" s="31">
        <v>9.1199999999999992</v>
      </c>
      <c r="B59" s="12" t="s">
        <v>63</v>
      </c>
      <c r="C59" s="29" t="s">
        <v>64</v>
      </c>
      <c r="D59" s="14">
        <v>1950</v>
      </c>
      <c r="E59" s="14">
        <v>6110</v>
      </c>
      <c r="F59" s="14">
        <v>10540</v>
      </c>
      <c r="G59" s="14">
        <v>13100</v>
      </c>
    </row>
    <row r="60" spans="1:7" ht="49.5">
      <c r="A60" s="31">
        <v>9.1300000000000008</v>
      </c>
      <c r="B60" s="12" t="s">
        <v>189</v>
      </c>
      <c r="C60" s="32" t="s">
        <v>65</v>
      </c>
      <c r="D60" s="14">
        <v>36800</v>
      </c>
      <c r="E60" s="14">
        <v>70040</v>
      </c>
      <c r="F60" s="14">
        <v>106200</v>
      </c>
      <c r="G60" s="14">
        <v>136450</v>
      </c>
    </row>
    <row r="61" spans="1:7" ht="66">
      <c r="A61" s="31">
        <v>9.14</v>
      </c>
      <c r="B61" s="12" t="s">
        <v>66</v>
      </c>
      <c r="C61" s="32"/>
      <c r="D61" s="14">
        <f>+D62+D63</f>
        <v>4267176.9000000004</v>
      </c>
      <c r="E61" s="14">
        <f t="shared" ref="E61:G61" si="7">+E62+E63</f>
        <v>12803237.699999999</v>
      </c>
      <c r="F61" s="14">
        <f t="shared" si="7"/>
        <v>21089237.699999999</v>
      </c>
      <c r="G61" s="14">
        <f t="shared" si="7"/>
        <v>32974737.699999999</v>
      </c>
    </row>
    <row r="62" spans="1:7" ht="33">
      <c r="A62" s="30" t="s">
        <v>67</v>
      </c>
      <c r="B62" s="12"/>
      <c r="C62" s="14" t="s">
        <v>29</v>
      </c>
      <c r="D62" s="14">
        <v>4230000</v>
      </c>
      <c r="E62" s="14">
        <v>12735000</v>
      </c>
      <c r="F62" s="14">
        <v>20990000</v>
      </c>
      <c r="G62" s="14">
        <v>32845000</v>
      </c>
    </row>
    <row r="63" spans="1:7" ht="33">
      <c r="A63" s="30" t="s">
        <v>68</v>
      </c>
      <c r="B63" s="12"/>
      <c r="C63" s="14" t="s">
        <v>69</v>
      </c>
      <c r="D63" s="14">
        <v>37176.9</v>
      </c>
      <c r="E63" s="14">
        <v>68237.7</v>
      </c>
      <c r="F63" s="14">
        <v>99237.7</v>
      </c>
      <c r="G63" s="14">
        <v>129737.7</v>
      </c>
    </row>
    <row r="64" spans="1:7" ht="16.5">
      <c r="A64" s="30">
        <v>9.15</v>
      </c>
      <c r="B64" s="12" t="s">
        <v>70</v>
      </c>
      <c r="C64" s="14"/>
      <c r="D64" s="14">
        <f>+D65+D66</f>
        <v>1067090</v>
      </c>
      <c r="E64" s="14">
        <f t="shared" ref="E64:G64" si="8">+E65+E66</f>
        <v>2184925</v>
      </c>
      <c r="F64" s="14">
        <f t="shared" si="8"/>
        <v>3306010</v>
      </c>
      <c r="G64" s="14">
        <f t="shared" si="8"/>
        <v>4462595</v>
      </c>
    </row>
    <row r="65" spans="1:7" ht="66">
      <c r="A65" s="30" t="s">
        <v>71</v>
      </c>
      <c r="B65" s="12"/>
      <c r="C65" s="14" t="s">
        <v>72</v>
      </c>
      <c r="D65" s="14">
        <v>27550</v>
      </c>
      <c r="E65" s="14">
        <v>50050</v>
      </c>
      <c r="F65" s="14">
        <v>75800</v>
      </c>
      <c r="G65" s="14">
        <v>137050</v>
      </c>
    </row>
    <row r="66" spans="1:7" ht="33">
      <c r="A66" s="30" t="s">
        <v>73</v>
      </c>
      <c r="B66" s="12"/>
      <c r="C66" s="14" t="s">
        <v>69</v>
      </c>
      <c r="D66" s="14">
        <v>1039540</v>
      </c>
      <c r="E66" s="14">
        <v>2134875</v>
      </c>
      <c r="F66" s="14">
        <v>3230210</v>
      </c>
      <c r="G66" s="14">
        <v>4325545</v>
      </c>
    </row>
    <row r="67" spans="1:7" ht="49.5">
      <c r="A67" s="30">
        <v>9.16</v>
      </c>
      <c r="B67" s="12" t="s">
        <v>74</v>
      </c>
      <c r="C67" s="24" t="s">
        <v>75</v>
      </c>
      <c r="D67" s="14">
        <v>29984.799999999999</v>
      </c>
      <c r="E67" s="14">
        <v>53844.800000000003</v>
      </c>
      <c r="F67" s="14">
        <v>210414.8</v>
      </c>
      <c r="G67" s="14">
        <v>440404.8</v>
      </c>
    </row>
    <row r="68" spans="1:7" ht="49.5">
      <c r="A68" s="30">
        <v>9.17</v>
      </c>
      <c r="B68" s="33" t="s">
        <v>76</v>
      </c>
      <c r="C68" s="14" t="s">
        <v>29</v>
      </c>
      <c r="D68" s="14">
        <v>1080</v>
      </c>
      <c r="E68" s="14">
        <v>3060</v>
      </c>
      <c r="F68" s="14">
        <v>3915</v>
      </c>
      <c r="G68" s="14">
        <v>4745</v>
      </c>
    </row>
    <row r="69" spans="1:7" ht="66">
      <c r="A69" s="30">
        <v>9.18</v>
      </c>
      <c r="B69" s="33" t="s">
        <v>77</v>
      </c>
      <c r="C69" s="34"/>
      <c r="D69" s="14">
        <f>+D70+D71</f>
        <v>88450</v>
      </c>
      <c r="E69" s="14">
        <f t="shared" ref="E69:G69" si="9">+E70+E71</f>
        <v>195635</v>
      </c>
      <c r="F69" s="14">
        <f t="shared" si="9"/>
        <v>370460</v>
      </c>
      <c r="G69" s="14">
        <f t="shared" si="9"/>
        <v>616830</v>
      </c>
    </row>
    <row r="70" spans="1:7" ht="66">
      <c r="A70" s="30" t="s">
        <v>78</v>
      </c>
      <c r="B70" s="33"/>
      <c r="C70" s="24" t="s">
        <v>72</v>
      </c>
      <c r="D70" s="14">
        <v>74600</v>
      </c>
      <c r="E70" s="14">
        <v>167650</v>
      </c>
      <c r="F70" s="14">
        <v>328900</v>
      </c>
      <c r="G70" s="14">
        <v>566700</v>
      </c>
    </row>
    <row r="71" spans="1:7" ht="49.5">
      <c r="A71" s="30" t="s">
        <v>79</v>
      </c>
      <c r="B71" s="35"/>
      <c r="C71" s="32" t="s">
        <v>80</v>
      </c>
      <c r="D71" s="14">
        <v>13850</v>
      </c>
      <c r="E71" s="14">
        <v>27985</v>
      </c>
      <c r="F71" s="14">
        <v>41560</v>
      </c>
      <c r="G71" s="14">
        <v>50130</v>
      </c>
    </row>
    <row r="72" spans="1:7" ht="66">
      <c r="A72" s="30">
        <v>9.19</v>
      </c>
      <c r="B72" s="36" t="s">
        <v>81</v>
      </c>
      <c r="C72" s="14" t="s">
        <v>82</v>
      </c>
      <c r="D72" s="14">
        <v>0</v>
      </c>
      <c r="E72" s="14">
        <v>10000</v>
      </c>
      <c r="F72" s="14">
        <v>10000</v>
      </c>
      <c r="G72" s="14">
        <v>20000</v>
      </c>
    </row>
    <row r="73" spans="1:7" ht="49.5">
      <c r="A73" s="31">
        <v>9.1999999999999993</v>
      </c>
      <c r="B73" s="36" t="s">
        <v>83</v>
      </c>
      <c r="C73" s="14" t="s">
        <v>84</v>
      </c>
      <c r="D73" s="14">
        <v>3002</v>
      </c>
      <c r="E73" s="14">
        <v>4004</v>
      </c>
      <c r="F73" s="14">
        <v>5006</v>
      </c>
      <c r="G73" s="14">
        <v>5508</v>
      </c>
    </row>
    <row r="74" spans="1:7" ht="16.5">
      <c r="A74" s="31">
        <v>9.2100000000000009</v>
      </c>
      <c r="B74" s="12" t="s">
        <v>85</v>
      </c>
      <c r="C74" s="14"/>
      <c r="D74" s="14">
        <f>+D75+D76</f>
        <v>3180</v>
      </c>
      <c r="E74" s="14">
        <f t="shared" ref="E74:G74" si="10">+E75+E76</f>
        <v>4496</v>
      </c>
      <c r="F74" s="14">
        <f t="shared" si="10"/>
        <v>5446</v>
      </c>
      <c r="G74" s="14">
        <f t="shared" si="10"/>
        <v>6402</v>
      </c>
    </row>
    <row r="75" spans="1:7" ht="66">
      <c r="A75" s="31" t="s">
        <v>86</v>
      </c>
      <c r="B75" s="12" t="s">
        <v>87</v>
      </c>
      <c r="C75" s="14" t="s">
        <v>88</v>
      </c>
      <c r="D75" s="14">
        <v>580</v>
      </c>
      <c r="E75" s="14">
        <v>1296</v>
      </c>
      <c r="F75" s="14">
        <v>1846</v>
      </c>
      <c r="G75" s="14">
        <v>2402</v>
      </c>
    </row>
    <row r="76" spans="1:7" ht="49.5">
      <c r="A76" s="31" t="s">
        <v>89</v>
      </c>
      <c r="B76" s="12"/>
      <c r="C76" s="14" t="s">
        <v>84</v>
      </c>
      <c r="D76" s="14">
        <v>2600</v>
      </c>
      <c r="E76" s="14">
        <v>3200</v>
      </c>
      <c r="F76" s="14">
        <v>3600</v>
      </c>
      <c r="G76" s="14">
        <v>4000</v>
      </c>
    </row>
    <row r="77" spans="1:7" ht="33">
      <c r="A77" s="11">
        <v>10</v>
      </c>
      <c r="B77" s="12" t="s">
        <v>90</v>
      </c>
      <c r="C77" s="25"/>
      <c r="D77" s="14">
        <f>+D79+D80+D85+D86+D87+D88+D91+D92+D93+D94+D95+D96+D97+D98+D99+D100+D101+D102+D103+D105+D107+D104+D106</f>
        <v>5162936.9000000004</v>
      </c>
      <c r="E77" s="14">
        <f t="shared" ref="E77:G77" si="11">+E79+E80+E85+E86+E87+E88+E91+E92+E93+E94+E95+E96+E97+E98+E99+E100+E101+E102+E103+E105+E107+E104+E106</f>
        <v>10449867.699999999</v>
      </c>
      <c r="F77" s="14">
        <f t="shared" si="11"/>
        <v>16186841.6</v>
      </c>
      <c r="G77" s="14">
        <f t="shared" si="11"/>
        <v>22300185.399999999</v>
      </c>
    </row>
    <row r="78" spans="1:7" ht="16.5">
      <c r="A78" s="11"/>
      <c r="B78" s="12" t="s">
        <v>4</v>
      </c>
      <c r="C78" s="25"/>
      <c r="D78" s="14"/>
      <c r="E78" s="14"/>
      <c r="F78" s="14"/>
      <c r="G78" s="14"/>
    </row>
    <row r="79" spans="1:7" ht="49.5">
      <c r="A79" s="11">
        <v>10.1</v>
      </c>
      <c r="B79" s="12" t="s">
        <v>190</v>
      </c>
      <c r="C79" s="14" t="s">
        <v>10</v>
      </c>
      <c r="D79" s="14">
        <v>288117</v>
      </c>
      <c r="E79" s="14">
        <v>582264</v>
      </c>
      <c r="F79" s="14">
        <v>882374</v>
      </c>
      <c r="G79" s="14">
        <v>1194484</v>
      </c>
    </row>
    <row r="80" spans="1:7" ht="82.5">
      <c r="A80" s="11">
        <v>10.199999999999999</v>
      </c>
      <c r="B80" s="12" t="s">
        <v>91</v>
      </c>
      <c r="C80" s="14"/>
      <c r="D80" s="14">
        <f>+D81+D82+D83+D84</f>
        <v>156731</v>
      </c>
      <c r="E80" s="14">
        <f t="shared" ref="E80:G80" si="12">+E81+E82+E83+E84</f>
        <v>325749</v>
      </c>
      <c r="F80" s="14">
        <f t="shared" si="12"/>
        <v>476390</v>
      </c>
      <c r="G80" s="14">
        <f t="shared" si="12"/>
        <v>627088</v>
      </c>
    </row>
    <row r="81" spans="1:7" ht="33">
      <c r="A81" s="11" t="s">
        <v>92</v>
      </c>
      <c r="B81" s="12"/>
      <c r="C81" s="14" t="s">
        <v>10</v>
      </c>
      <c r="D81" s="14">
        <v>156221</v>
      </c>
      <c r="E81" s="14">
        <v>324909</v>
      </c>
      <c r="F81" s="14">
        <v>475052</v>
      </c>
      <c r="G81" s="14">
        <v>625195</v>
      </c>
    </row>
    <row r="82" spans="1:7" ht="33">
      <c r="A82" s="11" t="s">
        <v>93</v>
      </c>
      <c r="B82" s="12"/>
      <c r="C82" s="14" t="s">
        <v>94</v>
      </c>
      <c r="D82" s="14">
        <v>90</v>
      </c>
      <c r="E82" s="14">
        <v>240</v>
      </c>
      <c r="F82" s="14">
        <v>270</v>
      </c>
      <c r="G82" s="14">
        <v>360</v>
      </c>
    </row>
    <row r="83" spans="1:7" ht="33">
      <c r="A83" s="11" t="s">
        <v>95</v>
      </c>
      <c r="B83" s="12"/>
      <c r="C83" s="14" t="s">
        <v>96</v>
      </c>
      <c r="D83" s="14">
        <v>135</v>
      </c>
      <c r="E83" s="14">
        <v>315</v>
      </c>
      <c r="F83" s="14">
        <v>543</v>
      </c>
      <c r="G83" s="14">
        <v>783</v>
      </c>
    </row>
    <row r="84" spans="1:7" ht="33">
      <c r="A84" s="11" t="s">
        <v>97</v>
      </c>
      <c r="B84" s="12"/>
      <c r="C84" s="25" t="s">
        <v>34</v>
      </c>
      <c r="D84" s="14">
        <v>285</v>
      </c>
      <c r="E84" s="14">
        <v>285</v>
      </c>
      <c r="F84" s="14">
        <v>525</v>
      </c>
      <c r="G84" s="14">
        <v>750</v>
      </c>
    </row>
    <row r="85" spans="1:7" ht="49.5">
      <c r="A85" s="11">
        <v>10.3</v>
      </c>
      <c r="B85" s="12" t="s">
        <v>177</v>
      </c>
      <c r="C85" s="32" t="s">
        <v>80</v>
      </c>
      <c r="D85" s="14">
        <v>150</v>
      </c>
      <c r="E85" s="14">
        <v>360</v>
      </c>
      <c r="F85" s="14">
        <v>570</v>
      </c>
      <c r="G85" s="14">
        <v>750</v>
      </c>
    </row>
    <row r="86" spans="1:7" ht="99">
      <c r="A86" s="11">
        <v>10.4</v>
      </c>
      <c r="B86" s="12" t="s">
        <v>98</v>
      </c>
      <c r="C86" s="25" t="s">
        <v>99</v>
      </c>
      <c r="D86" s="14">
        <v>3900000</v>
      </c>
      <c r="E86" s="14">
        <v>8000000</v>
      </c>
      <c r="F86" s="14">
        <v>12200000</v>
      </c>
      <c r="G86" s="14">
        <v>16800000</v>
      </c>
    </row>
    <row r="87" spans="1:7" ht="66">
      <c r="A87" s="11">
        <v>10.5</v>
      </c>
      <c r="B87" s="37" t="s">
        <v>100</v>
      </c>
      <c r="C87" s="15" t="s">
        <v>15</v>
      </c>
      <c r="D87" s="14">
        <v>25000</v>
      </c>
      <c r="E87" s="14">
        <v>50000</v>
      </c>
      <c r="F87" s="14">
        <v>75000</v>
      </c>
      <c r="G87" s="14">
        <v>100000</v>
      </c>
    </row>
    <row r="88" spans="1:7" ht="115.5">
      <c r="A88" s="23">
        <v>10.6</v>
      </c>
      <c r="B88" s="12" t="s">
        <v>101</v>
      </c>
      <c r="C88" s="14"/>
      <c r="D88" s="14">
        <f>+D89+D90</f>
        <v>89800</v>
      </c>
      <c r="E88" s="14">
        <f t="shared" ref="E88:G88" si="13">+E89+E90</f>
        <v>182200</v>
      </c>
      <c r="F88" s="14">
        <f t="shared" si="13"/>
        <v>299200</v>
      </c>
      <c r="G88" s="14">
        <f t="shared" si="13"/>
        <v>392300</v>
      </c>
    </row>
    <row r="89" spans="1:7" ht="49.5">
      <c r="A89" s="11" t="s">
        <v>102</v>
      </c>
      <c r="B89" s="12"/>
      <c r="C89" s="14" t="s">
        <v>12</v>
      </c>
      <c r="D89" s="14">
        <v>31000</v>
      </c>
      <c r="E89" s="14">
        <v>62500</v>
      </c>
      <c r="F89" s="14">
        <v>95500</v>
      </c>
      <c r="G89" s="14">
        <v>130500</v>
      </c>
    </row>
    <row r="90" spans="1:7" ht="49.5">
      <c r="A90" s="11" t="s">
        <v>103</v>
      </c>
      <c r="B90" s="20"/>
      <c r="C90" s="15" t="s">
        <v>15</v>
      </c>
      <c r="D90" s="14">
        <v>58800</v>
      </c>
      <c r="E90" s="14">
        <v>119700</v>
      </c>
      <c r="F90" s="14">
        <v>203700</v>
      </c>
      <c r="G90" s="14">
        <v>261800</v>
      </c>
    </row>
    <row r="91" spans="1:7" ht="132">
      <c r="A91" s="23">
        <v>10.7</v>
      </c>
      <c r="B91" s="12" t="s">
        <v>104</v>
      </c>
      <c r="C91" s="15" t="s">
        <v>15</v>
      </c>
      <c r="D91" s="14">
        <v>13068</v>
      </c>
      <c r="E91" s="14">
        <v>25233</v>
      </c>
      <c r="F91" s="14">
        <v>37908</v>
      </c>
      <c r="G91" s="14">
        <v>52608</v>
      </c>
    </row>
    <row r="92" spans="1:7" ht="16.5">
      <c r="A92" s="23">
        <v>10.8</v>
      </c>
      <c r="B92" s="38" t="s">
        <v>105</v>
      </c>
      <c r="C92" s="75" t="s">
        <v>72</v>
      </c>
      <c r="D92" s="14">
        <v>0</v>
      </c>
      <c r="E92" s="14">
        <v>2540</v>
      </c>
      <c r="F92" s="14">
        <v>3790</v>
      </c>
      <c r="G92" s="14">
        <v>5040</v>
      </c>
    </row>
    <row r="93" spans="1:7" ht="49.5">
      <c r="A93" s="42">
        <v>10.9</v>
      </c>
      <c r="B93" s="38" t="s">
        <v>178</v>
      </c>
      <c r="C93" s="76"/>
      <c r="D93" s="14">
        <v>3500</v>
      </c>
      <c r="E93" s="14">
        <v>7500</v>
      </c>
      <c r="F93" s="14">
        <v>11000</v>
      </c>
      <c r="G93" s="14">
        <v>15200</v>
      </c>
    </row>
    <row r="94" spans="1:7" ht="66">
      <c r="A94" s="21">
        <v>10.1</v>
      </c>
      <c r="B94" s="38" t="s">
        <v>191</v>
      </c>
      <c r="C94" s="76"/>
      <c r="D94" s="14">
        <v>900</v>
      </c>
      <c r="E94" s="14">
        <v>2000</v>
      </c>
      <c r="F94" s="14">
        <v>2800</v>
      </c>
      <c r="G94" s="14">
        <v>3200</v>
      </c>
    </row>
    <row r="95" spans="1:7" ht="82.5">
      <c r="A95" s="21">
        <v>10.11</v>
      </c>
      <c r="B95" s="39" t="s">
        <v>106</v>
      </c>
      <c r="C95" s="76"/>
      <c r="D95" s="14">
        <v>6600</v>
      </c>
      <c r="E95" s="14">
        <v>7200</v>
      </c>
      <c r="F95" s="14">
        <v>7500</v>
      </c>
      <c r="G95" s="14">
        <v>7600</v>
      </c>
    </row>
    <row r="96" spans="1:7" ht="66">
      <c r="A96" s="21">
        <v>10.119999999999999</v>
      </c>
      <c r="B96" s="39" t="s">
        <v>107</v>
      </c>
      <c r="C96" s="77"/>
      <c r="D96" s="14">
        <v>2000</v>
      </c>
      <c r="E96" s="14">
        <v>3500</v>
      </c>
      <c r="F96" s="14">
        <v>4250</v>
      </c>
      <c r="G96" s="14">
        <v>4500</v>
      </c>
    </row>
    <row r="97" spans="1:12" ht="33">
      <c r="A97" s="21">
        <v>10.130000000000001</v>
      </c>
      <c r="B97" s="4" t="s">
        <v>108</v>
      </c>
      <c r="C97" s="14" t="s">
        <v>6</v>
      </c>
      <c r="D97" s="14">
        <v>0</v>
      </c>
      <c r="E97" s="14">
        <v>0</v>
      </c>
      <c r="F97" s="14">
        <v>600</v>
      </c>
      <c r="G97" s="14">
        <v>600</v>
      </c>
    </row>
    <row r="98" spans="1:12" ht="33">
      <c r="A98" s="21">
        <v>10.14</v>
      </c>
      <c r="B98" s="20" t="s">
        <v>109</v>
      </c>
      <c r="C98" s="14" t="s">
        <v>96</v>
      </c>
      <c r="D98" s="14">
        <v>270</v>
      </c>
      <c r="E98" s="14">
        <v>630</v>
      </c>
      <c r="F98" s="14">
        <v>1080</v>
      </c>
      <c r="G98" s="14">
        <v>1530</v>
      </c>
    </row>
    <row r="99" spans="1:12" ht="33">
      <c r="A99" s="21">
        <v>10.15</v>
      </c>
      <c r="B99" s="20" t="s">
        <v>110</v>
      </c>
      <c r="C99" s="14" t="s">
        <v>10</v>
      </c>
      <c r="D99" s="14">
        <v>2700</v>
      </c>
      <c r="E99" s="14">
        <v>5370</v>
      </c>
      <c r="F99" s="14">
        <v>8070</v>
      </c>
      <c r="G99" s="14">
        <v>10770</v>
      </c>
    </row>
    <row r="100" spans="1:12" ht="66">
      <c r="A100" s="21">
        <v>10.16</v>
      </c>
      <c r="B100" s="20" t="s">
        <v>111</v>
      </c>
      <c r="C100" s="75" t="s">
        <v>22</v>
      </c>
      <c r="D100" s="14">
        <v>12018.9</v>
      </c>
      <c r="E100" s="14">
        <v>24037.7</v>
      </c>
      <c r="F100" s="14">
        <v>36056.6</v>
      </c>
      <c r="G100" s="14">
        <v>48075.4</v>
      </c>
    </row>
    <row r="101" spans="1:12" ht="99">
      <c r="A101" s="21">
        <v>10.17</v>
      </c>
      <c r="B101" s="20" t="s">
        <v>112</v>
      </c>
      <c r="C101" s="76"/>
      <c r="D101" s="14">
        <v>200000</v>
      </c>
      <c r="E101" s="14">
        <v>465000</v>
      </c>
      <c r="F101" s="14">
        <v>850000</v>
      </c>
      <c r="G101" s="14">
        <v>1222500</v>
      </c>
    </row>
    <row r="102" spans="1:12" ht="33">
      <c r="A102" s="21">
        <v>10.18</v>
      </c>
      <c r="B102" s="20" t="s">
        <v>113</v>
      </c>
      <c r="C102" s="77"/>
      <c r="D102" s="14">
        <v>120</v>
      </c>
      <c r="E102" s="14">
        <v>240</v>
      </c>
      <c r="F102" s="14">
        <v>390</v>
      </c>
      <c r="G102" s="14">
        <v>540</v>
      </c>
    </row>
    <row r="103" spans="1:12" ht="49.5">
      <c r="A103" s="21">
        <v>10.19</v>
      </c>
      <c r="B103" s="20" t="s">
        <v>114</v>
      </c>
      <c r="C103" s="62" t="s">
        <v>15</v>
      </c>
      <c r="D103" s="14">
        <v>0</v>
      </c>
      <c r="E103" s="14">
        <v>0</v>
      </c>
      <c r="F103" s="14">
        <v>0</v>
      </c>
      <c r="G103" s="14">
        <v>1500</v>
      </c>
    </row>
    <row r="104" spans="1:12" ht="49.5">
      <c r="A104" s="21">
        <v>10.199999999999999</v>
      </c>
      <c r="B104" s="63" t="s">
        <v>184</v>
      </c>
      <c r="C104" s="62" t="s">
        <v>15</v>
      </c>
      <c r="D104" s="14">
        <v>0</v>
      </c>
      <c r="E104" s="14">
        <v>0</v>
      </c>
      <c r="F104" s="14">
        <v>0</v>
      </c>
      <c r="G104" s="14">
        <v>2240</v>
      </c>
    </row>
    <row r="105" spans="1:12" ht="49.5">
      <c r="A105" s="21">
        <v>10.210000000000001</v>
      </c>
      <c r="B105" s="40" t="s">
        <v>115</v>
      </c>
      <c r="C105" s="14" t="s">
        <v>29</v>
      </c>
      <c r="D105" s="14">
        <v>443195</v>
      </c>
      <c r="E105" s="14">
        <v>731290</v>
      </c>
      <c r="F105" s="14">
        <v>1236060</v>
      </c>
      <c r="G105" s="14">
        <v>1739330</v>
      </c>
    </row>
    <row r="106" spans="1:12" ht="99">
      <c r="A106" s="21">
        <v>10.220000000000001</v>
      </c>
      <c r="B106" s="40" t="s">
        <v>181</v>
      </c>
      <c r="C106" s="14" t="s">
        <v>182</v>
      </c>
      <c r="D106" s="14">
        <v>18667</v>
      </c>
      <c r="E106" s="14">
        <v>33354</v>
      </c>
      <c r="F106" s="14">
        <v>45403</v>
      </c>
      <c r="G106" s="14">
        <v>59930</v>
      </c>
    </row>
    <row r="107" spans="1:12" ht="66">
      <c r="A107" s="21">
        <v>10.23</v>
      </c>
      <c r="B107" s="40" t="s">
        <v>115</v>
      </c>
      <c r="C107" s="14" t="s">
        <v>116</v>
      </c>
      <c r="D107" s="14">
        <v>100</v>
      </c>
      <c r="E107" s="14">
        <v>1400</v>
      </c>
      <c r="F107" s="14">
        <v>8400</v>
      </c>
      <c r="G107" s="14">
        <v>10400</v>
      </c>
    </row>
    <row r="108" spans="1:12" s="59" customFormat="1" ht="16.5">
      <c r="A108" s="2" t="s">
        <v>120</v>
      </c>
      <c r="B108" s="1"/>
      <c r="C108" s="61"/>
      <c r="D108" s="55">
        <f>+D110+D117+D120+D122+D143+D153</f>
        <v>18847561.699999999</v>
      </c>
      <c r="E108" s="55">
        <f t="shared" ref="E108:G108" si="14">+E110+E117+E120+E122+E143+E153</f>
        <v>45152040.499999993</v>
      </c>
      <c r="F108" s="55">
        <f t="shared" si="14"/>
        <v>70716174.200000003</v>
      </c>
      <c r="G108" s="55">
        <f t="shared" si="14"/>
        <v>98276356.399999991</v>
      </c>
      <c r="I108" s="60"/>
      <c r="J108" s="60"/>
      <c r="K108" s="60"/>
      <c r="L108" s="60"/>
    </row>
    <row r="109" spans="1:12" ht="16.5">
      <c r="A109" s="43"/>
      <c r="B109" s="44" t="s">
        <v>4</v>
      </c>
      <c r="C109" s="45"/>
      <c r="D109" s="55"/>
      <c r="E109" s="55"/>
      <c r="F109" s="55"/>
      <c r="G109" s="55"/>
    </row>
    <row r="110" spans="1:12" ht="33">
      <c r="A110" s="46">
        <v>1</v>
      </c>
      <c r="B110" s="47" t="s">
        <v>121</v>
      </c>
      <c r="C110" s="48"/>
      <c r="D110" s="55">
        <f>+D111+D112+D113+D114+D115+D116</f>
        <v>216073.2</v>
      </c>
      <c r="E110" s="55">
        <f t="shared" ref="E110:G110" si="15">+E111+E112+E113+E114+E115+E116</f>
        <v>4019211.8</v>
      </c>
      <c r="F110" s="55">
        <f t="shared" si="15"/>
        <v>4234934.0999999996</v>
      </c>
      <c r="G110" s="55">
        <f t="shared" si="15"/>
        <v>8041855.7999999998</v>
      </c>
    </row>
    <row r="111" spans="1:12" ht="82.5">
      <c r="A111" s="46">
        <v>1.1000000000000001</v>
      </c>
      <c r="B111" s="47"/>
      <c r="C111" s="48" t="s">
        <v>122</v>
      </c>
      <c r="D111" s="55">
        <v>0</v>
      </c>
      <c r="E111" s="55">
        <v>3587200</v>
      </c>
      <c r="F111" s="55">
        <v>3587200</v>
      </c>
      <c r="G111" s="55">
        <v>7174400</v>
      </c>
    </row>
    <row r="112" spans="1:12" ht="115.5">
      <c r="A112" s="46">
        <v>1.2</v>
      </c>
      <c r="B112" s="47"/>
      <c r="C112" s="48" t="s">
        <v>123</v>
      </c>
      <c r="D112" s="55">
        <v>187810.3</v>
      </c>
      <c r="E112" s="55">
        <v>375620.6</v>
      </c>
      <c r="F112" s="55">
        <v>563430.9</v>
      </c>
      <c r="G112" s="55">
        <v>751241.2</v>
      </c>
    </row>
    <row r="113" spans="1:7" ht="33">
      <c r="A113" s="46">
        <v>1.3</v>
      </c>
      <c r="B113" s="47"/>
      <c r="C113" s="49" t="s">
        <v>124</v>
      </c>
      <c r="D113" s="55">
        <v>3575.7</v>
      </c>
      <c r="E113" s="55">
        <v>7016.9</v>
      </c>
      <c r="F113" s="55">
        <v>10241.699999999999</v>
      </c>
      <c r="G113" s="55">
        <v>17466</v>
      </c>
    </row>
    <row r="114" spans="1:7" ht="33">
      <c r="A114" s="46">
        <v>1.4</v>
      </c>
      <c r="B114" s="47"/>
      <c r="C114" s="48" t="s">
        <v>125</v>
      </c>
      <c r="D114" s="55">
        <v>6682.2</v>
      </c>
      <c r="E114" s="55">
        <v>13364.4</v>
      </c>
      <c r="F114" s="55">
        <v>20046.599999999999</v>
      </c>
      <c r="G114" s="55">
        <v>26728.799999999999</v>
      </c>
    </row>
    <row r="115" spans="1:7" ht="33">
      <c r="A115" s="46">
        <v>1.5</v>
      </c>
      <c r="B115" s="47"/>
      <c r="C115" s="48" t="s">
        <v>29</v>
      </c>
      <c r="D115" s="55">
        <v>1024</v>
      </c>
      <c r="E115" s="55">
        <v>2047.9</v>
      </c>
      <c r="F115" s="55">
        <v>3071.9</v>
      </c>
      <c r="G115" s="55">
        <v>4095.8</v>
      </c>
    </row>
    <row r="116" spans="1:7" ht="115.5">
      <c r="A116" s="46">
        <v>1.6</v>
      </c>
      <c r="B116" s="47" t="s">
        <v>126</v>
      </c>
      <c r="C116" s="48" t="s">
        <v>123</v>
      </c>
      <c r="D116" s="55">
        <v>16981</v>
      </c>
      <c r="E116" s="55">
        <v>33962</v>
      </c>
      <c r="F116" s="55">
        <v>50943</v>
      </c>
      <c r="G116" s="55">
        <v>67924</v>
      </c>
    </row>
    <row r="117" spans="1:7" ht="16.5">
      <c r="A117" s="46">
        <v>2</v>
      </c>
      <c r="B117" s="47" t="s">
        <v>127</v>
      </c>
      <c r="C117" s="48"/>
      <c r="D117" s="55">
        <f>+D118+D119</f>
        <v>5652200</v>
      </c>
      <c r="E117" s="55">
        <f t="shared" ref="E117:G117" si="16">+E118+E119</f>
        <v>11850962.4</v>
      </c>
      <c r="F117" s="55">
        <f t="shared" si="16"/>
        <v>23292106</v>
      </c>
      <c r="G117" s="55">
        <f t="shared" si="16"/>
        <v>29928396</v>
      </c>
    </row>
    <row r="118" spans="1:7" ht="66">
      <c r="A118" s="46">
        <v>2.1</v>
      </c>
      <c r="B118" s="47" t="s">
        <v>128</v>
      </c>
      <c r="C118" s="48" t="s">
        <v>129</v>
      </c>
      <c r="D118" s="55">
        <v>5634200</v>
      </c>
      <c r="E118" s="55">
        <v>11725962.4</v>
      </c>
      <c r="F118" s="55">
        <v>18142106</v>
      </c>
      <c r="G118" s="55">
        <v>23904796</v>
      </c>
    </row>
    <row r="119" spans="1:7" ht="49.5">
      <c r="A119" s="46">
        <v>2.2000000000000002</v>
      </c>
      <c r="B119" s="47" t="s">
        <v>130</v>
      </c>
      <c r="C119" s="48" t="s">
        <v>131</v>
      </c>
      <c r="D119" s="55">
        <v>18000</v>
      </c>
      <c r="E119" s="55">
        <v>125000</v>
      </c>
      <c r="F119" s="55">
        <v>5150000</v>
      </c>
      <c r="G119" s="55">
        <v>6023600</v>
      </c>
    </row>
    <row r="120" spans="1:7" ht="33">
      <c r="A120" s="46">
        <v>3</v>
      </c>
      <c r="B120" s="47" t="s">
        <v>132</v>
      </c>
      <c r="C120" s="50"/>
      <c r="D120" s="55">
        <f>+D121</f>
        <v>1556315.4</v>
      </c>
      <c r="E120" s="55">
        <f t="shared" ref="E120:G120" si="17">+E121</f>
        <v>5390862.5999999996</v>
      </c>
      <c r="F120" s="55">
        <f t="shared" si="17"/>
        <v>6828361</v>
      </c>
      <c r="G120" s="55">
        <f t="shared" si="17"/>
        <v>10277878.699999999</v>
      </c>
    </row>
    <row r="121" spans="1:7" ht="33">
      <c r="A121" s="46">
        <v>3.1</v>
      </c>
      <c r="B121" s="47" t="s">
        <v>133</v>
      </c>
      <c r="C121" s="48" t="s">
        <v>129</v>
      </c>
      <c r="D121" s="55">
        <v>1556315.4</v>
      </c>
      <c r="E121" s="55">
        <v>5390862.5999999996</v>
      </c>
      <c r="F121" s="55">
        <v>6828361</v>
      </c>
      <c r="G121" s="55">
        <v>10277878.699999999</v>
      </c>
    </row>
    <row r="122" spans="1:7" ht="49.5">
      <c r="A122" s="46">
        <v>4</v>
      </c>
      <c r="B122" s="47" t="s">
        <v>134</v>
      </c>
      <c r="C122" s="48"/>
      <c r="D122" s="55">
        <f>+D123+D129+D130+D131+D132+D133+D134+D135+D136+D137+D138+D139+D140+D141+D142</f>
        <v>5904986.1000000006</v>
      </c>
      <c r="E122" s="55">
        <f t="shared" ref="E122:G122" si="18">+E123+E129+E130+E131+E132+E133+E134+E135+E136+E137+E138+E139+E140+E141+E142</f>
        <v>11973278.100000001</v>
      </c>
      <c r="F122" s="55">
        <f t="shared" si="18"/>
        <v>18210645.400000002</v>
      </c>
      <c r="G122" s="55">
        <f t="shared" si="18"/>
        <v>24996785.100000001</v>
      </c>
    </row>
    <row r="123" spans="1:7" ht="49.5">
      <c r="A123" s="46">
        <v>4.0999999999999996</v>
      </c>
      <c r="B123" s="47"/>
      <c r="C123" s="48" t="s">
        <v>135</v>
      </c>
      <c r="D123" s="55">
        <f>+D124+D125+D126+D127+D128</f>
        <v>219176.19999999998</v>
      </c>
      <c r="E123" s="55">
        <f t="shared" ref="E123:G123" si="19">+E124+E125+E126+E127+E128</f>
        <v>500752.4</v>
      </c>
      <c r="F123" s="55">
        <f t="shared" si="19"/>
        <v>798226.39999999991</v>
      </c>
      <c r="G123" s="55">
        <f t="shared" si="19"/>
        <v>1080819.2000000002</v>
      </c>
    </row>
    <row r="124" spans="1:7" ht="49.5">
      <c r="A124" s="46" t="s">
        <v>136</v>
      </c>
      <c r="B124" s="47"/>
      <c r="C124" s="48" t="s">
        <v>137</v>
      </c>
      <c r="D124" s="55">
        <v>35074</v>
      </c>
      <c r="E124" s="55">
        <v>105221.9</v>
      </c>
      <c r="F124" s="55">
        <v>175369.8</v>
      </c>
      <c r="G124" s="55">
        <v>233826.4</v>
      </c>
    </row>
    <row r="125" spans="1:7" ht="82.5">
      <c r="A125" s="46" t="s">
        <v>138</v>
      </c>
      <c r="B125" s="47"/>
      <c r="C125" s="48" t="s">
        <v>139</v>
      </c>
      <c r="D125" s="55">
        <v>65000</v>
      </c>
      <c r="E125" s="55">
        <v>130000</v>
      </c>
      <c r="F125" s="55">
        <v>195000</v>
      </c>
      <c r="G125" s="55">
        <v>260000</v>
      </c>
    </row>
    <row r="126" spans="1:7" ht="49.5">
      <c r="A126" s="46" t="s">
        <v>140</v>
      </c>
      <c r="B126" s="47"/>
      <c r="C126" s="48" t="s">
        <v>141</v>
      </c>
      <c r="D126" s="55">
        <v>34450.9</v>
      </c>
      <c r="E126" s="55">
        <v>81600.899999999994</v>
      </c>
      <c r="F126" s="55">
        <v>141100.9</v>
      </c>
      <c r="G126" s="55">
        <v>199620.9</v>
      </c>
    </row>
    <row r="127" spans="1:7" ht="49.5">
      <c r="A127" s="46" t="s">
        <v>142</v>
      </c>
      <c r="B127" s="47"/>
      <c r="C127" s="48" t="s">
        <v>143</v>
      </c>
      <c r="D127" s="55">
        <v>44346.9</v>
      </c>
      <c r="E127" s="55">
        <v>97563.1</v>
      </c>
      <c r="F127" s="55">
        <v>154327</v>
      </c>
      <c r="G127" s="55">
        <v>214638.8</v>
      </c>
    </row>
    <row r="128" spans="1:7" ht="49.5">
      <c r="A128" s="46" t="s">
        <v>144</v>
      </c>
      <c r="B128" s="47"/>
      <c r="C128" s="48" t="s">
        <v>145</v>
      </c>
      <c r="D128" s="55">
        <v>40304.400000000001</v>
      </c>
      <c r="E128" s="55">
        <v>86366.5</v>
      </c>
      <c r="F128" s="55">
        <v>132428.70000000001</v>
      </c>
      <c r="G128" s="55">
        <v>172733.1</v>
      </c>
    </row>
    <row r="129" spans="1:7" ht="33">
      <c r="A129" s="46">
        <v>4.2</v>
      </c>
      <c r="B129" s="50"/>
      <c r="C129" s="48" t="s">
        <v>124</v>
      </c>
      <c r="D129" s="55">
        <v>4503709.2</v>
      </c>
      <c r="E129" s="55">
        <v>9083999.1000000015</v>
      </c>
      <c r="F129" s="55">
        <v>13661492.000000002</v>
      </c>
      <c r="G129" s="55">
        <v>18313420</v>
      </c>
    </row>
    <row r="130" spans="1:7" ht="33">
      <c r="A130" s="46">
        <v>4.3</v>
      </c>
      <c r="B130" s="47"/>
      <c r="C130" s="48" t="s">
        <v>69</v>
      </c>
      <c r="D130" s="55">
        <v>300000</v>
      </c>
      <c r="E130" s="55">
        <v>650000</v>
      </c>
      <c r="F130" s="55">
        <v>1030000</v>
      </c>
      <c r="G130" s="55">
        <v>1410000</v>
      </c>
    </row>
    <row r="131" spans="1:7" ht="33">
      <c r="A131" s="46">
        <v>4.4000000000000004</v>
      </c>
      <c r="B131" s="50"/>
      <c r="C131" s="48" t="s">
        <v>146</v>
      </c>
      <c r="D131" s="55">
        <v>50000</v>
      </c>
      <c r="E131" s="55">
        <v>110000</v>
      </c>
      <c r="F131" s="55">
        <v>170000</v>
      </c>
      <c r="G131" s="55">
        <v>240000</v>
      </c>
    </row>
    <row r="132" spans="1:7" ht="49.5">
      <c r="A132" s="46">
        <v>4.5</v>
      </c>
      <c r="B132" s="51"/>
      <c r="C132" s="48" t="s">
        <v>8</v>
      </c>
      <c r="D132" s="55">
        <v>459822.9</v>
      </c>
      <c r="E132" s="55">
        <v>1012136.3</v>
      </c>
      <c r="F132" s="55">
        <v>1638544.7000000002</v>
      </c>
      <c r="G132" s="55">
        <v>2265935.4000000004</v>
      </c>
    </row>
    <row r="133" spans="1:7" ht="49.5">
      <c r="A133" s="46">
        <v>4.5999999999999996</v>
      </c>
      <c r="B133" s="51"/>
      <c r="C133" s="48" t="s">
        <v>147</v>
      </c>
      <c r="D133" s="55">
        <v>135000</v>
      </c>
      <c r="E133" s="55">
        <v>245000</v>
      </c>
      <c r="F133" s="55">
        <v>355000</v>
      </c>
      <c r="G133" s="55">
        <v>450000</v>
      </c>
    </row>
    <row r="134" spans="1:7" ht="33">
      <c r="A134" s="46">
        <v>4.7</v>
      </c>
      <c r="B134" s="51"/>
      <c r="C134" s="48" t="s">
        <v>148</v>
      </c>
      <c r="D134" s="55">
        <v>400</v>
      </c>
      <c r="E134" s="55">
        <v>950</v>
      </c>
      <c r="F134" s="55">
        <v>1450</v>
      </c>
      <c r="G134" s="55">
        <v>2000</v>
      </c>
    </row>
    <row r="135" spans="1:7" ht="49.5">
      <c r="A135" s="46">
        <v>4.8</v>
      </c>
      <c r="B135" s="51"/>
      <c r="C135" s="48" t="s">
        <v>59</v>
      </c>
      <c r="D135" s="55">
        <v>500</v>
      </c>
      <c r="E135" s="55">
        <v>1500</v>
      </c>
      <c r="F135" s="55">
        <v>2000</v>
      </c>
      <c r="G135" s="55">
        <v>2400</v>
      </c>
    </row>
    <row r="136" spans="1:7" ht="66">
      <c r="A136" s="46">
        <v>4.9000000000000004</v>
      </c>
      <c r="B136" s="51"/>
      <c r="C136" s="48" t="s">
        <v>64</v>
      </c>
      <c r="D136" s="55">
        <v>40</v>
      </c>
      <c r="E136" s="55">
        <v>80</v>
      </c>
      <c r="F136" s="55">
        <v>100</v>
      </c>
      <c r="G136" s="55">
        <v>120</v>
      </c>
    </row>
    <row r="137" spans="1:7" ht="66">
      <c r="A137" s="52">
        <v>4.0999999999999996</v>
      </c>
      <c r="B137" s="51"/>
      <c r="C137" s="48" t="s">
        <v>149</v>
      </c>
      <c r="D137" s="55">
        <v>5000</v>
      </c>
      <c r="E137" s="55">
        <v>12000</v>
      </c>
      <c r="F137" s="55">
        <v>19000</v>
      </c>
      <c r="G137" s="55">
        <v>24000</v>
      </c>
    </row>
    <row r="138" spans="1:7" ht="33">
      <c r="A138" s="52">
        <v>4.1100000000000003</v>
      </c>
      <c r="B138" s="51"/>
      <c r="C138" s="48" t="s">
        <v>125</v>
      </c>
      <c r="D138" s="55">
        <v>5</v>
      </c>
      <c r="E138" s="55">
        <v>10</v>
      </c>
      <c r="F138" s="55">
        <v>15</v>
      </c>
      <c r="G138" s="55">
        <v>20</v>
      </c>
    </row>
    <row r="139" spans="1:7" ht="49.5">
      <c r="A139" s="46">
        <v>4.12</v>
      </c>
      <c r="B139" s="47" t="s">
        <v>150</v>
      </c>
      <c r="C139" s="48" t="s">
        <v>151</v>
      </c>
      <c r="D139" s="55">
        <v>219334.7</v>
      </c>
      <c r="E139" s="55">
        <v>317601.09999999998</v>
      </c>
      <c r="F139" s="55">
        <v>463640.6</v>
      </c>
      <c r="G139" s="55">
        <v>1115190.5</v>
      </c>
    </row>
    <row r="140" spans="1:7" ht="99">
      <c r="A140" s="46">
        <v>4.13</v>
      </c>
      <c r="B140" s="47" t="s">
        <v>152</v>
      </c>
      <c r="C140" s="48" t="s">
        <v>53</v>
      </c>
      <c r="D140" s="55">
        <v>4300</v>
      </c>
      <c r="E140" s="55">
        <v>23500</v>
      </c>
      <c r="F140" s="55">
        <v>52000</v>
      </c>
      <c r="G140" s="55">
        <v>58000</v>
      </c>
    </row>
    <row r="141" spans="1:7" ht="49.5">
      <c r="A141" s="46">
        <v>4.1399999999999997</v>
      </c>
      <c r="B141" s="47" t="s">
        <v>179</v>
      </c>
      <c r="C141" s="48" t="s">
        <v>151</v>
      </c>
      <c r="D141" s="55">
        <v>4760</v>
      </c>
      <c r="E141" s="55">
        <v>7320</v>
      </c>
      <c r="F141" s="55">
        <v>8700</v>
      </c>
      <c r="G141" s="55">
        <v>19880</v>
      </c>
    </row>
    <row r="142" spans="1:7" ht="49.5">
      <c r="A142" s="46">
        <v>4.1500000000000004</v>
      </c>
      <c r="B142" s="47" t="s">
        <v>153</v>
      </c>
      <c r="C142" s="48" t="s">
        <v>151</v>
      </c>
      <c r="D142" s="55">
        <v>2938.1</v>
      </c>
      <c r="E142" s="55">
        <v>8429.2000000000007</v>
      </c>
      <c r="F142" s="55">
        <v>10476.700000000001</v>
      </c>
      <c r="G142" s="55">
        <v>15000</v>
      </c>
    </row>
    <row r="143" spans="1:7" ht="33">
      <c r="A143" s="46">
        <v>5</v>
      </c>
      <c r="B143" s="47" t="s">
        <v>154</v>
      </c>
      <c r="C143" s="48"/>
      <c r="D143" s="55">
        <f>+D144+D145+D146+D147</f>
        <v>5291073.3000000007</v>
      </c>
      <c r="E143" s="55">
        <f t="shared" ref="E143:G143" si="20">+E144+E145+E146+E147</f>
        <v>11117633.699999999</v>
      </c>
      <c r="F143" s="55">
        <f t="shared" si="20"/>
        <v>16924689.800000001</v>
      </c>
      <c r="G143" s="55">
        <f t="shared" si="20"/>
        <v>23247703.199999999</v>
      </c>
    </row>
    <row r="144" spans="1:7" ht="33">
      <c r="A144" s="46">
        <v>5.0999999999999996</v>
      </c>
      <c r="B144" s="47" t="s">
        <v>175</v>
      </c>
      <c r="C144" s="48" t="s">
        <v>155</v>
      </c>
      <c r="D144" s="55">
        <v>1416240</v>
      </c>
      <c r="E144" s="55">
        <v>3132240</v>
      </c>
      <c r="F144" s="55">
        <v>4782240</v>
      </c>
      <c r="G144" s="55">
        <v>6600000</v>
      </c>
    </row>
    <row r="145" spans="1:7" ht="66">
      <c r="A145" s="46">
        <v>5.2</v>
      </c>
      <c r="B145" s="47" t="s">
        <v>156</v>
      </c>
      <c r="C145" s="48" t="s">
        <v>157</v>
      </c>
      <c r="D145" s="55">
        <v>0</v>
      </c>
      <c r="E145" s="55">
        <v>246990</v>
      </c>
      <c r="F145" s="55">
        <v>246990</v>
      </c>
      <c r="G145" s="55">
        <v>246990</v>
      </c>
    </row>
    <row r="146" spans="1:7" ht="49.5">
      <c r="A146" s="46">
        <v>5.3</v>
      </c>
      <c r="B146" s="12" t="s">
        <v>158</v>
      </c>
      <c r="C146" s="48" t="s">
        <v>125</v>
      </c>
      <c r="D146" s="55">
        <v>5060</v>
      </c>
      <c r="E146" s="55">
        <v>10120</v>
      </c>
      <c r="F146" s="55">
        <v>15180</v>
      </c>
      <c r="G146" s="55">
        <v>20240</v>
      </c>
    </row>
    <row r="147" spans="1:7" ht="33">
      <c r="A147" s="46">
        <v>5.4</v>
      </c>
      <c r="B147" s="12" t="s">
        <v>154</v>
      </c>
      <c r="C147" s="48"/>
      <c r="D147" s="55">
        <f>+D148+D149+D150+D151+D152</f>
        <v>3869773.3000000003</v>
      </c>
      <c r="E147" s="55">
        <f t="shared" ref="E147:G147" si="21">+E148+E149+E150+E151+E152</f>
        <v>7728283.7000000002</v>
      </c>
      <c r="F147" s="55">
        <f t="shared" si="21"/>
        <v>11880279.800000001</v>
      </c>
      <c r="G147" s="55">
        <f t="shared" si="21"/>
        <v>16380473.199999999</v>
      </c>
    </row>
    <row r="148" spans="1:7" ht="33">
      <c r="A148" s="46" t="s">
        <v>159</v>
      </c>
      <c r="B148" s="12"/>
      <c r="C148" s="49" t="s">
        <v>124</v>
      </c>
      <c r="D148" s="55">
        <v>2193451.2000000002</v>
      </c>
      <c r="E148" s="55">
        <v>4408677.4000000004</v>
      </c>
      <c r="F148" s="55">
        <v>6871718.6000000006</v>
      </c>
      <c r="G148" s="55">
        <v>9648796</v>
      </c>
    </row>
    <row r="149" spans="1:7" ht="49.5">
      <c r="A149" s="46" t="s">
        <v>160</v>
      </c>
      <c r="B149" s="47"/>
      <c r="C149" s="49" t="s">
        <v>8</v>
      </c>
      <c r="D149" s="55">
        <v>1382115.6</v>
      </c>
      <c r="E149" s="55">
        <v>2835416.3</v>
      </c>
      <c r="F149" s="55">
        <v>4341676.3</v>
      </c>
      <c r="G149" s="55">
        <v>5892677.1999999993</v>
      </c>
    </row>
    <row r="150" spans="1:7" ht="33">
      <c r="A150" s="46" t="s">
        <v>161</v>
      </c>
      <c r="B150" s="47"/>
      <c r="C150" s="49" t="s">
        <v>162</v>
      </c>
      <c r="D150" s="55">
        <v>233406.5</v>
      </c>
      <c r="E150" s="55">
        <v>322510</v>
      </c>
      <c r="F150" s="55">
        <v>404404.9</v>
      </c>
      <c r="G150" s="55">
        <v>499999.99999999994</v>
      </c>
    </row>
    <row r="151" spans="1:7" ht="33">
      <c r="A151" s="46" t="s">
        <v>163</v>
      </c>
      <c r="B151" s="47"/>
      <c r="C151" s="49" t="s">
        <v>125</v>
      </c>
      <c r="D151" s="55">
        <v>60000</v>
      </c>
      <c r="E151" s="55">
        <v>160000</v>
      </c>
      <c r="F151" s="55">
        <v>260000</v>
      </c>
      <c r="G151" s="55">
        <v>335000</v>
      </c>
    </row>
    <row r="152" spans="1:7" ht="49.5">
      <c r="A152" s="46" t="s">
        <v>164</v>
      </c>
      <c r="B152" s="47"/>
      <c r="C152" s="48" t="s">
        <v>165</v>
      </c>
      <c r="D152" s="55">
        <v>800</v>
      </c>
      <c r="E152" s="55">
        <v>1680</v>
      </c>
      <c r="F152" s="55">
        <v>2480</v>
      </c>
      <c r="G152" s="55">
        <v>4000</v>
      </c>
    </row>
    <row r="153" spans="1:7" ht="49.5">
      <c r="A153" s="46">
        <v>6</v>
      </c>
      <c r="B153" s="47" t="s">
        <v>183</v>
      </c>
      <c r="C153" s="48"/>
      <c r="D153" s="55">
        <f>+D154+D157+D158+D159+D160+D161+D162</f>
        <v>226913.69999999998</v>
      </c>
      <c r="E153" s="55">
        <f t="shared" ref="E153:G153" si="22">+E154+E157+E158+E159+E160+E161+E162</f>
        <v>800091.89999999991</v>
      </c>
      <c r="F153" s="55">
        <f t="shared" si="22"/>
        <v>1225437.8999999999</v>
      </c>
      <c r="G153" s="55">
        <f t="shared" si="22"/>
        <v>1783737.6</v>
      </c>
    </row>
    <row r="154" spans="1:7" ht="33">
      <c r="A154" s="46">
        <v>6.1</v>
      </c>
      <c r="B154" s="47" t="s">
        <v>166</v>
      </c>
      <c r="C154" s="48"/>
      <c r="D154" s="55">
        <f>+D155+D156</f>
        <v>16950</v>
      </c>
      <c r="E154" s="55">
        <f t="shared" ref="E154:G154" si="23">+E155+E156</f>
        <v>118700</v>
      </c>
      <c r="F154" s="55">
        <f t="shared" si="23"/>
        <v>210400</v>
      </c>
      <c r="G154" s="55">
        <f t="shared" si="23"/>
        <v>327925</v>
      </c>
    </row>
    <row r="155" spans="1:7" ht="33">
      <c r="A155" s="46" t="s">
        <v>167</v>
      </c>
      <c r="B155" s="47"/>
      <c r="C155" s="49" t="s">
        <v>124</v>
      </c>
      <c r="D155" s="55">
        <v>2000</v>
      </c>
      <c r="E155" s="55">
        <v>14050</v>
      </c>
      <c r="F155" s="55">
        <v>16050</v>
      </c>
      <c r="G155" s="55">
        <v>28925</v>
      </c>
    </row>
    <row r="156" spans="1:7" ht="49.5">
      <c r="A156" s="46" t="s">
        <v>168</v>
      </c>
      <c r="B156" s="47"/>
      <c r="C156" s="48" t="s">
        <v>151</v>
      </c>
      <c r="D156" s="55">
        <v>14950</v>
      </c>
      <c r="E156" s="55">
        <v>104650</v>
      </c>
      <c r="F156" s="55">
        <v>194350</v>
      </c>
      <c r="G156" s="55">
        <v>299000</v>
      </c>
    </row>
    <row r="157" spans="1:7" ht="49.5">
      <c r="A157" s="53">
        <v>6.2</v>
      </c>
      <c r="B157" s="47" t="s">
        <v>169</v>
      </c>
      <c r="C157" s="48" t="s">
        <v>125</v>
      </c>
      <c r="D157" s="55">
        <v>197184.4</v>
      </c>
      <c r="E157" s="55">
        <v>396437.6</v>
      </c>
      <c r="F157" s="55">
        <v>593622</v>
      </c>
      <c r="G157" s="55">
        <v>788737.6</v>
      </c>
    </row>
    <row r="158" spans="1:7" ht="82.5">
      <c r="A158" s="53">
        <v>6.3</v>
      </c>
      <c r="B158" s="54" t="s">
        <v>170</v>
      </c>
      <c r="C158" s="49" t="s">
        <v>124</v>
      </c>
      <c r="D158" s="55">
        <v>6715</v>
      </c>
      <c r="E158" s="55">
        <v>15933</v>
      </c>
      <c r="F158" s="55">
        <v>23340</v>
      </c>
      <c r="G158" s="55">
        <v>30940</v>
      </c>
    </row>
    <row r="159" spans="1:7" ht="49.5">
      <c r="A159" s="53">
        <v>6.4</v>
      </c>
      <c r="B159" s="47" t="s">
        <v>171</v>
      </c>
      <c r="C159" s="48" t="s">
        <v>84</v>
      </c>
      <c r="D159" s="55">
        <v>340</v>
      </c>
      <c r="E159" s="55">
        <v>740</v>
      </c>
      <c r="F159" s="55">
        <v>1140</v>
      </c>
      <c r="G159" s="55">
        <v>1540</v>
      </c>
    </row>
    <row r="160" spans="1:7" ht="66">
      <c r="A160" s="53">
        <v>6.5</v>
      </c>
      <c r="B160" s="47" t="s">
        <v>172</v>
      </c>
      <c r="C160" s="48" t="s">
        <v>131</v>
      </c>
      <c r="D160" s="55">
        <v>0</v>
      </c>
      <c r="E160" s="55">
        <v>75000</v>
      </c>
      <c r="F160" s="55">
        <v>100000</v>
      </c>
      <c r="G160" s="55">
        <v>200000</v>
      </c>
    </row>
    <row r="161" spans="1:7" ht="49.5">
      <c r="A161" s="53">
        <v>6.6</v>
      </c>
      <c r="B161" s="47" t="s">
        <v>173</v>
      </c>
      <c r="C161" s="48" t="s">
        <v>131</v>
      </c>
      <c r="D161" s="55">
        <v>250</v>
      </c>
      <c r="E161" s="55">
        <v>500</v>
      </c>
      <c r="F161" s="55">
        <v>750</v>
      </c>
      <c r="G161" s="55">
        <v>1000</v>
      </c>
    </row>
    <row r="162" spans="1:7" ht="49.5">
      <c r="A162" s="53">
        <v>6.7</v>
      </c>
      <c r="B162" s="47" t="s">
        <v>174</v>
      </c>
      <c r="C162" s="48" t="s">
        <v>165</v>
      </c>
      <c r="D162" s="55">
        <v>5474.3</v>
      </c>
      <c r="E162" s="55">
        <v>192781.3</v>
      </c>
      <c r="F162" s="55">
        <v>296185.90000000002</v>
      </c>
      <c r="G162" s="55">
        <v>433595</v>
      </c>
    </row>
  </sheetData>
  <mergeCells count="10">
    <mergeCell ref="A108:B108"/>
    <mergeCell ref="F1:G1"/>
    <mergeCell ref="F4:G4"/>
    <mergeCell ref="D5:G5"/>
    <mergeCell ref="A5:A6"/>
    <mergeCell ref="B5:B6"/>
    <mergeCell ref="C5:C6"/>
    <mergeCell ref="C92:C96"/>
    <mergeCell ref="C100:C102"/>
    <mergeCell ref="A2:G2"/>
  </mergeCells>
  <pageMargins left="0.7" right="0.7" top="0.75" bottom="0.75" header="0.3" footer="0.3"/>
  <pageSetup paperSize="9" scale="5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N6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 Davoyan</dc:creator>
  <cp:lastModifiedBy>Artak Karapetyan</cp:lastModifiedBy>
  <cp:lastPrinted>2025-12-15T10:37:35Z</cp:lastPrinted>
  <dcterms:created xsi:type="dcterms:W3CDTF">2025-12-12T11:45:16Z</dcterms:created>
  <dcterms:modified xsi:type="dcterms:W3CDTF">2025-12-26T12:13:04Z</dcterms:modified>
</cp:coreProperties>
</file>