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3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8.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3.xml" ContentType="application/vnd.openxmlformats-officedocument.spreadsheetml.revisionLog+xml"/>
  <Override PartName="/xl/revisions/revisionLog21.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2.xml" ContentType="application/vnd.openxmlformats-officedocument.spreadsheetml.revisionLog+xml"/>
  <Override PartName="/xl/revisions/revisionLog16.xml" ContentType="application/vnd.openxmlformats-officedocument.spreadsheetml.revisionLog+xml"/>
  <Override PartName="/xl/revisions/revisionLog20.xml" ContentType="application/vnd.openxmlformats-officedocument.spreadsheetml.revisionLog+xml"/>
  <Override PartName="/xl/revisions/revisionLog29.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11.xml" ContentType="application/vnd.openxmlformats-officedocument.spreadsheetml.revisionLog+xml"/>
  <Override PartName="/xl/revisions/revisionLog24.xml" ContentType="application/vnd.openxmlformats-officedocument.spreadsheetml.revisionLog+xml"/>
  <Override PartName="/xl/revisions/revisionLog5.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revisions/revisionLog28.xml" ContentType="application/vnd.openxmlformats-officedocument.spreadsheetml.revisionLog+xml"/>
  <Override PartName="/xl/revisions/revisionLog10.xml" ContentType="application/vnd.openxmlformats-officedocument.spreadsheetml.revisionLog+xml"/>
  <Override PartName="/xl/revisions/revisionLog19.xml" ContentType="application/vnd.openxmlformats-officedocument.spreadsheetml.revisionLog+xml"/>
  <Override PartName="/xl/revisions/revisionLog31.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27.xml" ContentType="application/vnd.openxmlformats-officedocument.spreadsheetml.revisionLog+xml"/>
  <Override PartName="/xl/revisions/revisionLog30.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N:\budgetorg\Revenue\SHARING\2026_BUDGET\Եռամսյակներ\Եռամսյակներ_Հավելվածներ\"/>
    </mc:Choice>
  </mc:AlternateContent>
  <bookViews>
    <workbookView xWindow="0" yWindow="0" windowWidth="28740" windowHeight="10950" tabRatio="599" firstSheet="1" activeTab="1"/>
  </bookViews>
  <sheets>
    <sheet name="Հավելված NEW1 Տնտեսագիտական (1)" sheetId="1" state="hidden" r:id="rId1"/>
    <sheet name="Հավելված 5 աղ 7" sheetId="2" r:id="rId2"/>
    <sheet name="Հավելված 5 աղ 7.1" sheetId="3" r:id="rId3"/>
    <sheet name="Հավելված 5 աղ. 7.2" sheetId="4" r:id="rId4"/>
    <sheet name="Հավելված 5 աղ 7.3" sheetId="5" r:id="rId5"/>
    <sheet name="Հավելված NEW-6" sheetId="6" state="hidden" r:id="rId6"/>
  </sheets>
  <definedNames>
    <definedName name="_xlnm._FilterDatabase" localSheetId="1" hidden="1">'Հավելված 5 աղ 7'!$A$8:$G$727</definedName>
    <definedName name="_xlnm.Print_Area" localSheetId="0">'Հավելված NEW1 Տնտեսագիտական (1)'!$B$1:$S$31</definedName>
    <definedName name="Z_06062780_48C4_4FC0_A767_3BC5DF28FC50_.wvu.FilterData" localSheetId="1" hidden="1">'Հավելված 5 աղ 7'!$A$8:$G$727</definedName>
    <definedName name="Z_0ACD0536_4819_4370_8594_3B7762686728_.wvu.FilterData" localSheetId="1" hidden="1">'Հավելված 5 աղ 7'!$A$8:$G$727</definedName>
    <definedName name="Z_144C3463_B847_4718_8F9F_C1D867811C70_.wvu.Cols" localSheetId="0" hidden="1">'Հավելված NEW1 Տնտեսագիտական (1)'!$U:$X</definedName>
    <definedName name="Z_144C3463_B847_4718_8F9F_C1D867811C70_.wvu.FilterData" localSheetId="1" hidden="1">'Հավելված 5 աղ 7'!$A$8:$G$727</definedName>
    <definedName name="Z_144C3463_B847_4718_8F9F_C1D867811C70_.wvu.PrintArea" localSheetId="0" hidden="1">'Հավելված NEW1 Տնտեսագիտական (1)'!$B$1:$S$31</definedName>
    <definedName name="Z_144C3463_B847_4718_8F9F_C1D867811C70_.wvu.Rows" localSheetId="1" hidden="1">'Հավելված 5 աղ 7'!$9:$10</definedName>
    <definedName name="Z_144C3463_B847_4718_8F9F_C1D867811C70_.wvu.Rows" localSheetId="4" hidden="1">'Հավելված 5 աղ 7.3'!$28:$28</definedName>
    <definedName name="Z_1BC40B6C_7C47_4200_9441_E27EEF8ABF93_.wvu.Cols" localSheetId="0" hidden="1">'Հավելված NEW1 Տնտեսագիտական (1)'!$U:$X</definedName>
    <definedName name="Z_1BC40B6C_7C47_4200_9441_E27EEF8ABF93_.wvu.FilterData" localSheetId="1" hidden="1">'Հավելված 5 աղ 7'!$A$8:$G$727</definedName>
    <definedName name="Z_1BC40B6C_7C47_4200_9441_E27EEF8ABF93_.wvu.PrintArea" localSheetId="0" hidden="1">'Հավելված NEW1 Տնտեսագիտական (1)'!$B$1:$S$31</definedName>
    <definedName name="Z_1BC40B6C_7C47_4200_9441_E27EEF8ABF93_.wvu.Rows" localSheetId="1" hidden="1">'Հավելված 5 աղ 7'!$9:$10</definedName>
    <definedName name="Z_1BC40B6C_7C47_4200_9441_E27EEF8ABF93_.wvu.Rows" localSheetId="4" hidden="1">'Հավելված 5 աղ 7.3'!$28:$29</definedName>
    <definedName name="Z_20F45496_8318_4340_A306_8B0EDB4E3F0E_.wvu.FilterData" localSheetId="1" hidden="1">'Հավելված 5 աղ 7'!$A$8:$G$727</definedName>
    <definedName name="Z_2C4629E1_EECC_42BA_A91F_825C6F921837_.wvu.FilterData" localSheetId="1" hidden="1">'Հավելված 5 աղ 7'!$A$8:$G$727</definedName>
    <definedName name="Z_31414AB6_3086_4113_A513_2FFD6581C7CB_.wvu.Cols" localSheetId="0" hidden="1">'Հավելված NEW1 Տնտեսագիտական (1)'!$U:$X</definedName>
    <definedName name="Z_31414AB6_3086_4113_A513_2FFD6581C7CB_.wvu.FilterData" localSheetId="1" hidden="1">'Հավելված 5 աղ 7'!$A$8:$G$727</definedName>
    <definedName name="Z_31414AB6_3086_4113_A513_2FFD6581C7CB_.wvu.PrintArea" localSheetId="0" hidden="1">'Հավելված NEW1 Տնտեսագիտական (1)'!$B$1:$S$31</definedName>
    <definedName name="Z_31414AB6_3086_4113_A513_2FFD6581C7CB_.wvu.Rows" localSheetId="1" hidden="1">'Հավելված 5 աղ 7'!$9:$10</definedName>
    <definedName name="Z_31414AB6_3086_4113_A513_2FFD6581C7CB_.wvu.Rows" localSheetId="4" hidden="1">'Հավելված 5 աղ 7.3'!$28:$29</definedName>
    <definedName name="Z_32AB0767_B633_496B_88AB_757A6A2C1EF3_.wvu.FilterData" localSheetId="1" hidden="1">'Հավելված 5 աղ 7'!$A$8:$G$727</definedName>
    <definedName name="Z_388735A0_78AE_4471_8576_6714A31E1421_.wvu.Cols" localSheetId="0" hidden="1">'Հավելված NEW1 Տնտեսագիտական (1)'!$U:$X</definedName>
    <definedName name="Z_388735A0_78AE_4471_8576_6714A31E1421_.wvu.FilterData" localSheetId="1" hidden="1">'Հավելված 5 աղ 7'!$A$8:$G$727</definedName>
    <definedName name="Z_388735A0_78AE_4471_8576_6714A31E1421_.wvu.PrintArea" localSheetId="4" hidden="1">'Հավելված 5 աղ 7.3'!$A$1:$E$27</definedName>
    <definedName name="Z_388735A0_78AE_4471_8576_6714A31E1421_.wvu.PrintArea" localSheetId="0" hidden="1">'Հավելված NEW1 Տնտեսագիտական (1)'!$B$1:$S$31</definedName>
    <definedName name="Z_388735A0_78AE_4471_8576_6714A31E1421_.wvu.Rows" localSheetId="4" hidden="1">'Հավելված 5 աղ 7.3'!$28:$29</definedName>
    <definedName name="Z_39040527_F8B0_4187_9B5D_69AB81C93DE1_.wvu.Cols" localSheetId="3" hidden="1">'Հավելված 5 աղ. 7.2'!#REF!</definedName>
    <definedName name="Z_39040527_F8B0_4187_9B5D_69AB81C93DE1_.wvu.Cols" localSheetId="0" hidden="1">'Հավելված NEW1 Տնտեսագիտական (1)'!$U:$X</definedName>
    <definedName name="Z_39040527_F8B0_4187_9B5D_69AB81C93DE1_.wvu.PrintArea" localSheetId="0" hidden="1">'Հավելված NEW1 Տնտեսագիտական (1)'!$B$1:$S$31</definedName>
    <definedName name="Z_39040527_F8B0_4187_9B5D_69AB81C93DE1_.wvu.Rows" localSheetId="1" hidden="1">'Հավելված 5 աղ 7'!$9:$10</definedName>
    <definedName name="Z_39040527_F8B0_4187_9B5D_69AB81C93DE1_.wvu.Rows" localSheetId="4" hidden="1">'Հավելված 5 աղ 7.3'!$28:$29</definedName>
    <definedName name="Z_39E48EBD_D48E_4BB3_ACFC_5C8CECEE8FAD_.wvu.Cols" localSheetId="3" hidden="1">'Հավելված 5 աղ. 7.2'!#REF!</definedName>
    <definedName name="Z_39E48EBD_D48E_4BB3_ACFC_5C8CECEE8FAD_.wvu.Cols" localSheetId="0" hidden="1">'Հավելված NEW1 Տնտեսագիտական (1)'!$U:$X</definedName>
    <definedName name="Z_39E48EBD_D48E_4BB3_ACFC_5C8CECEE8FAD_.wvu.PrintArea" localSheetId="0" hidden="1">'Հավելված NEW1 Տնտեսագիտական (1)'!$B$1:$S$31</definedName>
    <definedName name="Z_39E48EBD_D48E_4BB3_ACFC_5C8CECEE8FAD_.wvu.Rows" localSheetId="1" hidden="1">'Հավելված 5 աղ 7'!$9:$10</definedName>
    <definedName name="Z_39E48EBD_D48E_4BB3_ACFC_5C8CECEE8FAD_.wvu.Rows" localSheetId="4" hidden="1">'Հավելված 5 աղ 7.3'!$28:$29</definedName>
    <definedName name="Z_440115C8_0CC6_4756_BF7D_8B2015461FF2_.wvu.Cols" localSheetId="0" hidden="1">'Հավելված NEW1 Տնտեսագիտական (1)'!$U:$X</definedName>
    <definedName name="Z_440115C8_0CC6_4756_BF7D_8B2015461FF2_.wvu.FilterData" localSheetId="1" hidden="1">'Հավելված 5 աղ 7'!$A$8:$G$727</definedName>
    <definedName name="Z_440115C8_0CC6_4756_BF7D_8B2015461FF2_.wvu.PrintArea" localSheetId="0" hidden="1">'Հավելված NEW1 Տնտեսագիտական (1)'!$B$1:$S$31</definedName>
    <definedName name="Z_440115C8_0CC6_4756_BF7D_8B2015461FF2_.wvu.Rows" localSheetId="1" hidden="1">'Հավելված 5 աղ 7'!$9:$10</definedName>
    <definedName name="Z_440115C8_0CC6_4756_BF7D_8B2015461FF2_.wvu.Rows" localSheetId="4" hidden="1">'Հավելված 5 աղ 7.3'!$28:$28</definedName>
    <definedName name="Z_4BEF44DC_70F5_4C8D_BE70_F3AAF1796715_.wvu.Cols" localSheetId="0" hidden="1">'Հավելված NEW1 Տնտեսագիտական (1)'!$U:$X</definedName>
    <definedName name="Z_4BEF44DC_70F5_4C8D_BE70_F3AAF1796715_.wvu.FilterData" localSheetId="1" hidden="1">'Հավելված 5 աղ 7'!$A$8:$G$727</definedName>
    <definedName name="Z_4BEF44DC_70F5_4C8D_BE70_F3AAF1796715_.wvu.PrintArea" localSheetId="0" hidden="1">'Հավելված NEW1 Տնտեսագիտական (1)'!$B$1:$S$31</definedName>
    <definedName name="Z_4BEF44DC_70F5_4C8D_BE70_F3AAF1796715_.wvu.Rows" localSheetId="1" hidden="1">'Հավելված 5 աղ 7'!$9:$10</definedName>
    <definedName name="Z_4BEF44DC_70F5_4C8D_BE70_F3AAF1796715_.wvu.Rows" localSheetId="4" hidden="1">'Հավելված 5 աղ 7.3'!$28:$29</definedName>
    <definedName name="Z_4DC1FFFC_BCE7_4D32_B172_2682C931CA11_.wvu.Cols" localSheetId="0" hidden="1">'Հավելված NEW1 Տնտեսագիտական (1)'!$U:$X</definedName>
    <definedName name="Z_4DC1FFFC_BCE7_4D32_B172_2682C931CA11_.wvu.FilterData" localSheetId="1" hidden="1">'Հավելված 5 աղ 7'!$A$8:$G$727</definedName>
    <definedName name="Z_4DC1FFFC_BCE7_4D32_B172_2682C931CA11_.wvu.PrintArea" localSheetId="0" hidden="1">'Հավելված NEW1 Տնտեսագիտական (1)'!$B$1:$S$31</definedName>
    <definedName name="Z_4DC1FFFC_BCE7_4D32_B172_2682C931CA11_.wvu.Rows" localSheetId="1" hidden="1">'Հավելված 5 աղ 7'!$9:$10</definedName>
    <definedName name="Z_4DC1FFFC_BCE7_4D32_B172_2682C931CA11_.wvu.Rows" localSheetId="4" hidden="1">'Հավելված 5 աղ 7.3'!$28:$29</definedName>
    <definedName name="Z_4E609172_2920_4CCF_A67C_C62FCD23CCF4_.wvu.Cols" localSheetId="3" hidden="1">'Հավելված 5 աղ. 7.2'!#REF!</definedName>
    <definedName name="Z_4E609172_2920_4CCF_A67C_C62FCD23CCF4_.wvu.Cols" localSheetId="0" hidden="1">'Հավելված NEW1 Տնտեսագիտական (1)'!$U:$X</definedName>
    <definedName name="Z_4E609172_2920_4CCF_A67C_C62FCD23CCF4_.wvu.PrintArea" localSheetId="0" hidden="1">'Հավելված NEW1 Տնտեսագիտական (1)'!$B$1:$S$31</definedName>
    <definedName name="Z_4E609172_2920_4CCF_A67C_C62FCD23CCF4_.wvu.Rows" localSheetId="1" hidden="1">'Հավելված 5 աղ 7'!$9:$10</definedName>
    <definedName name="Z_4E609172_2920_4CCF_A67C_C62FCD23CCF4_.wvu.Rows" localSheetId="4" hidden="1">'Հավելված 5 աղ 7.3'!$28:$28</definedName>
    <definedName name="Z_514418C3_6394_413F_B852_408488DB2FF7_.wvu.Cols" localSheetId="3" hidden="1">'Հավելված 5 աղ. 7.2'!#REF!</definedName>
    <definedName name="Z_514418C3_6394_413F_B852_408488DB2FF7_.wvu.Cols" localSheetId="0" hidden="1">'Հավելված NEW1 Տնտեսագիտական (1)'!$U:$X</definedName>
    <definedName name="Z_514418C3_6394_413F_B852_408488DB2FF7_.wvu.PrintArea" localSheetId="0" hidden="1">'Հավելված NEW1 Տնտեսագիտական (1)'!$B$1:$S$31</definedName>
    <definedName name="Z_514418C3_6394_413F_B852_408488DB2FF7_.wvu.Rows" localSheetId="1" hidden="1">'Հավելված 5 աղ 7'!$9:$10</definedName>
    <definedName name="Z_514418C3_6394_413F_B852_408488DB2FF7_.wvu.Rows" localSheetId="4" hidden="1">'Հավելված 5 աղ 7.3'!$28:$29</definedName>
    <definedName name="Z_5211AAAA_756E_4FA9_B6C5_EDC9836E6C74_.wvu.Cols" localSheetId="0" hidden="1">'Հավելված NEW1 Տնտեսագիտական (1)'!$U:$X</definedName>
    <definedName name="Z_5211AAAA_756E_4FA9_B6C5_EDC9836E6C74_.wvu.PrintArea" localSheetId="0" hidden="1">'Հավելված NEW1 Տնտեսագիտական (1)'!$B$1:$S$31</definedName>
    <definedName name="Z_5211AAAA_756E_4FA9_B6C5_EDC9836E6C74_.wvu.Rows" localSheetId="1" hidden="1">'Հավելված 5 աղ 7'!$9:$10</definedName>
    <definedName name="Z_5211AAAA_756E_4FA9_B6C5_EDC9836E6C74_.wvu.Rows" localSheetId="4" hidden="1">'Հավելված 5 աղ 7.3'!$28:$29</definedName>
    <definedName name="Z_5DD3E475_F45C_4A17_9089_06F4C73D3F7E_.wvu.Cols" localSheetId="0" hidden="1">'Հավելված NEW1 Տնտեսագիտական (1)'!$U:$X</definedName>
    <definedName name="Z_5DD3E475_F45C_4A17_9089_06F4C73D3F7E_.wvu.FilterData" localSheetId="1" hidden="1">'Հավելված 5 աղ 7'!$A$8:$G$727</definedName>
    <definedName name="Z_5DD3E475_F45C_4A17_9089_06F4C73D3F7E_.wvu.PrintArea" localSheetId="4" hidden="1">'Հավելված 5 աղ 7.3'!$A$1:$E$27</definedName>
    <definedName name="Z_5DD3E475_F45C_4A17_9089_06F4C73D3F7E_.wvu.PrintArea" localSheetId="0" hidden="1">'Հավելված NEW1 Տնտեսագիտական (1)'!$B$1:$S$31</definedName>
    <definedName name="Z_5DD3E475_F45C_4A17_9089_06F4C73D3F7E_.wvu.Rows" localSheetId="4" hidden="1">'Հավելված 5 աղ 7.3'!$28:$29</definedName>
    <definedName name="Z_67BE5DEC_F50E_49E9_874E_AC9681F80A5E_.wvu.Cols" localSheetId="0" hidden="1">'Հավելված NEW1 Տնտեսագիտական (1)'!$U:$X</definedName>
    <definedName name="Z_67BE5DEC_F50E_49E9_874E_AC9681F80A5E_.wvu.FilterData" localSheetId="1" hidden="1">'Հավելված 5 աղ 7'!$A$8:$G$727</definedName>
    <definedName name="Z_67BE5DEC_F50E_49E9_874E_AC9681F80A5E_.wvu.PrintArea" localSheetId="0" hidden="1">'Հավելված NEW1 Տնտեսագիտական (1)'!$B$1:$S$31</definedName>
    <definedName name="Z_67BE5DEC_F50E_49E9_874E_AC9681F80A5E_.wvu.Rows" localSheetId="1" hidden="1">'Հավելված 5 աղ 7'!$9:$10</definedName>
    <definedName name="Z_67BE5DEC_F50E_49E9_874E_AC9681F80A5E_.wvu.Rows" localSheetId="4" hidden="1">'Հավելված 5 աղ 7.3'!$28:$29</definedName>
    <definedName name="Z_68BE7D06_EB29_4C31_AB70_452034013B25_.wvu.Cols" localSheetId="0" hidden="1">'Հավելված NEW1 Տնտեսագիտական (1)'!$U:$X</definedName>
    <definedName name="Z_68BE7D06_EB29_4C31_AB70_452034013B25_.wvu.FilterData" localSheetId="1" hidden="1">'Հավելված 5 աղ 7'!$A$8:$G$727</definedName>
    <definedName name="Z_68BE7D06_EB29_4C31_AB70_452034013B25_.wvu.PrintArea" localSheetId="0" hidden="1">'Հավելված NEW1 Տնտեսագիտական (1)'!$B$1:$S$31</definedName>
    <definedName name="Z_68BE7D06_EB29_4C31_AB70_452034013B25_.wvu.Rows" localSheetId="1" hidden="1">'Հավելված 5 աղ 7'!$9:$10</definedName>
    <definedName name="Z_68BE7D06_EB29_4C31_AB70_452034013B25_.wvu.Rows" localSheetId="4" hidden="1">'Հավելված 5 աղ 7.3'!$28:$28</definedName>
    <definedName name="Z_6B2270D3_2136_4999_B096_05F597152A65_.wvu.Cols" localSheetId="0" hidden="1">'Հավելված NEW1 Տնտեսագիտական (1)'!$U:$X</definedName>
    <definedName name="Z_6B2270D3_2136_4999_B096_05F597152A65_.wvu.FilterData" localSheetId="1" hidden="1">'Հավելված 5 աղ 7'!$A$8:$G$727</definedName>
    <definedName name="Z_6B2270D3_2136_4999_B096_05F597152A65_.wvu.PrintArea" localSheetId="4" hidden="1">'Հավելված 5 աղ 7.3'!$A$1:$E$27</definedName>
    <definedName name="Z_6B2270D3_2136_4999_B096_05F597152A65_.wvu.PrintArea" localSheetId="0" hidden="1">'Հավելված NEW1 Տնտեսագիտական (1)'!$B$1:$S$31</definedName>
    <definedName name="Z_6B2270D3_2136_4999_B096_05F597152A65_.wvu.Rows" localSheetId="4" hidden="1">'Հավելված 5 աղ 7.3'!$28:$29</definedName>
    <definedName name="Z_708396B8_DE8D_4C6C_BD5E_D5B1A804D604_.wvu.Cols" localSheetId="0" hidden="1">'Հավելված NEW1 Տնտեսագիտական (1)'!$U:$X</definedName>
    <definedName name="Z_708396B8_DE8D_4C6C_BD5E_D5B1A804D604_.wvu.FilterData" localSheetId="1" hidden="1">'Հավելված 5 աղ 7'!$A$8:$G$727</definedName>
    <definedName name="Z_708396B8_DE8D_4C6C_BD5E_D5B1A804D604_.wvu.PrintArea" localSheetId="0" hidden="1">'Հավելված NEW1 Տնտեսագիտական (1)'!$B$1:$S$31</definedName>
    <definedName name="Z_708396B8_DE8D_4C6C_BD5E_D5B1A804D604_.wvu.Rows" localSheetId="4" hidden="1">'Հավելված 5 աղ 7.3'!$28:$29</definedName>
    <definedName name="Z_748E2A4D_EA1D_4DFB_BF1F_D1587FCBFEB5_.wvu.Cols" localSheetId="0" hidden="1">'Հավելված NEW1 Տնտեսագիտական (1)'!$U:$X</definedName>
    <definedName name="Z_748E2A4D_EA1D_4DFB_BF1F_D1587FCBFEB5_.wvu.FilterData" localSheetId="1" hidden="1">'Հավելված 5 աղ 7'!$A$8:$G$727</definedName>
    <definedName name="Z_748E2A4D_EA1D_4DFB_BF1F_D1587FCBFEB5_.wvu.PrintArea" localSheetId="0" hidden="1">'Հավելված NEW1 Տնտեսագիտական (1)'!$B$1:$S$31</definedName>
    <definedName name="Z_748E2A4D_EA1D_4DFB_BF1F_D1587FCBFEB5_.wvu.Rows" localSheetId="1" hidden="1">'Հավելված 5 աղ 7'!$9:$10</definedName>
    <definedName name="Z_748E2A4D_EA1D_4DFB_BF1F_D1587FCBFEB5_.wvu.Rows" localSheetId="4" hidden="1">'Հավելված 5 աղ 7.3'!$28:$29</definedName>
    <definedName name="Z_74AFEF32_B194_4D8D_A7FB_9F0C5A28BE24_.wvu.Cols" localSheetId="0" hidden="1">'Հավելված NEW1 Տնտեսագիտական (1)'!$U:$X</definedName>
    <definedName name="Z_74AFEF32_B194_4D8D_A7FB_9F0C5A28BE24_.wvu.FilterData" localSheetId="1" hidden="1">'Հավելված 5 աղ 7'!$A$8:$G$727</definedName>
    <definedName name="Z_74AFEF32_B194_4D8D_A7FB_9F0C5A28BE24_.wvu.PrintArea" localSheetId="0" hidden="1">'Հավելված NEW1 Տնտեսագիտական (1)'!$B$1:$S$31</definedName>
    <definedName name="Z_74AFEF32_B194_4D8D_A7FB_9F0C5A28BE24_.wvu.Rows" localSheetId="1" hidden="1">'Հավելված 5 աղ 7'!$9:$10</definedName>
    <definedName name="Z_74AFEF32_B194_4D8D_A7FB_9F0C5A28BE24_.wvu.Rows" localSheetId="4" hidden="1">'Հավելված 5 աղ 7.3'!$28:$29</definedName>
    <definedName name="Z_8B1CD72B_28F6_4A0B_B4F9_4A5A2A031F44_.wvu.FilterData" localSheetId="1" hidden="1">'Հավելված 5 աղ 7'!$A$8:$G$727</definedName>
    <definedName name="Z_8E731367_EA9A_41BA_91A0_FD9E9036E067_.wvu.Cols" localSheetId="0" hidden="1">'Հավելված NEW1 Տնտեսագիտական (1)'!$U:$X</definedName>
    <definedName name="Z_8E731367_EA9A_41BA_91A0_FD9E9036E067_.wvu.FilterData" localSheetId="1" hidden="1">'Հավելված 5 աղ 7'!$A$8:$G$727</definedName>
    <definedName name="Z_8E731367_EA9A_41BA_91A0_FD9E9036E067_.wvu.PrintArea" localSheetId="1" hidden="1">'Հավելված 5 աղ 7'!$A$1:$G$727</definedName>
    <definedName name="Z_8E731367_EA9A_41BA_91A0_FD9E9036E067_.wvu.PrintArea" localSheetId="0" hidden="1">'Հավելված NEW1 Տնտեսագիտական (1)'!$B$1:$S$31</definedName>
    <definedName name="Z_8E731367_EA9A_41BA_91A0_FD9E9036E067_.wvu.Rows" localSheetId="1" hidden="1">'Հավելված 5 աղ 7'!$9:$10</definedName>
    <definedName name="Z_8E731367_EA9A_41BA_91A0_FD9E9036E067_.wvu.Rows" localSheetId="4" hidden="1">'Հավելված 5 աղ 7.3'!$28:$29</definedName>
    <definedName name="Z_9212EF43_3306_4E3F_B96B_AEC9AA0CBD17_.wvu.FilterData" localSheetId="1" hidden="1">'Հավելված 5 աղ 7'!$A$8:$G$727</definedName>
    <definedName name="Z_95B1FF88_09DB_42EC_8CE0_BF1EF0355040_.wvu.Cols" localSheetId="0" hidden="1">'Հավելված NEW1 Տնտեսագիտական (1)'!$U:$X</definedName>
    <definedName name="Z_95B1FF88_09DB_42EC_8CE0_BF1EF0355040_.wvu.FilterData" localSheetId="1" hidden="1">'Հավելված 5 աղ 7'!$A$8:$G$727</definedName>
    <definedName name="Z_95B1FF88_09DB_42EC_8CE0_BF1EF0355040_.wvu.PrintArea" localSheetId="4" hidden="1">'Հավելված 5 աղ 7.3'!$A$1:$E$27</definedName>
    <definedName name="Z_95B1FF88_09DB_42EC_8CE0_BF1EF0355040_.wvu.PrintArea" localSheetId="0" hidden="1">'Հավելված NEW1 Տնտեսագիտական (1)'!$B$1:$S$31</definedName>
    <definedName name="Z_95B1FF88_09DB_42EC_8CE0_BF1EF0355040_.wvu.Rows" localSheetId="4" hidden="1">'Հավելված 5 աղ 7.3'!$28:$29</definedName>
    <definedName name="Z_A3467BC5_9F2B_4666_82F5_6E6835AEC254_.wvu.FilterData" localSheetId="1" hidden="1">'Հավելված 5 աղ 7'!$A$8:$G$727</definedName>
    <definedName name="Z_A80A2091_9B50_41AF_8A15_68887D38AD92_.wvu.Cols" localSheetId="3" hidden="1">'Հավելված 5 աղ. 7.2'!#REF!</definedName>
    <definedName name="Z_A80A2091_9B50_41AF_8A15_68887D38AD92_.wvu.Cols" localSheetId="0" hidden="1">'Հավելված NEW1 Տնտեսագիտական (1)'!$U:$X</definedName>
    <definedName name="Z_A80A2091_9B50_41AF_8A15_68887D38AD92_.wvu.PrintArea" localSheetId="0" hidden="1">'Հավելված NEW1 Տնտեսագիտական (1)'!$B$1:$S$31</definedName>
    <definedName name="Z_A80A2091_9B50_41AF_8A15_68887D38AD92_.wvu.Rows" localSheetId="1" hidden="1">'Հավելված 5 աղ 7'!$9:$10</definedName>
    <definedName name="Z_A80A2091_9B50_41AF_8A15_68887D38AD92_.wvu.Rows" localSheetId="4" hidden="1">'Հավելված 5 աղ 7.3'!$28:$29</definedName>
    <definedName name="Z_B7D39365_47AF_4269_B0F2_AAD86AF9AA5A_.wvu.Cols" localSheetId="0" hidden="1">'Հավելված NEW1 Տնտեսագիտական (1)'!$U:$X</definedName>
    <definedName name="Z_B7D39365_47AF_4269_B0F2_AAD86AF9AA5A_.wvu.FilterData" localSheetId="1" hidden="1">'Հավելված 5 աղ 7'!$A$8:$G$727</definedName>
    <definedName name="Z_B7D39365_47AF_4269_B0F2_AAD86AF9AA5A_.wvu.PrintArea" localSheetId="4" hidden="1">'Հավելված 5 աղ 7.3'!$A$1:$E$27</definedName>
    <definedName name="Z_B7D39365_47AF_4269_B0F2_AAD86AF9AA5A_.wvu.PrintArea" localSheetId="0" hidden="1">'Հավելված NEW1 Տնտեսագիտական (1)'!$B$1:$S$31</definedName>
    <definedName name="Z_B7D39365_47AF_4269_B0F2_AAD86AF9AA5A_.wvu.Rows" localSheetId="4" hidden="1">'Հավելված 5 աղ 7.3'!$28:$29</definedName>
    <definedName name="Z_C1B641D7_CB97_42E8_9406_F1F3B85EFD40_.wvu.Cols" localSheetId="0" hidden="1">'Հավելված NEW1 Տնտեսագիտական (1)'!$U:$X</definedName>
    <definedName name="Z_C1B641D7_CB97_42E8_9406_F1F3B85EFD40_.wvu.PrintArea" localSheetId="0" hidden="1">'Հավելված NEW1 Տնտեսագիտական (1)'!$B$1:$S$31</definedName>
    <definedName name="Z_C26DFAEA_7A1B_49E9_B40A_4EE29787CA1E_.wvu.Cols" localSheetId="3" hidden="1">'Հավելված 5 աղ. 7.2'!#REF!</definedName>
    <definedName name="Z_C26DFAEA_7A1B_49E9_B40A_4EE29787CA1E_.wvu.Cols" localSheetId="0" hidden="1">'Հավելված NEW1 Տնտեսագիտական (1)'!$U:$X</definedName>
    <definedName name="Z_C26DFAEA_7A1B_49E9_B40A_4EE29787CA1E_.wvu.PrintArea" localSheetId="0" hidden="1">'Հավելված NEW1 Տնտեսագիտական (1)'!$B$1:$S$31</definedName>
    <definedName name="Z_C26DFAEA_7A1B_49E9_B40A_4EE29787CA1E_.wvu.Rows" localSheetId="1" hidden="1">'Հավելված 5 աղ 7'!$9:$10</definedName>
    <definedName name="Z_C26DFAEA_7A1B_49E9_B40A_4EE29787CA1E_.wvu.Rows" localSheetId="4" hidden="1">'Հավելված 5 աղ 7.3'!$28:$29</definedName>
    <definedName name="Z_C9081878_9A32_4BF2_979B_D70E9C442E00_.wvu.Cols" localSheetId="0" hidden="1">'Հավելված NEW1 Տնտեսագիտական (1)'!$U:$X</definedName>
    <definedName name="Z_C9081878_9A32_4BF2_979B_D70E9C442E00_.wvu.FilterData" localSheetId="1" hidden="1">'Հավելված 5 աղ 7'!$A$8:$G$727</definedName>
    <definedName name="Z_C9081878_9A32_4BF2_979B_D70E9C442E00_.wvu.PrintArea" localSheetId="0" hidden="1">'Հավելված NEW1 Տնտեսագիտական (1)'!$B$1:$S$31</definedName>
    <definedName name="Z_C9081878_9A32_4BF2_979B_D70E9C442E00_.wvu.Rows" localSheetId="4" hidden="1">'Հավելված 5 աղ 7.3'!$28:$29</definedName>
    <definedName name="Z_CD2DF2FF_C495_482C_A841_36C3B29CB2E7_.wvu.FilterData" localSheetId="1" hidden="1">'Հավելված 5 աղ 7'!$A$8:$G$727</definedName>
    <definedName name="Z_CE8F77B1_27D5_4865_ACCD_7B7713C8CEA4_.wvu.FilterData" localSheetId="1" hidden="1">'Հավելված 5 աղ 7'!$A$8:$G$727</definedName>
    <definedName name="Z_D07DD8B6_134A_4F26_8D55_F982E0D49809_.wvu.Cols" localSheetId="3" hidden="1">'Հավելված 5 աղ. 7.2'!#REF!</definedName>
    <definedName name="Z_D07DD8B6_134A_4F26_8D55_F982E0D49809_.wvu.Cols" localSheetId="0" hidden="1">'Հավելված NEW1 Տնտեսագիտական (1)'!$U:$X</definedName>
    <definedName name="Z_D07DD8B6_134A_4F26_8D55_F982E0D49809_.wvu.PrintArea" localSheetId="0" hidden="1">'Հավելված NEW1 Տնտեսագիտական (1)'!$B$1:$S$31</definedName>
    <definedName name="Z_D07DD8B6_134A_4F26_8D55_F982E0D49809_.wvu.Rows" localSheetId="1" hidden="1">'Հավելված 5 աղ 7'!$9:$10</definedName>
    <definedName name="Z_D07DD8B6_134A_4F26_8D55_F982E0D49809_.wvu.Rows" localSheetId="4" hidden="1">'Հավելված 5 աղ 7.3'!$28:$29</definedName>
    <definedName name="Z_E19B1558_60C9_47B1_9907_D608456849A3_.wvu.Cols" localSheetId="3" hidden="1">'Հավելված 5 աղ. 7.2'!#REF!</definedName>
    <definedName name="Z_E19B1558_60C9_47B1_9907_D608456849A3_.wvu.Cols" localSheetId="0" hidden="1">'Հավելված NEW1 Տնտեսագիտական (1)'!$U:$X</definedName>
    <definedName name="Z_E19B1558_60C9_47B1_9907_D608456849A3_.wvu.PrintArea" localSheetId="0" hidden="1">'Հավելված NEW1 Տնտեսագիտական (1)'!$B$1:$S$31</definedName>
    <definedName name="Z_E19B1558_60C9_47B1_9907_D608456849A3_.wvu.Rows" localSheetId="1" hidden="1">'Հավելված 5 աղ 7'!$9:$10</definedName>
    <definedName name="Z_E19B1558_60C9_47B1_9907_D608456849A3_.wvu.Rows" localSheetId="4" hidden="1">'Հավելված 5 աղ 7.3'!$28:$29</definedName>
    <definedName name="Z_ECCB5E59_120F_4C8D_A9FE_1D4C0A6A082F_.wvu.Cols" localSheetId="0" hidden="1">'Հավելված NEW1 Տնտեսագիտական (1)'!$U:$X</definedName>
    <definedName name="Z_ECCB5E59_120F_4C8D_A9FE_1D4C0A6A082F_.wvu.FilterData" localSheetId="1" hidden="1">'Հավելված 5 աղ 7'!$A$8:$G$727</definedName>
    <definedName name="Z_ECCB5E59_120F_4C8D_A9FE_1D4C0A6A082F_.wvu.PrintArea" localSheetId="0" hidden="1">'Հավելված NEW1 Տնտեսագիտական (1)'!$B$1:$S$31</definedName>
    <definedName name="Z_ECCB5E59_120F_4C8D_A9FE_1D4C0A6A082F_.wvu.Rows" localSheetId="1" hidden="1">'Հավելված 5 աղ 7'!$9:$10</definedName>
    <definedName name="Z_ECCB5E59_120F_4C8D_A9FE_1D4C0A6A082F_.wvu.Rows" localSheetId="4" hidden="1">'Հավելված 5 աղ 7.3'!$28:$28</definedName>
    <definedName name="Z_F0E43E6A_73DF_47D6_9F6B_39918508544C_.wvu.FilterData" localSheetId="1" hidden="1">'Հավելված 5 աղ 7'!$A$8:$G$727</definedName>
    <definedName name="Z_F2FA3033_21DA_4ED6_8571_F8262F57F338_.wvu.Cols" localSheetId="3" hidden="1">'Հավելված 5 աղ. 7.2'!#REF!</definedName>
    <definedName name="Z_F2FA3033_21DA_4ED6_8571_F8262F57F338_.wvu.Cols" localSheetId="0" hidden="1">'Հավելված NEW1 Տնտեսագիտական (1)'!$U:$X</definedName>
    <definedName name="Z_F2FA3033_21DA_4ED6_8571_F8262F57F338_.wvu.PrintArea" localSheetId="0" hidden="1">'Հավելված NEW1 Տնտեսագիտական (1)'!$B$1:$S$31</definedName>
    <definedName name="Z_F2FA3033_21DA_4ED6_8571_F8262F57F338_.wvu.Rows" localSheetId="1" hidden="1">'Հավելված 5 աղ 7'!$9:$10</definedName>
    <definedName name="Z_F2FA3033_21DA_4ED6_8571_F8262F57F338_.wvu.Rows" localSheetId="4" hidden="1">'Հավելված 5 աղ 7.3'!$28:$29</definedName>
    <definedName name="Z_F476A800_2092_4517_A711_DAB738939D5A_.wvu.Cols" localSheetId="0" hidden="1">'Հավելված NEW1 Տնտեսագիտական (1)'!$U:$X</definedName>
    <definedName name="Z_F476A800_2092_4517_A711_DAB738939D5A_.wvu.FilterData" localSheetId="1" hidden="1">'Հավելված 5 աղ 7'!$A$8:$G$727</definedName>
    <definedName name="Z_F476A800_2092_4517_A711_DAB738939D5A_.wvu.PrintArea" localSheetId="0" hidden="1">'Հավելված NEW1 Տնտեսագիտական (1)'!$B$1:$S$31</definedName>
    <definedName name="Z_F476A800_2092_4517_A711_DAB738939D5A_.wvu.Rows" localSheetId="1" hidden="1">'Հավելված 5 աղ 7'!$9:$10</definedName>
    <definedName name="Z_F476A800_2092_4517_A711_DAB738939D5A_.wvu.Rows" localSheetId="4" hidden="1">'Հավելված 5 աղ 7.3'!$28:$29</definedName>
    <definedName name="Z_F48CF57A_43A6_4746_A4B1_CD8966691C25_.wvu.FilterData" localSheetId="1" hidden="1">'Հավելված 5 աղ 7'!$A$8:$G$727</definedName>
    <definedName name="շախմատիստ" localSheetId="1">#REF!</definedName>
    <definedName name="շախմատիստ" localSheetId="2">#REF!</definedName>
    <definedName name="շախմատիստ">#REF!</definedName>
  </definedNames>
  <calcPr calcId="162913"/>
  <customWorkbookViews>
    <customWorkbookView name="Artak Karapetyan - Personal View" guid="{C9081878-9A32-4BF2-979B-D70E9C442E00}" mergeInterval="0" personalView="1" maximized="1" xWindow="-8" yWindow="-8" windowWidth="1936" windowHeight="1048" tabRatio="599" activeSheetId="2"/>
    <customWorkbookView name="Susanna Karapetyan - Personal View" guid="{95B1FF88-09DB-42EC-8CE0-BF1EF0355040}" mergeInterval="0" personalView="1" maximized="1" xWindow="-8" yWindow="-8" windowWidth="1936" windowHeight="1056" tabRatio="599" activeSheetId="2"/>
    <customWorkbookView name="Meline Rushanyan - Personal View" guid="{5DD3E475-F45C-4A17-9089-06F4C73D3F7E}" mergeInterval="0" personalView="1" maximized="1" xWindow="-8" yWindow="-8" windowWidth="1936" windowHeight="1048" tabRatio="599" activeSheetId="2"/>
    <customWorkbookView name="Lilit Nalbandyan - Personal View" guid="{67BE5DEC-F50E-49E9-874E-AC9681F80A5E}" mergeInterval="0" personalView="1" maximized="1" xWindow="-8" yWindow="-8" windowWidth="1936" windowHeight="1056" tabRatio="599" activeSheetId="2"/>
    <customWorkbookView name="Armine Badanyan - Personal View" guid="{8E731367-EA9A-41BA-91A0-FD9E9036E067}" mergeInterval="0" personalView="1" maximized="1" xWindow="-8" yWindow="-8" windowWidth="1936" windowHeight="1050" tabRatio="599" activeSheetId="2"/>
    <customWorkbookView name="Arpenik Sahradyan - Personal View" guid="{748E2A4D-EA1D-4DFB-BF1F-D1587FCBFEB5}" mergeInterval="0" personalView="1" maximized="1" xWindow="-8" yWindow="-8" windowWidth="1936" windowHeight="1048" tabRatio="599" activeSheetId="2"/>
    <customWorkbookView name="Anna Ananikyan - Personal View" guid="{ECCB5E59-120F-4C8D-A9FE-1D4C0A6A082F}" mergeInterval="0" personalView="1" maximized="1" xWindow="-8" yWindow="-8" windowWidth="1936" windowHeight="1056" tabRatio="599" activeSheetId="2"/>
    <customWorkbookView name="Ani Ananyan - Personal View" guid="{39040527-F8B0-4187-9B5D-69AB81C93DE1}" mergeInterval="0" personalView="1" xWindow="-1" yWindow="4" windowWidth="1125" windowHeight="999" tabRatio="599" activeSheetId="5"/>
    <customWorkbookView name="Karine Abrahamyan - Personal View" guid="{4E609172-2920-4CCF-A67C-C62FCD23CCF4}" mergeInterval="0" personalView="1" maximized="1" xWindow="-8" yWindow="-8" windowWidth="1936" windowHeight="1056" tabRatio="599" activeSheetId="5"/>
    <customWorkbookView name="Jora Asatryan - Personal View" guid="{39E48EBD-D48E-4BB3-ACFC-5C8CECEE8FAD}" mergeInterval="0" personalView="1" xWindow="43" yWindow="6" windowWidth="1920" windowHeight="1001" tabRatio="599" activeSheetId="2"/>
    <customWorkbookView name="Armenuhi Hakobyan - Personal View" guid="{D07DD8B6-134A-4F26-8D55-F982E0D49809}" mergeInterval="0" personalView="1" maximized="1" xWindow="-8" yWindow="-8" windowWidth="1936" windowHeight="1056" tabRatio="599" activeSheetId="2"/>
    <customWorkbookView name="Ani Mirzoyan - Personal View" guid="{C1B641D7-CB97-42E8-9406-F1F3B85EFD40}" mergeInterval="0" personalView="1" maximized="1" xWindow="-8" yWindow="-8" windowWidth="1936" windowHeight="1056" tabRatio="599" activeSheetId="3"/>
    <customWorkbookView name="Tamara Javadyan - Personal View" guid="{C26DFAEA-7A1B-49E9-B40A-4EE29787CA1E}" mergeInterval="0" personalView="1" xWindow="-1" yWindow="-1" windowWidth="960" windowHeight="1042" tabRatio="599" activeSheetId="2"/>
    <customWorkbookView name="Gyulnara Grigoryan - Personal View" guid="{E19B1558-60C9-47B1-9907-D608456849A3}" mergeInterval="0" personalView="1" maximized="1" xWindow="-8" yWindow="-8" windowWidth="1936" windowHeight="1056" tabRatio="599" activeSheetId="2"/>
    <customWorkbookView name="Vahe Asryan - Personal View" guid="{514418C3-6394-413F-B852-408488DB2FF7}" mergeInterval="0" personalView="1" maximized="1" xWindow="-8" yWindow="-8" windowWidth="1936" windowHeight="1056" tabRatio="599" activeSheetId="2"/>
    <customWorkbookView name="Marine Shishyan - Personal View" guid="{F2FA3033-21DA-4ED6-8571-F8262F57F338}" mergeInterval="0" personalView="1" maximized="1" xWindow="-8" yWindow="-8" windowWidth="1936" windowHeight="1048" tabRatio="599" activeSheetId="2"/>
    <customWorkbookView name="Arusyak Hovhannisyan - Personal View" guid="{A80A2091-9B50-41AF-8A15-68887D38AD92}" mergeInterval="0" personalView="1" xWindow="15" windowWidth="1905" windowHeight="1040" tabRatio="599" activeSheetId="2"/>
    <customWorkbookView name="Gayane Osipyan - Personal View" guid="{5211AAAA-756E-4FA9-B6C5-EDC9836E6C74}" mergeInterval="0" personalView="1" maximized="1" xWindow="-8" yWindow="-8" windowWidth="1936" windowHeight="1056" tabRatio="599" activeSheetId="2"/>
    <customWorkbookView name="Margarit Zakaryan - Personal View" guid="{68BE7D06-EB29-4C31-AB70-452034013B25}" mergeInterval="0" personalView="1" maximized="1" xWindow="-8" yWindow="-8" windowWidth="1936" windowHeight="1056" tabRatio="599" activeSheetId="2" showComments="commIndAndComment"/>
    <customWorkbookView name="Armine Norekyan - Personal View" guid="{144C3463-B847-4718-8F9F-C1D867811C70}" mergeInterval="0" personalView="1" maximized="1" xWindow="-8" yWindow="-8" windowWidth="1936" windowHeight="1056" tabRatio="599" activeSheetId="2"/>
    <customWorkbookView name="Silvia Sargsyan - Personal View" guid="{4BEF44DC-70F5-4C8D-BE70-F3AAF1796715}" mergeInterval="0" personalView="1" maximized="1" xWindow="-8" yWindow="-8" windowWidth="1936" windowHeight="1048" tabRatio="599" activeSheetId="2" showComments="commIndAndComment"/>
    <customWorkbookView name="Heghine Hambardzumyan - Personal View" guid="{31414AB6-3086-4113-A513-2FFD6581C7CB}" mergeInterval="0" personalView="1" maximized="1" xWindow="-8" yWindow="-8" windowWidth="1936" windowHeight="1048" tabRatio="599" activeSheetId="2"/>
    <customWorkbookView name="Susanna Sargsyan - Personal View" guid="{440115C8-0CC6-4756-BF7D-8B2015461FF2}" mergeInterval="0" personalView="1" xWindow="837" yWindow="85" windowWidth="933" windowHeight="985" tabRatio="599" activeSheetId="2"/>
    <customWorkbookView name="Hasmik Grigoryan - Personal View" guid="{708396B8-DE8D-4C6C-BD5E-D5B1A804D604}" mergeInterval="0" personalView="1" maximized="1" xWindow="-8" yWindow="-8" windowWidth="1936" windowHeight="1048" tabRatio="599" activeSheetId="2"/>
    <customWorkbookView name="Lamara Gozalyan - Personal View" guid="{6B2270D3-2136-4999-B096-05F597152A65}" mergeInterval="0" personalView="1" maximized="1" windowWidth="1900" windowHeight="701" tabRatio="599" activeSheetId="2"/>
    <customWorkbookView name="Kristine Zeynalyan - Personal View" guid="{4DC1FFFC-BCE7-4D32-B172-2682C931CA11}" mergeInterval="0" personalView="1" maximized="1" xWindow="-8" yWindow="-8" windowWidth="1936" windowHeight="1056" tabRatio="599" activeSheetId="2"/>
    <customWorkbookView name="Karine Khojabekyan - Personal View" guid="{74AFEF32-B194-4D8D-A7FB-9F0C5A28BE24}" mergeInterval="0" personalView="1" maximized="1" xWindow="-8" yWindow="-8" windowWidth="1936" windowHeight="1056" tabRatio="599" activeSheetId="2"/>
    <customWorkbookView name="Haykuhi Kamendatyan - Personal View" guid="{B7D39365-47AF-4269-B0F2-AAD86AF9AA5A}" mergeInterval="0" personalView="1" maximized="1" xWindow="-8" yWindow="-8" windowWidth="1936" windowHeight="1048" tabRatio="599" activeSheetId="2"/>
    <customWorkbookView name="Մարինե Մադոյան - Personal View" guid="{1BC40B6C-7C47-4200-9441-E27EEF8ABF93}" mergeInterval="0" personalView="1" maximized="1" xWindow="-8" yWindow="-8" windowWidth="1936" windowHeight="1056" tabRatio="599" activeSheetId="2"/>
    <customWorkbookView name="Narine Norekyan - Personal View" guid="{388735A0-78AE-4471-8576-6714A31E1421}" mergeInterval="0" personalView="1" maximized="1" xWindow="-8" yWindow="-8" windowWidth="1936" windowHeight="1048" tabRatio="599" activeSheetId="2"/>
    <customWorkbookView name="Angelina Atayan - Personal View" guid="{F476A800-2092-4517-A711-DAB738939D5A}" mergeInterval="0" personalView="1" maximized="1" xWindow="-8" yWindow="-8" windowWidth="1936" windowHeight="1056" tabRatio="599" activeSheetId="3"/>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9" i="2" l="1"/>
  <c r="F120" i="3" l="1"/>
  <c r="F155" i="3" l="1"/>
  <c r="E9" i="4" l="1"/>
  <c r="E8" i="4"/>
  <c r="E7" i="4" s="1"/>
  <c r="F144" i="3"/>
  <c r="F128" i="3"/>
  <c r="F125" i="3"/>
  <c r="F123" i="3" s="1"/>
  <c r="F117" i="3"/>
  <c r="F114" i="3"/>
  <c r="F109" i="3"/>
  <c r="F107" i="3"/>
  <c r="F105" i="3"/>
  <c r="F102" i="3"/>
  <c r="F99" i="3"/>
  <c r="F98" i="3"/>
  <c r="F22" i="3"/>
  <c r="F20" i="3"/>
  <c r="F16" i="3"/>
  <c r="F13" i="3"/>
  <c r="F9" i="3" l="1"/>
  <c r="G593" i="2"/>
  <c r="F8" i="3" l="1"/>
  <c r="F7" i="3"/>
  <c r="G626" i="2"/>
  <c r="G631" i="2"/>
  <c r="G629" i="2"/>
  <c r="G628" i="2" l="1"/>
  <c r="G724" i="2" l="1"/>
  <c r="G455" i="2"/>
  <c r="G442" i="2"/>
  <c r="G440" i="2"/>
  <c r="G433" i="2"/>
  <c r="G419" i="2"/>
  <c r="G385" i="2"/>
  <c r="G377" i="2"/>
  <c r="G375" i="2"/>
  <c r="G366" i="2" l="1"/>
  <c r="G361" i="2"/>
  <c r="G359" i="2"/>
  <c r="G357" i="2"/>
  <c r="G315" i="2"/>
  <c r="G313" i="2"/>
  <c r="G311" i="2"/>
  <c r="G302" i="2"/>
  <c r="G206" i="2"/>
  <c r="G201" i="2"/>
  <c r="G175" i="2"/>
  <c r="G115" i="2"/>
  <c r="G111" i="2"/>
  <c r="G90" i="2"/>
  <c r="G84" i="2"/>
  <c r="G72" i="2"/>
  <c r="G495" i="2" l="1"/>
  <c r="G494" i="2" s="1"/>
  <c r="G482" i="2"/>
  <c r="G484" i="2"/>
  <c r="G486" i="2"/>
  <c r="G481" i="2" l="1"/>
  <c r="G530" i="2"/>
  <c r="G528" i="2"/>
  <c r="G507" i="2"/>
  <c r="G505" i="2"/>
  <c r="G588" i="2" l="1"/>
  <c r="G678" i="2" l="1"/>
  <c r="E10" i="5" l="1"/>
  <c r="G562" i="2"/>
  <c r="G560" i="2"/>
  <c r="G558" i="2"/>
  <c r="G556" i="2"/>
  <c r="G555" i="2" l="1"/>
  <c r="G710" i="2"/>
  <c r="G700" i="2"/>
  <c r="G683" i="2" l="1"/>
  <c r="G510" i="2" l="1"/>
  <c r="G545" i="2" l="1"/>
  <c r="G466" i="2" l="1"/>
  <c r="G524" i="2" l="1"/>
  <c r="G526" i="2"/>
  <c r="G458" i="2"/>
  <c r="G457" i="2" s="1"/>
  <c r="G281" i="2"/>
  <c r="G278" i="2"/>
  <c r="G184" i="2"/>
  <c r="G591" i="2"/>
  <c r="G590" i="2" s="1"/>
  <c r="G383" i="2"/>
  <c r="G349" i="2"/>
  <c r="G341" i="2"/>
  <c r="G323" i="2"/>
  <c r="G320" i="2"/>
  <c r="G318" i="2"/>
  <c r="G309" i="2"/>
  <c r="G300" i="2"/>
  <c r="G298" i="2"/>
  <c r="G296" i="2"/>
  <c r="G294" i="2"/>
  <c r="G292" i="2"/>
  <c r="G290" i="2"/>
  <c r="G655" i="2"/>
  <c r="G198" i="2"/>
  <c r="G196" i="2"/>
  <c r="G95" i="2"/>
  <c r="G93" i="2"/>
  <c r="G88" i="2"/>
  <c r="G86" i="2"/>
  <c r="G80" i="2"/>
  <c r="G78" i="2"/>
  <c r="G45" i="2"/>
  <c r="G177" i="2"/>
  <c r="G122" i="2"/>
  <c r="G113" i="2"/>
  <c r="G707" i="2"/>
  <c r="G705" i="2"/>
  <c r="G691" i="2"/>
  <c r="G689" i="2"/>
  <c r="G676" i="2"/>
  <c r="G674" i="2"/>
  <c r="G671" i="2"/>
  <c r="G669" i="2"/>
  <c r="G667" i="2"/>
  <c r="G665" i="2"/>
  <c r="G634" i="2"/>
  <c r="G633" i="2" s="1"/>
  <c r="G214" i="2"/>
  <c r="G624" i="2"/>
  <c r="G13" i="2"/>
  <c r="G12" i="2" s="1"/>
  <c r="G11" i="2" s="1"/>
  <c r="G492" i="2"/>
  <c r="G491" i="2" s="1"/>
  <c r="G489" i="2"/>
  <c r="G488" i="2" s="1"/>
  <c r="G702" i="2"/>
  <c r="G519" i="2"/>
  <c r="G521" i="2"/>
  <c r="G716" i="2"/>
  <c r="G471" i="2"/>
  <c r="G464" i="2"/>
  <c r="E17" i="5"/>
  <c r="G499" i="2"/>
  <c r="G553" i="2"/>
  <c r="G536" i="2"/>
  <c r="G603" i="2"/>
  <c r="G602" i="2" s="1"/>
  <c r="G26" i="2"/>
  <c r="G698" i="2"/>
  <c r="G696" i="2"/>
  <c r="G620" i="2"/>
  <c r="G581" i="2"/>
  <c r="G580" i="2" s="1"/>
  <c r="E28" i="5"/>
  <c r="E26" i="5"/>
  <c r="E25" i="5" s="1"/>
  <c r="E23" i="5"/>
  <c r="E22" i="5" s="1"/>
  <c r="E20" i="5"/>
  <c r="G726" i="2"/>
  <c r="G723" i="2" s="1"/>
  <c r="G722" i="2" s="1"/>
  <c r="G720" i="2"/>
  <c r="G719" i="2" s="1"/>
  <c r="G718" i="2" s="1"/>
  <c r="G714" i="2"/>
  <c r="G709" i="2"/>
  <c r="G694" i="2"/>
  <c r="G686" i="2"/>
  <c r="G685" i="2" s="1"/>
  <c r="G681" i="2"/>
  <c r="G680" i="2" s="1"/>
  <c r="G661" i="2"/>
  <c r="G660" i="2" s="1"/>
  <c r="G658" i="2"/>
  <c r="G657" i="2" s="1"/>
  <c r="G653" i="2"/>
  <c r="G651" i="2"/>
  <c r="G649" i="2"/>
  <c r="G647" i="2"/>
  <c r="G645" i="2"/>
  <c r="G643" i="2"/>
  <c r="G640" i="2"/>
  <c r="G638" i="2"/>
  <c r="G622" i="2"/>
  <c r="G616" i="2"/>
  <c r="G614" i="2"/>
  <c r="G611" i="2"/>
  <c r="G609" i="2"/>
  <c r="G606" i="2"/>
  <c r="G605" i="2" s="1"/>
  <c r="G600" i="2"/>
  <c r="G599" i="2" s="1"/>
  <c r="G586" i="2"/>
  <c r="G584" i="2"/>
  <c r="G578" i="2"/>
  <c r="G577" i="2" s="1"/>
  <c r="G574" i="2"/>
  <c r="G572" i="2"/>
  <c r="G570" i="2"/>
  <c r="G567" i="2"/>
  <c r="G565" i="2"/>
  <c r="G551" i="2"/>
  <c r="G549" i="2"/>
  <c r="G541" i="2"/>
  <c r="G533" i="2"/>
  <c r="G532" i="2" s="1"/>
  <c r="G517" i="2"/>
  <c r="G503" i="2"/>
  <c r="G501" i="2"/>
  <c r="G478" i="2"/>
  <c r="G477" i="2" s="1"/>
  <c r="G476" i="2" s="1"/>
  <c r="G474" i="2"/>
  <c r="G473" i="2" s="1"/>
  <c r="G469" i="2"/>
  <c r="G462" i="2"/>
  <c r="G453" i="2"/>
  <c r="G451" i="2"/>
  <c r="G449" i="2"/>
  <c r="G446" i="2"/>
  <c r="G444" i="2"/>
  <c r="G437" i="2"/>
  <c r="G431" i="2"/>
  <c r="G427" i="2"/>
  <c r="G424" i="2"/>
  <c r="G423" i="2" s="1"/>
  <c r="G416" i="2"/>
  <c r="G396" i="2"/>
  <c r="G393" i="2"/>
  <c r="G391" i="2"/>
  <c r="G388" i="2"/>
  <c r="G387" i="2" s="1"/>
  <c r="G381" i="2"/>
  <c r="G379" i="2"/>
  <c r="G354" i="2"/>
  <c r="G352" i="2" s="1"/>
  <c r="G339" i="2"/>
  <c r="G338" i="2" s="1"/>
  <c r="G336" i="2"/>
  <c r="G287" i="2"/>
  <c r="G283" i="2"/>
  <c r="G276" i="2"/>
  <c r="G274" i="2"/>
  <c r="G272" i="2"/>
  <c r="G270" i="2"/>
  <c r="G268" i="2"/>
  <c r="G266" i="2"/>
  <c r="G264" i="2"/>
  <c r="G261" i="2"/>
  <c r="G257" i="2"/>
  <c r="G244" i="2"/>
  <c r="G234" i="2"/>
  <c r="G224" i="2"/>
  <c r="G210" i="2"/>
  <c r="G204" i="2"/>
  <c r="G188" i="2"/>
  <c r="G186" i="2"/>
  <c r="G182" i="2"/>
  <c r="G180" i="2"/>
  <c r="G173" i="2"/>
  <c r="G171" i="2"/>
  <c r="G169" i="2"/>
  <c r="G167" i="2"/>
  <c r="G162" i="2"/>
  <c r="G160" i="2"/>
  <c r="G158" i="2"/>
  <c r="G155" i="2"/>
  <c r="G153" i="2"/>
  <c r="G151" i="2"/>
  <c r="G148" i="2"/>
  <c r="G146" i="2"/>
  <c r="G126" i="2"/>
  <c r="G120" i="2"/>
  <c r="G118" i="2"/>
  <c r="G107" i="2"/>
  <c r="G105" i="2"/>
  <c r="G103" i="2"/>
  <c r="G101" i="2"/>
  <c r="G98" i="2"/>
  <c r="G97" i="2" s="1"/>
  <c r="G82" i="2"/>
  <c r="G41" i="2"/>
  <c r="G40" i="2" s="1"/>
  <c r="G38" i="2"/>
  <c r="G37" i="2" s="1"/>
  <c r="G35" i="2"/>
  <c r="G33" i="2"/>
  <c r="G31" i="2"/>
  <c r="G28" i="2"/>
  <c r="G24" i="2"/>
  <c r="G22" i="2"/>
  <c r="G19" i="2"/>
  <c r="G17" i="2"/>
  <c r="G426" i="2" l="1"/>
  <c r="G439" i="2"/>
  <c r="G619" i="2"/>
  <c r="G618" i="2" s="1"/>
  <c r="G448" i="2"/>
  <c r="G688" i="2"/>
  <c r="G673" i="2"/>
  <c r="G280" i="2"/>
  <c r="G100" i="2"/>
  <c r="G289" i="2"/>
  <c r="G664" i="2"/>
  <c r="G44" i="2"/>
  <c r="G704" i="2"/>
  <c r="G480" i="2"/>
  <c r="G498" i="2"/>
  <c r="G523" i="2"/>
  <c r="G613" i="2"/>
  <c r="G693" i="2"/>
  <c r="G509" i="2"/>
  <c r="G390" i="2"/>
  <c r="E9" i="5"/>
  <c r="E8" i="5" s="1"/>
  <c r="G340" i="2"/>
  <c r="G395" i="2"/>
  <c r="G535" i="2"/>
  <c r="G191" i="2"/>
  <c r="G190" i="2" s="1"/>
  <c r="G564" i="2"/>
  <c r="G608" i="2"/>
  <c r="G21" i="2"/>
  <c r="G713" i="2"/>
  <c r="G712" i="2" s="1"/>
  <c r="G642" i="2"/>
  <c r="G569" i="2"/>
  <c r="G583" i="2"/>
  <c r="G637" i="2"/>
  <c r="G16" i="2"/>
  <c r="G468" i="2"/>
  <c r="G418" i="2"/>
  <c r="G125" i="2"/>
  <c r="G117" i="2" s="1"/>
  <c r="G179" i="2"/>
  <c r="G212" i="2"/>
  <c r="G209" i="2" s="1"/>
  <c r="G461" i="2"/>
  <c r="G322" i="2"/>
  <c r="G30" i="2"/>
  <c r="G263" i="2"/>
  <c r="G598" i="2" l="1"/>
  <c r="G317" i="2"/>
  <c r="G43" i="2" s="1"/>
  <c r="G497" i="2"/>
  <c r="G576" i="2"/>
  <c r="G636" i="2"/>
  <c r="G663" i="2"/>
  <c r="G460" i="2"/>
  <c r="G15" i="2"/>
</calcChain>
</file>

<file path=xl/sharedStrings.xml><?xml version="1.0" encoding="utf-8"?>
<sst xmlns="http://schemas.openxmlformats.org/spreadsheetml/2006/main" count="1785" uniqueCount="986">
  <si>
    <t>ՀՀ առողջապահության նախարարություն</t>
  </si>
  <si>
    <t>ԸՆԴԱՄԵՆԸ</t>
  </si>
  <si>
    <t>Արտահիվանդանոցային բուժօգնության ծառայություններ</t>
  </si>
  <si>
    <t>11001</t>
  </si>
  <si>
    <t>Ամբուլատոր-պոլիկլինիկական բժշկական օգնության ծառայություններ</t>
  </si>
  <si>
    <t>11002</t>
  </si>
  <si>
    <t>Շարունակական հսկողություն պահանջող և առանձին հիվանդությունների բուժման ծառայություններ</t>
  </si>
  <si>
    <t>11003</t>
  </si>
  <si>
    <t>Մտավոր, հոգեկան (վարքագծային), լսողական, ֆիզիկական (շարժողական) և զարգացման այլ խանգարումներով երեխաների գնահատման և վերականգնողական բուժման ծառայություններ</t>
  </si>
  <si>
    <t>11004</t>
  </si>
  <si>
    <t>Հեմոդիալիզի և պերիտոնիալ դիալիզի անցկացման ծառայություններ</t>
  </si>
  <si>
    <t>11005</t>
  </si>
  <si>
    <t>ՄԻԱՎ/ՁԻԱՀ-ի կանխարգելման և բուժօգնության ծառայություններ</t>
  </si>
  <si>
    <t>11006</t>
  </si>
  <si>
    <t>Բնածին հիպոթիրեոզի, ֆենիլկենտոնուրիայի և լսողութան խանգարումների վաղ հայտնաբերման նպատակով նորածնային սկրինինգի անցկացում</t>
  </si>
  <si>
    <t>Զբաղվածության ծրագիր</t>
  </si>
  <si>
    <t xml:space="preserve"> Գործազուրկների, աշխատանաքից ազատման ռիսկ ունեցող, ինչպես նաև ազատազրկման ձևով պատիժը կրելու ավարտին վեց ամիս մնացած աշխատանք փնտրող անձանց մասնագիտական ուսուցման կազմակերպում</t>
  </si>
  <si>
    <t>Մասնագիտական կողմնորոշման, համակարգի մեթոդաբանության ապահովման և կադրերի վերապատրաստման ծառայություններ</t>
  </si>
  <si>
    <t xml:space="preserve">Աշխատանքի տոնավաճառի կազմակերպում </t>
  </si>
  <si>
    <t>ՀՀ աշխատանքի և սոցիալական հարցերի նախարարություն</t>
  </si>
  <si>
    <t>Ծրագիր</t>
  </si>
  <si>
    <t>այդ թվում՝</t>
  </si>
  <si>
    <t>Ընդամենը</t>
  </si>
  <si>
    <t>Միջոցառում</t>
  </si>
  <si>
    <t>Ծրագրային դասիչը</t>
  </si>
  <si>
    <t>......</t>
  </si>
  <si>
    <t>.......</t>
  </si>
  <si>
    <t>Ծրագրի /միջոցառման անվանումը</t>
  </si>
  <si>
    <t>ՇԵՆՔԵՐ ԵՎ ՇԻՆՈՒԹՅՈՒՆՆԵՐ                                       (տող5111+տող5112+տող5113)</t>
  </si>
  <si>
    <t xml:space="preserve"> ԱՅԼ ՀԻՄՆԱԿԱՆ ՄԻՋՈՑՆԵՐ                                                             (տող 5131+տող 5132+տող 5133+ տող5134)</t>
  </si>
  <si>
    <t>Ընթացիկ ծախսեր</t>
  </si>
  <si>
    <t>Աշխատանքի վարձատրություն</t>
  </si>
  <si>
    <t>Ծառայությունների և ապրանքների ձեռք բերում</t>
  </si>
  <si>
    <t xml:space="preserve"> Տոկոսավճարներ</t>
  </si>
  <si>
    <t>Սուբսիդիաներ</t>
  </si>
  <si>
    <t>Դրամաշնորհներ</t>
  </si>
  <si>
    <t>Սոցիալական նպաստներ և կենսաթոշակներ</t>
  </si>
  <si>
    <t>Այլ ծախսեր</t>
  </si>
  <si>
    <t xml:space="preserve"> Ոչ ֆինանսական ակտիվների գծով ծախսեր</t>
  </si>
  <si>
    <t>Հիմնական միջոցներ</t>
  </si>
  <si>
    <t>Պաշարներ</t>
  </si>
  <si>
    <t>Բարձրարժեք ակտվներ</t>
  </si>
  <si>
    <t>Չարտադրված ակտիվներ</t>
  </si>
  <si>
    <t xml:space="preserve"> Ոչ ֆինանսական ակտիվների իրացումից մուտքեր</t>
  </si>
  <si>
    <t>2019թ. բյուջե (հազար դրամ)</t>
  </si>
  <si>
    <t>XXXX</t>
  </si>
  <si>
    <t>Հաշմանդամներին աջակցության ծրագիր</t>
  </si>
  <si>
    <t>Հաշմանդամներին պրոթեզաօրթոպեդիկ պարագաներով,վերականգնման, տեխնիկական միջոցներով ապահովում և դրանց վերանորոգում</t>
  </si>
  <si>
    <t xml:space="preserve"> Բժշկասոցիալական վերականգնման ծառայություններ</t>
  </si>
  <si>
    <t>Հոգեկան առողջության վերականգնման ծառայություններ</t>
  </si>
  <si>
    <t>Տեսողությունը կորցրած հաշմանդամների համար հատուկ տառատեսակներով գրքերի տպագրության, տետրերի պատրաստման և ՙխոսող գրքերի՚ ձայնագրության ծառայություններ</t>
  </si>
  <si>
    <t>Հաշմանդամներին մատուցվող ծառայությունների ծրագրի իրականացման ապահովում</t>
  </si>
  <si>
    <t>ՀՀ մշակույթի նախարարություն</t>
  </si>
  <si>
    <t>11021</t>
  </si>
  <si>
    <t>Հավելված N NEW-1</t>
  </si>
  <si>
    <r>
      <t xml:space="preserve">2019 թվականի պետական բյուջեի ծախսային </t>
    </r>
    <r>
      <rPr>
        <sz val="10"/>
        <color theme="1"/>
        <rFont val="GHEA Grapalat"/>
        <family val="3"/>
      </rPr>
      <t xml:space="preserve">ծրագրերի և միջոցառումների գծով ծախսերն ըստ տնտեսագիտական դասակարգման </t>
    </r>
  </si>
  <si>
    <t>Դրամաշնորհ ստացող տնտեսվարող սուբյեկտի անվանումը</t>
  </si>
  <si>
    <t>Թանգարանային ծառայություններ և ցուցահանդեսներ</t>
  </si>
  <si>
    <t xml:space="preserve">Աջակցություն նոր ցուցադրությունների և ցուցահանդեսների կազմակերպմանը, հրատարակումներին, միջոցառումների իրականացմանը  </t>
  </si>
  <si>
    <t>«Ե.Չարենցի անվան գրականության և արվեստի թանգարան ՊՈԱԿ, «Պատմամշակութային արգելոց-թանգարանների և պատմական միջավայրի պահպանության ծառայություն ՊՈԱԿ</t>
  </si>
  <si>
    <t>Մշակութային արժեքների էլեկտրոնային տեղեկատվական շտեմարանի գործարկում</t>
  </si>
  <si>
    <t>«Հայաստանի ազգային պատկերասրահ» ՊՈԱԿ</t>
  </si>
  <si>
    <t>Կադրերի պատրաստում և վերապատրաստում</t>
  </si>
  <si>
    <t>«Հայաստանի պատմության թանգարան» ՊՈԱԿ, «ԻԿՕՄ-ի հայկական թանգարանների ազգային կոմիտե ՀԿ</t>
  </si>
  <si>
    <t>Մանկավարժահոգեբանական աջակցության ծառայություններ</t>
  </si>
  <si>
    <t>«Երևանի բժշկահոգեբանամանկավարժական գնահատման կենտրոն»  ՊՈԱԿ</t>
  </si>
  <si>
    <t>«Սիսիանի տարածքային մանկավարժահոգեբանական աջակցության կենտրոն»  ՊՈԱԿ</t>
  </si>
  <si>
    <t>«Գորիսի տարածքային մանկավարժահոգեբանական աջակցության կենտրոն»  ՊՈԱԿ</t>
  </si>
  <si>
    <t>«Կապանի տարածքային մանկավարժահոգեբանական աջակցության կենտրոն»  ՊՈԱԿ</t>
  </si>
  <si>
    <t>«Սպիտակի տարածքային մանկավարժահոգեբանական աջակցության կենտրոն» ՊՈԱԿ</t>
  </si>
  <si>
    <t>«Վանաձորի տարածքային մանկավարժահոգեբանական աջակցության կենտրոն» ՊՈԱԿ</t>
  </si>
  <si>
    <t>«Ստեփանավանի տարածքային մանկավարժահոգեբանական աջակցության կենտրոն» ՊՈԱԿ</t>
  </si>
  <si>
    <t>«Արմավիրի մտավոր թերզարգացում ունեցող երեխաների թիվ 1 հատուկ (օժանդակ) դպրոց» ՊՈԱԿ</t>
  </si>
  <si>
    <t xml:space="preserve">«Վաղարշապատի մտավոր թերզարգացում ունեցող երեխաների թիվ 2 հատուկ (օժանդակ) դպրոց» ՊՈԱԿ  </t>
  </si>
  <si>
    <t>«Հույսի կամուրջ» ՀԿ</t>
  </si>
  <si>
    <t>XXXXXX</t>
  </si>
  <si>
    <t>«ՀՀ 2019թ պետական բյուջեի մասին» ՀՀ օրենքով նախատեսված այն ծրագրերի միջոցառումների ցանկը, որոնց գծով հատկացումների գլխավոր կարգադրիչ հանդիսացող համապատասխան պետական կառավարման մարմինների կողմից այդ հատկացումների գումարները տնտեսվարող սուբյեկտներին տրամադրվելու են դրամաշնորհների տեսքով՝ առանց մրցույթի</t>
  </si>
  <si>
    <t>ՀՀ պետական կառավարման մարմնի անվանումը</t>
  </si>
  <si>
    <t>Տրամադրվող դրամաշնորհի գումարը (հազար դրամ)</t>
  </si>
  <si>
    <t>Ծրագրի/Միջոցառման/ Ծախսերի ուղղության անվանումը</t>
  </si>
  <si>
    <t>Թանգարանների ծրագիր</t>
  </si>
  <si>
    <t>Հանրակրթության ծրագիր</t>
  </si>
  <si>
    <t>ՀՀ Կրթության և գիտության նախարարություն</t>
  </si>
  <si>
    <t>Հավելված N NEW-6</t>
  </si>
  <si>
    <t>Տարի</t>
  </si>
  <si>
    <t>հազար դրամներով</t>
  </si>
  <si>
    <t>այդ թվում՝ ըստ ուղղությունների</t>
  </si>
  <si>
    <t>Բյուջետային հատկացումների գլխավոր կարգադրիչների, ծրագրերի, միջոցառումների, ծախսային ուղղությունների անվանումները</t>
  </si>
  <si>
    <t>«Երևանի պետական համալսարան» հիմնադրամ</t>
  </si>
  <si>
    <t>Գիտական և գիտատեխնիկական հետազոտությունների ծրագիր</t>
  </si>
  <si>
    <t>Հավելված N 5</t>
  </si>
  <si>
    <t>Միջոցառումները կատարող պետական մարմինների և դրամաշնորհ ստացող տնտեսվարող սուբյեկտների անվանումները</t>
  </si>
  <si>
    <t>«Ճարտարապետության և շինարարության Հայաստանի ազգային համալսարան» հիմնադրամ</t>
  </si>
  <si>
    <t>Գերատեսչական  պատկանելություն</t>
  </si>
  <si>
    <t>ՀՀ կրթության, գիտության, մշակույթի և սպորտի նախարարություն</t>
  </si>
  <si>
    <t xml:space="preserve">Ենթակառուցվածքի պահպանում ու զարգացում </t>
  </si>
  <si>
    <t>ՀՀ ԳԱԱ «Մաթեմատիկայի ինստիտուտ» ՊՈԱԿ</t>
  </si>
  <si>
    <t>«ՀՀ գիտությունների ազգային ակադեմիա» ՈԱԿ</t>
  </si>
  <si>
    <t>ՀՀ ԳԱԱ «Մեխանիկայի ինստիտուտ» ՊՈԱԿ</t>
  </si>
  <si>
    <t>ՀՀ ԳԱԱ «Ինֆորմատիկայի  և ավտոմատացման պրոբլեմների ինստիտուտ» ՊՈԱԿ</t>
  </si>
  <si>
    <t>ՀՀ ԳԱԱ «Ֆիզիկական հետազոտությունների  ինստիտուտ» ՊՈԱԿ</t>
  </si>
  <si>
    <t>ՀՀ ԳԱԱ «Ռադիոֆիզիկայի  և էլեկտրոնիկայի ինստիտուտ» ՊՈԱԿ</t>
  </si>
  <si>
    <t>ՀՀ ԳԱԱ «Ֆիզիկայի կիրառական պրոբլեմների ինստիտուտ» ՊՈԱԿ</t>
  </si>
  <si>
    <t>ՀՀ ԳԱԱ «Երկրաբանական  գիտությունների  ինստիտուտ» ՊՈԱԿ</t>
  </si>
  <si>
    <t>ՀՀ ԳԱԱ «Ա.Նազարովի անվան երկրաֆիզիկայի և ինժեներային սեյսմբանության ինստիտուտ» ՊՈԱԿ</t>
  </si>
  <si>
    <t>ՀՀ ԳԱԱ  «Ա.Նալբանդյանի անվան քիմիական ֆիզիկայի ինստիտուտ» ՊՈԱԿ</t>
  </si>
  <si>
    <t>ՀՀ ԳԱԱ «Օրգանական և դեղագործական քիմիայի գիտատեխնոլոգիական կենտրոն» ՊՈԱԿ</t>
  </si>
  <si>
    <t>ՀՀ ԳԱԱ «Ընդհանուր և անօրգանական քիմիայի ինստիտուտ» ՊՈԱԿ</t>
  </si>
  <si>
    <t>ՀՀ ԳԱԱ «Գ.Դավթյանի անվան հիդրոպոնիկայի պրոբլեմների ինստիտուտ» ՊՈԱԿ</t>
  </si>
  <si>
    <t>ՀՀ ԳԱԱ «Ա. Թախտաջյանի անվան բուսաբանության ինստիտուտ» ՊՈԱԿ</t>
  </si>
  <si>
    <t>ՀՀ ԳԱԱ «Կենդանաբանության և հիդրոէկոլոգիայի գիտական կենտրոն» ՊՈԱԿ</t>
  </si>
  <si>
    <t>ՀՀ ԳԱԱ «Հ. Բունիաթյանի անվան կենսաքիմիայի  ինստիտուտ» ՊՈԱԿ</t>
  </si>
  <si>
    <t>ՀՀ ԳԱԱ «Լ. Օրբելու անվան ֆիզիոլոգիայի ինստիտուտ» ՊՈԱԿ</t>
  </si>
  <si>
    <t>ՀՀ ԳԱԱ «Մոլեկուլային կենսաբանության ինստիտուտ» ՊՈԱԿ</t>
  </si>
  <si>
    <t>ՀՀ ԳԱԱ «Էկոլոգանոոսֆերային հետազոտությունների կենտրոն» ՊՈԱԿ</t>
  </si>
  <si>
    <t>ՀՀ ԳԱԱ «Պատմության ինստիտուտ» ՊՈԱԿ</t>
  </si>
  <si>
    <t>ՀՀ ԳԱԱ «Արևելագիտության ինստիտուտ» ՊՈԱԿ</t>
  </si>
  <si>
    <t>ՀՀ ԳԱԱ «Հնագիտության և ազգագրության ինստիտուտ» ՊՈԱԿ</t>
  </si>
  <si>
    <t>ՀՀ ԳԱԱ «Շիրակի հայագիտական հետազոտությունների կենտրոն» ՊՈԱԿ</t>
  </si>
  <si>
    <t>ՀՀ ԳԱԱ «Մ. Քոթանյանի անվան տնտեսագիտության ինստիտուտ» ՊՈԱԿ</t>
  </si>
  <si>
    <t>ՀՀ ԳԱԱ «Փիլիսոփայության, սոցիոլոգիայի և իրավունքի ինստիտուտ» ՊՈԱԿ</t>
  </si>
  <si>
    <t>ՀՀ ԳԱԱ «Մ. Աբեղյանի անվան գրականության ինստիտուտ» ՊՈԱԿ</t>
  </si>
  <si>
    <t>ՀՀ ԳԱԱ «Հ. Աճառյանի անվան լեզվի ինստիտուտ» ՊՈԱԿ</t>
  </si>
  <si>
    <t>ՀՀ ԳԱԱ «Արվեստի ինստիտուտ» ՊՈԱԿ</t>
  </si>
  <si>
    <t>ՀՀ ԳԱԱ «Փորձաքննությունների ազգային բյուրո» ՊՈԱԿ</t>
  </si>
  <si>
    <t>Միջազգային գիտատեխնիկական կենտրոնի գրասենյակի պահպանում</t>
  </si>
  <si>
    <t>Միջազգային գիտատեխնիկական կենտրոնի հայկական տարածաշրջանային բաժանմունք</t>
  </si>
  <si>
    <t>ՀՀ ԳԱԱ «Հայկենսատեխնոլոգիա» գիտաարտադրական կենտրոն» ՊՈԱԿ</t>
  </si>
  <si>
    <t>ՀՀ ԳԱԱ «ԻԿՐԱՆԵՏ կենտրոն» ՄԿ</t>
  </si>
  <si>
    <t>«Հայկական հանրագիտարան հրատարակչություն» ՊՈԱԿ</t>
  </si>
  <si>
    <t>«ՀՀ գիտությունների ազգային ակադեմիա» ՈԱԿ-ի նախագահություն</t>
  </si>
  <si>
    <t xml:space="preserve">«Հայագիտական ուսումնասիրությունները ֆինանսավորող համահայկական հիմնադրամի»  պահպանում ու զարգացում </t>
  </si>
  <si>
    <t>ԸՆԴԱՄԵՆԸ- ՀՀ գիտությունների ազգային ակադեմիա</t>
  </si>
  <si>
    <t>Ենթակառուցվածքի պահպանում ու զարգացում</t>
  </si>
  <si>
    <t>ՀՀ ԱՆ «Հիվանդությունների վերահսկման և կանխարգելման ազգային կենտրոն» ՊՈԱԿ</t>
  </si>
  <si>
    <t>ՀՀ  առողջապահության նախարարություն</t>
  </si>
  <si>
    <t>ԸՆԴԱՄԵՆԸ- ՀՀ  առողջապահության նախարարություն</t>
  </si>
  <si>
    <t>ՀՀ ԷՆ «Սննդամթերքի անվտանգության ոլորտի ռիսկերի գնահատման և վերլուծության գիտական կենտրոն» ՓԲԸ</t>
  </si>
  <si>
    <t>ՀՀ  էկոնոմիկայի նախարարություն</t>
  </si>
  <si>
    <t>ՀՀ ԷՆ «Բանջարաբոստանային և տեխնիկական մշակաբույսերի գիտական կենտրոն» ՓԲԸ</t>
  </si>
  <si>
    <t>ԸՆԴԱՄԵՆԸ- ՀՀ  էկոնոմիկայի նախարարություն</t>
  </si>
  <si>
    <t>ՀՀ Երևանի քաղաքապետարան</t>
  </si>
  <si>
    <t>ԸՆԴԱՄԵՆԸ-  ՀՀ Երևանի   քաղաքապետարան</t>
  </si>
  <si>
    <t>ՀՀ ԿԳՄՍՆ «Պատմամշակութային ժառանգության գիտահետազոտական կենտրոն» ՊՈԱԿ</t>
  </si>
  <si>
    <t>Ֆարմացիայի ինստիտուտի ենթակառուցվածքի պահպանում ու զարգացում</t>
  </si>
  <si>
    <t>Կենսաբանության  ԳՀԻ ենթակառուցվածքի պահպանում ու զարգացում</t>
  </si>
  <si>
    <t>Ֆիզիկայի ԳՀԻ ենթակառուցվածքի պահպանում ու զարգացում</t>
  </si>
  <si>
    <t>Կիրառական սոցիոլոգիայի լաբորատորիայի պահպանում ու զարգացում</t>
  </si>
  <si>
    <t xml:space="preserve">Հայագիտական հետազոտությունների ինստիտուտի պահպանում ու զարգացում </t>
  </si>
  <si>
    <t>Մաթեմատիկական և կիրառական հետազոտությունների կենտրոնի պահպանում ու զարգացում</t>
  </si>
  <si>
    <t>«Հայաստանի ազգային պոլիտեխնիկական համալսարան» հիմնադրամ</t>
  </si>
  <si>
    <t>ՌԴ ԿԳՆ և ՀՀ ԿԳՄՍՆ «Հայ - ռուսական համալսարան» բարձրագույն մասնագիտական կրթության պետական ուսումնական հաստատություն</t>
  </si>
  <si>
    <t>«Երևանի Մ. Հերացու անվան պետական բժշկական համալսարան» հիմնադրամ</t>
  </si>
  <si>
    <t>ՀԱԱՀ «Ագրոկենսատեխնոլոգիայի գիտական կենտրոն» մասնաճյուղի պահպանում ու զարգացում</t>
  </si>
  <si>
    <t>«Հայաստանի ազգային ագրարային համալսարան» հիմնադրամ</t>
  </si>
  <si>
    <t>ՀԱԱՀ «Ոսկեհատի խաղողագինեգործության գիտական կենտրոն» մասնաճյուղի պահպանում ու զարգացում</t>
  </si>
  <si>
    <t>Սննդագիտության և կենսատեխնոլոգիաների ԳՀ ինստիտուտի պահպանում ու զարգացում</t>
  </si>
  <si>
    <t>Գյուղատնտեսական կենդանիների սելեկցիայի, գենետիկայի և կերակրման հետազոտական կենտրոնի պահպանում ու զարգացում</t>
  </si>
  <si>
    <t>Անասնաբուժության և անասնաբուժական սանիտարական փորձաքննության  հետազոտական կենտրոնի պահպանում ու զարգացում</t>
  </si>
  <si>
    <t>«Շախմատ» ԳՀԻ ենթակառուցվածքի պահպանում և զարգացում</t>
  </si>
  <si>
    <t>«Խ. Աբովյանի անվան հայկական պետական մանկավարժական համալսարան» հիմնադրամ</t>
  </si>
  <si>
    <t>Նանո- և միկրոտեխնիկայի նյութերի և կառուցվածքների մեխանիկայի պրոբլեմային լաբորատորիայի պահպանում ու զարգացում</t>
  </si>
  <si>
    <t>«Շիրակի Մ. Նալբանդյանի անվան պետական համալսարան» հիմնադրամ</t>
  </si>
  <si>
    <t>ՀՀ ԳԱԱ «Ինֆորմատիկայի և ավտոմատացման պրոբլեմների ինստիտուտ» ՊՈԱԿ</t>
  </si>
  <si>
    <t>սահմանված կարգով ընտրված գիտական կազմակերպություններ</t>
  </si>
  <si>
    <t xml:space="preserve"> «Երիտասարդ գիտնականների աջակցության ծրագրին» պետական աջակցություն</t>
  </si>
  <si>
    <t>մրցույթով ընտրված կազմակերպություն</t>
  </si>
  <si>
    <t>Երիտասարդ գիտնականների դպրոցների կազմակերպմանն աջակցություն</t>
  </si>
  <si>
    <t>Գիտական միջոցառումների կազմակերպմանն աջակցություն</t>
  </si>
  <si>
    <t>Գիտական հայտերի և հաշվետվությունների ընդունման, փորձագիտական առցանց համակարգի պահպանման և գիտական փորձաքննության ֆինանսավորում</t>
  </si>
  <si>
    <t>փորձագետներ, մասնագետներ</t>
  </si>
  <si>
    <t>«Ա. Ի. Ալիխանյանի անվան ազգային գիտական լաբորատորիա (Երևանի ֆիզիկայի ինստիտուտ)» հիմնադրամի գիտական և գիտատեխնիկական գործունեության ենթակառուցվածքի պահպանում և գիտական ներուժի արդիականացում</t>
  </si>
  <si>
    <t>«Ա. Ի. Ալիխանյանի անվան ազգային գիտական լաբորատորիա (Երևանի ֆիզիկայի ինստիտուտ)» հիմնադրամ</t>
  </si>
  <si>
    <t>ԸՆԴԱՄԵՆԸ-   ՀՀ կրթության, գիտության, մշակույթի և սպորտի նախարարության գիտության կոմիտե</t>
  </si>
  <si>
    <t>«Քենդլ» սինքրոտրոնային հետազոտությունների ինստիտուտ» հիմնադրամ</t>
  </si>
  <si>
    <t>«Մատենադարան» Մ. Մաշտոցի անվան հին ձեռագրերի ԳՀԻ» հիմնադրամ</t>
  </si>
  <si>
    <t>«Հայոց ցեղասպանության թանգարան-ինստիտուտ» հիմնադրամի պահպանում</t>
  </si>
  <si>
    <t>«Հայոց ցեղասպանության թանգարան-ինստիտուտ» հիմնադրամ</t>
  </si>
  <si>
    <t xml:space="preserve">ՀՀ ԳԱԱ «Վ. Համբարձումյանի անվան Բյուրականի աստղադիտարան» ՊՈԱԿ-ի պահպանում </t>
  </si>
  <si>
    <t xml:space="preserve">ՀՀ ԳԱԱ «Վ. Համբարձումյանի անվան Բյուրականի աստղադիտարան» ՊՈԱԿ </t>
  </si>
  <si>
    <t>պետական գիտական ծրագրերում ընդգրկված գիտական աստիճան ունեցող գիտաշխատողներ</t>
  </si>
  <si>
    <t>ՀՀ ԳԱԱ իսկական և թղթակից անդամների պատվովճարների տրամադրում</t>
  </si>
  <si>
    <t xml:space="preserve"> </t>
  </si>
  <si>
    <t>Գիտական և գիտատեխնիկական նպատակային-ծրագրային հետազոտություններ</t>
  </si>
  <si>
    <t>ՀՀ գիտությունների ազգային ակադեմիա</t>
  </si>
  <si>
    <t>Աղյուսակ N 7.1</t>
  </si>
  <si>
    <t>Բնագիտական հետազոտությունների ինստիտուտի պահպանում ու զարգացում</t>
  </si>
  <si>
    <t>«Մատենադարան» Մ. Մաշտոցի անվան հին ձեռագրերի ԳՀԻ» հիմնադրամի պահպանում ու զարգացում</t>
  </si>
  <si>
    <t>Գիտական և նորարարական գործընկերությանն աջակցման կենտրոնի պահպանում</t>
  </si>
  <si>
    <t>«Գիտական և նորարարական գործընկերությանն աջակցման կենտրոն» հիմնադրամ</t>
  </si>
  <si>
    <t>ՀՀ ԳԱԱ ԸԱՔԻ ՊՈԱԿ-ի «Ռադիացիոն-կայուն և լազերային լոկացիայից պաշտպանող   ապակեկերպ ու կոմպոզիտային նյութերի մշակում» ծրագրին պետական աջակցություն</t>
  </si>
  <si>
    <t>մրցույթով ընտրված գիտահետազոտական խմբեր</t>
  </si>
  <si>
    <t>ՀՀ գիտական համայնքին արտերկրի գիտնականների ինտեգրմանն աջակցության  ծրագրերի ֆինանսավորում</t>
  </si>
  <si>
    <t>Հեռավար լաբորատորիաների հիմնադրման ծրագրերի աջակցություն</t>
  </si>
  <si>
    <t>մրցույթով ընտրված ֆիզիկական անձինք</t>
  </si>
  <si>
    <t>Առաջատար հետազոտությունների աջակցության գիտական թեմաների ֆինանսավորում</t>
  </si>
  <si>
    <t xml:space="preserve">Փորձարարական մշակումների նախագծերի աջակցություն </t>
  </si>
  <si>
    <t>հայ-իտալական</t>
  </si>
  <si>
    <t>հայ-գերմանական</t>
  </si>
  <si>
    <t>միջազգային համաձայնագրերով նախատեսված և/կամ մրցույթով ընտրված գիտահետազոտական խմբեր</t>
  </si>
  <si>
    <t>Միջազգային գիտական համագործակցության շրջանակներում գիտական ծրագրերի աջակցություն</t>
  </si>
  <si>
    <t xml:space="preserve">մրցույթով ընտրված գիտահետազոտական խմբեր </t>
  </si>
  <si>
    <t xml:space="preserve">Ասպիրանտների և երիտասարդ հայցորդների հետազոտություններին աջակցություն </t>
  </si>
  <si>
    <t>Երիտասարդ գիտաշխատողների (մինչև 35 տարեկան) հետազոտություններին աջակցություն</t>
  </si>
  <si>
    <t>մրցույթով ընտրված գիտահետազոտական խմբեր և ֆիզիկական անձինք</t>
  </si>
  <si>
    <t xml:space="preserve">Երիտասարդ գիտաշխատողների հետազոտություններին աջակցություն </t>
  </si>
  <si>
    <t>Գիտության մասսայականացման աջակցություն</t>
  </si>
  <si>
    <t>Շինարարական խնդիրների  մոդելավորման գիտահետազոտական լաբորատորիայի պահպանում և զարգացում</t>
  </si>
  <si>
    <t>Շինարարության և ճարտարապետության գիտահետազոտական լաբորատորիայի պահպանում ու զարգացում</t>
  </si>
  <si>
    <t xml:space="preserve"> ՀՀ կրթության, գիտության, մշակույթի և սպորտի նախարարության  բարձրագույն կրթության և գիտության  կոմիտե-ընդամենը</t>
  </si>
  <si>
    <t>ՀՀ կրթության, գիտության, մշակույթի և սպորտի նախարարության  բարձրագույն կրթության և գիտության  կոմիտե</t>
  </si>
  <si>
    <t>ԸՆԴԱՄԵՆԸ- ՀՀ կրթության, գիտության, մշակույթի և սպորտի նախարարության  բարձրագույն կրթության և գիտության  կոմիտե</t>
  </si>
  <si>
    <t>«Խ. Աբովյանի անվան Հայկական պետական մանկավարժական համալսարան»  հիմնադրամ</t>
  </si>
  <si>
    <t>ՀՀ ԱՆ «Յոլյան» արյունաբանության և ուռուցքաբանության կենտրոն» ՓԲԸ</t>
  </si>
  <si>
    <t>ՀՀ ԵՔ «Երևան» բժշկագիտական կենտրոն» ՓԲԸ</t>
  </si>
  <si>
    <t>Նանոֆիզիկայի կենտրոնի պահպանում ու զարգացում</t>
  </si>
  <si>
    <t>Նանոբժշկական հետազոտությունների կենտրոնի պահպանում ու զարգացում</t>
  </si>
  <si>
    <t>ՀՀ ԳԱԱ ՀԱԻ ՊՈԱԿ-ի «Ավանդական մշակութային ժառանգության դրսևորումների կիրառումը քաղաքականության մեջ. հնարավորություններ և առաջարկներ» ծրագրին պետական աջակցություն</t>
  </si>
  <si>
    <t>ՀՊՄՀ հիմնադրամի «Հայաստանում և Սփյուռքում պատմության ուսուցման հիմնախնդիրների հետազոտության գիտական կենտրոն» ծրագրին պետական աջակցություն</t>
  </si>
  <si>
    <t>«ՔԵՆԴԼ» սինքրոտրոնային հետազոտությունների ինստիտուտ» հիմնադրամի պահպանում և արագացուցչային փորձարարական լաբորատորիաների զարգացում</t>
  </si>
  <si>
    <t>«Գեղարդ»  գիտավերլուծական հիմնադրամի պահպանում ու զարգացում</t>
  </si>
  <si>
    <t xml:space="preserve">«Գեղարդ»  գիտավերլուծական հիմնադրամ </t>
  </si>
  <si>
    <t xml:space="preserve"> Քիմիայի գիտահետազոտական կենտրոնի պահպանում ու զարգացում</t>
  </si>
  <si>
    <t>Հոգեբանության գիտահետազոտական կենտրոնի պահպանում ու զարգացում</t>
  </si>
  <si>
    <t>Գիտական հետազոտությունների և ինովացիոն մշակումների կենտրոնի պահպանում ու զարգացում</t>
  </si>
  <si>
    <t xml:space="preserve"> Կրիտիկական տեխնոլոգիաների գիտահետազոտական կենտրոնի պահպանում ու զարգացում </t>
  </si>
  <si>
    <t>Միջազգային գիտատեղեկատվական շտեմարաններում ներառված առաջատար ամսագրերում կամ հրատարակչություններում հրատարակությունների աջակցություն</t>
  </si>
  <si>
    <t xml:space="preserve">Գիտական խմբերի կամ լաբորատորիաների (բաժինների) ամրապնդմանն աջակցություն </t>
  </si>
  <si>
    <t>Մասնագիտական վերապատրաստում</t>
  </si>
  <si>
    <t>Աղյուսակ N 7.2</t>
  </si>
  <si>
    <t>Բյուջետային հատկացումների գլխավոր կարգադրիչների, ծրագրերի, միջոցառումների անվանումները</t>
  </si>
  <si>
    <t>Կրթության որակի ապահովում</t>
  </si>
  <si>
    <t>ՀՀ կրթության, գիտության, մշակույթի և սպորտի նախարարության բարձրագույն կրթության և գիտության կոմիտե</t>
  </si>
  <si>
    <t>ՀՀ էկոնոմիկայի նախարարություն</t>
  </si>
  <si>
    <t>Գիտական կենտրոնները ժամանակակից սարքավորումներով վերազինում ու համատեղ օգտագործման գիտական սարքավորումների կենտրոնների ստեղծում</t>
  </si>
  <si>
    <t>Բարձրագույն և հետբուհական մասնագիտական կրթության ծրագիր</t>
  </si>
  <si>
    <t>ՀՀ բարձր տեխնոլոգիական արդյունաբերության նախարարություն</t>
  </si>
  <si>
    <t>ՀՀ պաշտպանության նախարարություն</t>
  </si>
  <si>
    <t>Պետության պահանջարկի վրա հիմնված (demand driven) հետազոտությունների ֆինանսավորում</t>
  </si>
  <si>
    <t>Հայաստանի Հանրապետության գիտական կազմակերպություններում արտերկրի գիտնականների (PostDoc-Armenia) ծրագրի ֆինանսավորում</t>
  </si>
  <si>
    <t>Հեռանկարային ուղղություններով հետազոտական նախագծերի ֆինանսավորում</t>
  </si>
  <si>
    <t>Աղյուսակ N 7</t>
  </si>
  <si>
    <t>Ծրագրային դասիչ</t>
  </si>
  <si>
    <t>ՀՀ վարչապետի աշխատակազմ</t>
  </si>
  <si>
    <t>Աջակցություն հասարակական կազմակերպություններին</t>
  </si>
  <si>
    <t>Մրցույթով ընտրված կազմակերպություն</t>
  </si>
  <si>
    <t>Պետական աջակցություն ազգային փոքրամասնությունների հասարակական կազմակերպություններին</t>
  </si>
  <si>
    <t>ՀՀ վարչապետի աշխատակազմի ղեկավարի հրամանի համաձայն ընտրված հասարակական կազմակերպություններ</t>
  </si>
  <si>
    <t>Հանրային իրազեկում</t>
  </si>
  <si>
    <t>Հանրային իրազեկում և հասարակական-քաղաքագիտական հետազոտություններ</t>
  </si>
  <si>
    <t xml:space="preserve">ՀՀ կրթության, գիտության, մշակույթի և սպորտի նախարարություն </t>
  </si>
  <si>
    <t>Տեղեկատվության ձեռքբերման, պահպանման և արխիվացման ծառայություններ</t>
  </si>
  <si>
    <t>ՀՀ վարչապետի լիազորությունների իրականացման ապահովում</t>
  </si>
  <si>
    <t>Սպասարկման ծառայություններ</t>
  </si>
  <si>
    <t>ՀՀ բարձրաստիճան պաշտոնատար անձանց գերատեսչական առանձնատների և տարածքների շահագործում և սպասարկում</t>
  </si>
  <si>
    <t>Մաքսային միությանը և Միասնական տնտեսական տարածությանը ՀՀ անդամակցության շրջանակում միասնական տեղեկատավական տարածության և ինտեգրացված տեղեկատվական համակարգերի ստեղծում և պահպանում</t>
  </si>
  <si>
    <t xml:space="preserve">Հայաստան-Սփյուռք գործակցության ծրագիր </t>
  </si>
  <si>
    <t xml:space="preserve"> Տեսչական վերահսկողության ծրագիր</t>
  </si>
  <si>
    <t xml:space="preserve"> ՀՀ կրթության, գիտության, մշակույթի և սպորտի նախարարություն </t>
  </si>
  <si>
    <t>Մեծ նվաճումների սպորտ</t>
  </si>
  <si>
    <t>ՀՀ առաջնություններին և միջազգային միջոցառումներին մասնակցության ապահովման համար մարզիկների նախապատրաստում և առաջնությունների անցկացում</t>
  </si>
  <si>
    <t>Ադապտիվ սպորտին առնչվող ծառայություններ</t>
  </si>
  <si>
    <t>ՀՀ  կրթության, գիտության, մշակույթի և սպորտի նախարարություն</t>
  </si>
  <si>
    <t>Շախմատիստների պատրաստման ծառայություններ</t>
  </si>
  <si>
    <t>Հայաստանի Հանրապետության հակադոպինգային ծրագրերի մշակում և իրականացում</t>
  </si>
  <si>
    <t>Միջին մասնագիտական կրթության որակի ապահովման ծառայություններ</t>
  </si>
  <si>
    <t>Կինեմատոգրաֆիայի ծրագիր</t>
  </si>
  <si>
    <t>Կինոնկարների արտադրություն</t>
  </si>
  <si>
    <t>Կինո-ֆոտո-ֆոնո հավաքածուի պահպանման ծառայություններ</t>
  </si>
  <si>
    <t>Կինոարվեստի հանրահռչակում</t>
  </si>
  <si>
    <t>Կինոարվեստի նախագծեր</t>
  </si>
  <si>
    <t>Միջազգային կինոփառատոներին, կինոշուկաներին և կինոնախագծերին մասնակցություն</t>
  </si>
  <si>
    <t>Մշակութային ժառանգության ծրագիր</t>
  </si>
  <si>
    <t>Պատմամշակութային ժառանգության գիտահետազոտական աշխատանքներ</t>
  </si>
  <si>
    <t>Մշակութային արժեքների փորձաքննության ծառայություններ</t>
  </si>
  <si>
    <t>Աջակցություն հայկական պատմամշակութային հուշարձանների վավերագրմանը</t>
  </si>
  <si>
    <t>ՀՀ քաղաքաշինության կոմիտե</t>
  </si>
  <si>
    <t>Աջակցություն ոչ նյութական մշակութային ժառանգության պահպանմանը</t>
  </si>
  <si>
    <t>Ոչ նյութական մշակութային ժառանգության պահպանում, ժողովրդական ստեղծագործության և արհեստագործության զարգացում, փառատոների կազմակերպում</t>
  </si>
  <si>
    <t>Ոչ նյութական մշակութային ժառանգության միջազգային հանրահռչակում</t>
  </si>
  <si>
    <t>Աջակցություն թանգարանային միջոցառումների կազմակերպմանը</t>
  </si>
  <si>
    <t>Աջակցություն նոր ցուցադրությունների և ցուցահանդեսների կազմակերպմանը, միջոցառումների իրականացմանը, կադրերի վերապատրաստում</t>
  </si>
  <si>
    <t>Մշակույթի զարգացման հիմնադրամ</t>
  </si>
  <si>
    <t>Ակադեմիական փոխճանաչման և շարժունության ծառայություններ</t>
  </si>
  <si>
    <t>Բարձրագույն կրթության որակի ապահովման ծառայություններ</t>
  </si>
  <si>
    <t>Երևանում բարձրագույն կրթության հասանելիության ապահովում մարզաբնակ ուսանողներին, կեցության վարձավճարի փոխհատուցում մարզաբնակ և օտարերկրյա ուսանողներին</t>
  </si>
  <si>
    <t xml:space="preserve">Ուսումնական վարկերի տոկոսավճարների մասնակի փոխհատուցում </t>
  </si>
  <si>
    <t>Երիտասարդության ծրագիր</t>
  </si>
  <si>
    <t>Երիտասարդական պետական քաղաքականությանն ուղղված ծրագրեր և միջոցառումներ</t>
  </si>
  <si>
    <t xml:space="preserve">այդ թվում՝ ըստ ուղղությունների </t>
  </si>
  <si>
    <t>Մրցույթով ընտրված կազմակերպություններ</t>
  </si>
  <si>
    <t>Ամենամյա երիտասարդական ֆորում</t>
  </si>
  <si>
    <t>Երիտասարդական աշխատողի վերապատրաստում</t>
  </si>
  <si>
    <t>Երիտասարդական ծրագրերի շրջանակներում թրաֆիքինգի դեմ պայքարի միջոցառումներ</t>
  </si>
  <si>
    <t>www.antitrafficking.am կայքի պահպանում և զարգացում</t>
  </si>
  <si>
    <t>Թրաֆիքինգի ռիսկերի մասին երիտասարդների իրազեկում</t>
  </si>
  <si>
    <t>ՀՀ տարվա երիտասարդական մայրաքաղաք</t>
  </si>
  <si>
    <t>Աջակցություն երիտասարդ ընտանիքներին</t>
  </si>
  <si>
    <t>Երիտասարդական կենտրոնների ստեղծում</t>
  </si>
  <si>
    <t xml:space="preserve">Գրահրատարակչության և գրադարանների ծրագիր </t>
  </si>
  <si>
    <t>Թարգմանական ծրագրեր և աջակցություն ստեղծագործողներին և հետազոտողներին</t>
  </si>
  <si>
    <t>Ոչ պետական մամուլի հրատարակում</t>
  </si>
  <si>
    <t>այդ թվում`</t>
  </si>
  <si>
    <t>Գրական տպագիր և էլեկտրոնային պարբերականներ</t>
  </si>
  <si>
    <t>ՀԳՄ Շիրակի մարզային մասնաճյուղ</t>
  </si>
  <si>
    <t>Մշակութային տպագիր և էլեկտրոնային պարբերականներ</t>
  </si>
  <si>
    <t>Գրադարանային ծառայություններ</t>
  </si>
  <si>
    <t>Աջակցություն գրականության հանրահռչակմանը, գրական ծրագրերին և գրքերի միջազգային ցուցահանդեսներին մասնակցությանը</t>
  </si>
  <si>
    <t>Գրքերի միջազգային ցուցահանդեսներին և 
նախագծերին մասնակցություն</t>
  </si>
  <si>
    <t>Գրքի երևանյան փառատոն</t>
  </si>
  <si>
    <t xml:space="preserve"> Գրականության հրատարակում</t>
  </si>
  <si>
    <t>Նորարարական մանկավարժական ծրագրերի իրականացում հանրակրթությունում</t>
  </si>
  <si>
    <t>Դպրոցականների  օլիմպիադաների անցկացում</t>
  </si>
  <si>
    <t>Դպրոցներում STEM կրթության և ռոբոտատեխնիկայի զարգացման իրականացում</t>
  </si>
  <si>
    <t>Գնահատման և թեստավորման ծառայություններ</t>
  </si>
  <si>
    <t>Մասնակցություն սովորողների միջազգային գնահատման ծրագրին /PISA/</t>
  </si>
  <si>
    <t>Պետական հանրակրթական ուսումնական հաստատության տնօրենի հավակնորդների զարգացման ծրագրերի փորձաքննության իրականացում</t>
  </si>
  <si>
    <t>Հանրակրթական դպրոցներ</t>
  </si>
  <si>
    <t>ՀՀ Արարատի մարզպետի աշխատակազմ</t>
  </si>
  <si>
    <t>ՀՀ Գեղարքունիքի մարզպետի աշխատակազմ</t>
  </si>
  <si>
    <t>ՀՀ Լոռու մարզպետի աշխատակազմ</t>
  </si>
  <si>
    <t>ՀՀ Շիրակի մարզպետի աշխատակազմ</t>
  </si>
  <si>
    <t>ՀՀ Սյունիքի մարզպետի աշխատակազմ</t>
  </si>
  <si>
    <t>ՀՀ Վայոց ձորի մարզպետի աշխատակազմ</t>
  </si>
  <si>
    <t xml:space="preserve">Արտադպրոցական դաստիարակության ծրագիր </t>
  </si>
  <si>
    <t xml:space="preserve">Դպրոցականների ամառային հանգստի կազմակերպում և տրանսպորտային ծախսերի փոխհատուցում </t>
  </si>
  <si>
    <t>ՀՀ տարածքային կառավարման և ենթակառուցվածքների նախարարություն</t>
  </si>
  <si>
    <t>Արտադպրոցական դաստիարակություն հասարակական կազմակերպությունների կողմից</t>
  </si>
  <si>
    <t xml:space="preserve">ՀՀ դպրոցականների աշխարհի, Եվրոպայի և համաշխարհային գիմնազիադայի մասնակցության և ՀՀ տարածքում կազմակերպման ապահովում </t>
  </si>
  <si>
    <t>Գիտական գրադարանային ծառայություններ</t>
  </si>
  <si>
    <t>Մասսայական սպորտ</t>
  </si>
  <si>
    <t>Հանրապետական ուսանողական մարզական խաղերի անցկացում</t>
  </si>
  <si>
    <t>Համաշխարհային ունիվերսիադային Հայաստանի ուսանողական մարզական պատվիրակության մասնակցության ապահովում</t>
  </si>
  <si>
    <t xml:space="preserve">Արվեստների ծրագիր                                            </t>
  </si>
  <si>
    <t>Օպերային և բալետային արվեստի ներկայացումներ</t>
  </si>
  <si>
    <t>Ազգային ակադեմիական թատերարվեստի ներկայացումներ</t>
  </si>
  <si>
    <t>Թատերական ներկայացումներ</t>
  </si>
  <si>
    <t xml:space="preserve">Երաժշտարվեստի և պարարվեստի համերգներ </t>
  </si>
  <si>
    <t>Մշակութային միջոցառումների իրականացում</t>
  </si>
  <si>
    <t>այդ թվում՝ ըստ ուղղությունների և միջոցառումների անվանումների</t>
  </si>
  <si>
    <t>Աջակցություն թատերարվեստին</t>
  </si>
  <si>
    <t>Թատերական ստեղծագործական ծրագրեր և նախագծեր</t>
  </si>
  <si>
    <t>Աջակցություն երաժշտարվեստին</t>
  </si>
  <si>
    <t>Աջակցություն պարարվեստին</t>
  </si>
  <si>
    <t>Պարի միջազգային  նախագծերին կոլեկտիվների մասնակցություն</t>
  </si>
  <si>
    <t>Միջազգային ցուցահանդեսներին մասնակցություն</t>
  </si>
  <si>
    <t>Աջակցություն հոբելյանական նախագծերին</t>
  </si>
  <si>
    <t>Աջակցություն ազգային փոքրամասնությունների մշակույթի տարածմանը</t>
  </si>
  <si>
    <t>Միջազգային մշակութային համագործակցության իրականացում, սփյուռքի հետ համագործակցություն, հայ մշակույթի պահպանում, այդ թվում՝</t>
  </si>
  <si>
    <t>Միջազգային մշակութային համագործակցության իրականացում, սփյուռքի հետ համագործակցություն, հայ մշակույթի պահպանում</t>
  </si>
  <si>
    <t>Աջակցություն մշակութային հեռուստանախագծերի իրականացմանը</t>
  </si>
  <si>
    <t>Աջակցություն ներառական ծրագրերի իրականացմանը</t>
  </si>
  <si>
    <t>Ազգային ակադեմիական խմբերգային համերգներ</t>
  </si>
  <si>
    <t>ՀՀ տարածքային կառավարման և ենթակառուցվածքների նախարարության պետական գույքի կառավարման կոմիտե</t>
  </si>
  <si>
    <t xml:space="preserve">Թատերահամերգային կազմակերպությունների ֆինանսավորման նոր մոդելի ներդրում </t>
  </si>
  <si>
    <t>Ապահով դպրոց</t>
  </si>
  <si>
    <t>Եվրոպական բարձրագույն կրթական տարածքի անդամակցությամբ պայմանավորված բարձրագույն մասնագիտական կրթության համակարգի բարեփոխումներ</t>
  </si>
  <si>
    <t xml:space="preserve">Կրթության բովանդակային և մեթոդական սպասարկում </t>
  </si>
  <si>
    <t>Համընդհանուր ներառական կրթության համակարգի ներդրում</t>
  </si>
  <si>
    <t>Մանկավարժահոգեբանական աջակցության ծառայություններ և կրթության առանձնահատուկ պայմանների կարիք ունեցող երեխաների կրթության կազմակերպմանն օժանդակող միջոցառումներ</t>
  </si>
  <si>
    <t>Աուտիզմ և զարգացման խանգարումներ ունեցող երեխաներին մանկավարժահոգեբանական աջակցության ծառայությունների տրամադրում</t>
  </si>
  <si>
    <t xml:space="preserve">Մարզերի մշակութային զարգացման ծրագիր                                            </t>
  </si>
  <si>
    <t>Մշակութային միջոցառումների իրականացում ՀՀ մարզերում</t>
  </si>
  <si>
    <t>Համայնքային մշակույթի և ազատ ժամանցի կազմակերպում</t>
  </si>
  <si>
    <t>Մշակութային և գեղագիտական դաստիարակության ծրագիր</t>
  </si>
  <si>
    <t>Աջակցություն շնորհալի պատանի երաժիշտ-կատարողների մասնագիտական կարողությունների զարգացմանը և կատարելագործմանը</t>
  </si>
  <si>
    <t>Դպրոցական բաժանորդային համակարգի ծրագրի իրականացում</t>
  </si>
  <si>
    <t>Կրթության, մշակույթի և սպորտի ոլորտներում միջազգային և սփյուռքի հետ համագործակցության զարգացում</t>
  </si>
  <si>
    <t xml:space="preserve">Օտարերկրյա պետություններում հայերենի և հայագիտական առարկաների դասավանդում </t>
  </si>
  <si>
    <t>Կրթության ոլորտում տեղեկատվական և հաղորդակցական տեխնոլոգիաների ներդրում</t>
  </si>
  <si>
    <t>Էլեկտրոնային կառավարում</t>
  </si>
  <si>
    <t>ՏՀՏ բովանդակություն և հեռավար ուսուցում</t>
  </si>
  <si>
    <t>Հանրային առողջության պահպանում</t>
  </si>
  <si>
    <t>Բնակչության սանիտարահամաճարակային անվտանգության ապահովման և հանրային առողջապահության ծառայություններ</t>
  </si>
  <si>
    <t>Դեղապահովում</t>
  </si>
  <si>
    <t>Մարդասիրական օգնության կարգով ստացվող դեղերի և դեղագործական արտադրանքի ստացման, մաքսազերծման և բաշխման ծառայություններ</t>
  </si>
  <si>
    <t>Խորհրդատվական, մասնագիտական աջակցություն և հետազոտություններ</t>
  </si>
  <si>
    <t>Բժիշկ-մասնագետների ժամանակավոր ուղեգրման միջոցով ՀՀ մարզային առողջապահական կազմակերպություններում բժշկական ծառայությունների մատուցում</t>
  </si>
  <si>
    <t>ՀՀ առողջապահության նախարարի հրամանով ընտրված բժշկական կազմակերպություններ</t>
  </si>
  <si>
    <t>Հումանիտար ականազերծման և փորձագիտական ծառայությունների կազմակերպում</t>
  </si>
  <si>
    <t>Հակաականային գործողությունների ենթակա տարածքի հետազննում, քարտեզագրում, նախատեսվող ծավալի աշխատանքների հստակեցում և իրականացվող միջոցառումների պլանավորում</t>
  </si>
  <si>
    <t>ՀՀ ներքին գործերի նախարարություն</t>
  </si>
  <si>
    <t>Ներքին գործերի նախարարության ոլորտի քաղաքականության մշակում, կառավարում, կենտրոնացված միջոցառումներ, մոնիտորինգ և վերահսկողություն</t>
  </si>
  <si>
    <t>Ոստիկանության ոլորտի քաղաքականության մշակում, կառավարում, կենտրոնացված միջոցառումների, մոնիտորինգի և վերահսկողության իրականացում</t>
  </si>
  <si>
    <t>Տեխնիկական անվտանգության կանոնակարգում</t>
  </si>
  <si>
    <t>Սեյսմիկ պաշտպանության ոլորտում ծառայությունների տրամադրում</t>
  </si>
  <si>
    <t>Փրկարար ծառայություններ</t>
  </si>
  <si>
    <t>Արտակարգ իրավիճակներում մարդասիրական աջակցության կազմակերպում</t>
  </si>
  <si>
    <t>Անապահով սոցիալական խմբերին աջակցություն</t>
  </si>
  <si>
    <t>Տարեց և (կամ) հաշմանդամություն ունեցող անձանց շուրջօրյա խնամքի ծառայություններ</t>
  </si>
  <si>
    <t>Տարեց և (կամ) հաշմանդամություն ունեցող անձանց տնային պայմաններում խնամքի ծառայություններ</t>
  </si>
  <si>
    <t>Սոցիալական պաշտպանության բնագավառում պետական քաղաքականության մշակում, ծրագրերի համակարգում և մոնիթորինգ</t>
  </si>
  <si>
    <t>Սոցիալական պաշտպանության ոլորտի տեղեկատվական համակարգի սպասարկման, կատարելագործման, շահագործման և տեղեկատվության տրամադրման ծառայություններ</t>
  </si>
  <si>
    <t>Ընտանիքներին, կանանց և երեխաներին աջակցություն</t>
  </si>
  <si>
    <t>Երեխաների շուրջօրյա խնամքի ծառայություններ</t>
  </si>
  <si>
    <t>Երեխաների և ընտանիքների աջակցության տրամադրման ծառայություններ</t>
  </si>
  <si>
    <t>Թրաֆիքինգի և շահագործման, սեռական բռնության ենթարկված անձանց սոցիալ-հոգեբանական վերականգնողական ծառայություններ</t>
  </si>
  <si>
    <t>Սոցիալական պաշտպանության ոլորտի զարգացման ծրագիր</t>
  </si>
  <si>
    <t>Մեթոդաբանական ձեռնարկների մշակում, հետազոտությունների անցկացում և սոցիալական ապահովության ոլորտի կադրերի վերապատրաստում</t>
  </si>
  <si>
    <t>Տեսողության խնդիրներ ունեցող անձանց սոցիալ-հոգեբանական վերականգնում</t>
  </si>
  <si>
    <t>Հաշմանդամություն ունեցող անձանց սոցիալ- վերականգնողական ծառայություններ ցերեկային կենտրոնում</t>
  </si>
  <si>
    <t>Ճանապարհային ցանցի բարելավում</t>
  </si>
  <si>
    <t>Ավտոմոբիլային ճանապարհների ցանցի հսկողություն, ուսումնասիրություններ և փորձաքննություններ</t>
  </si>
  <si>
    <t>Ընդերքի ուսումնասիրության, օգտագործման և պահպանման ծառայություններ</t>
  </si>
  <si>
    <t>Ընդերքի մասին տեղեկատվության տրամադրման ծառայություններ</t>
  </si>
  <si>
    <t>Պետական գույքի կառավարում</t>
  </si>
  <si>
    <t>Պետական գույքի հաշվառման, գույքագրման, գնահատման, անշարժ գույքի պահառության, սպասարկման աշխատանքների և աճուրդների իրականացման ծառայություններ</t>
  </si>
  <si>
    <t>Շարժական գույքի պահառության կազմակերպում</t>
  </si>
  <si>
    <t>ՀՀ արդարադատության նախարարություն</t>
  </si>
  <si>
    <t>Արդարադատության ոլորտում պետական քաղաքականության մշակում, ծրագրերի համակարգում և մոնիտորինգի իրականացում</t>
  </si>
  <si>
    <t>Աջակցություն օրենսդրության զարգացման և իրավական հետազոտությունների կենտրոնի գործունեությանը</t>
  </si>
  <si>
    <t>Քրեակատարողական ծառայություններ</t>
  </si>
  <si>
    <t>Իրավախախտում կատարած անձանց գեղագիտական դաստիարակության և կրթական ծրագրերի իրականացում` առանց տարիքային սահմանափակման</t>
  </si>
  <si>
    <t>Իրավական իրազեկում և տեղեկատվության ապահովում</t>
  </si>
  <si>
    <t>Թարգմանչական ծառայություններ</t>
  </si>
  <si>
    <t>Արխիվային ծառայություններ</t>
  </si>
  <si>
    <t>Արդարադատության համակարգի աշխատակիցների վերապատրաստում և հատուկ ուսուցում</t>
  </si>
  <si>
    <t>Հատուկ ծառայողների վերապատրաստում և հատուկ ուսուցում</t>
  </si>
  <si>
    <t>Դատավորների, դատախազների, դատավորների և դատախազների թեկնածուների ցուցակում գտնվող անձանց, դատական ծառայողների, դատախազության աշխատակազմում ծառայողների, դատական կարգադրիչների վերապատրաստման և հատուկ ուսուցման ծառայություններ</t>
  </si>
  <si>
    <t>Բարձր տեխնոլոգիական արդյունաբերության էկոհամակարգի և շուկայի զարգացման ծրագիր</t>
  </si>
  <si>
    <t>Ձեռներեցության տեխնոլոգիական էկոհամակարգ</t>
  </si>
  <si>
    <t>Հեռահաղորդակցության ապահովում</t>
  </si>
  <si>
    <t>Հեռահաղորդակցության և կապի կանոնակարգում</t>
  </si>
  <si>
    <t>ՀՀ շրջակա միջավայրի նախարարություն</t>
  </si>
  <si>
    <t>Շրջակա միջավայրի վրա ազդեցության գնահատում և մոնիթորինգ</t>
  </si>
  <si>
    <t>Շրջակա միջավայրի վրա ազդեցության գնահատում և փորձաքննություն</t>
  </si>
  <si>
    <t>Հիդրոօդերևութաբանություն, շրջակա միջավայրի մոնիթորինգ և տեղեկատվության ապահովում</t>
  </si>
  <si>
    <t>Անտառների կառավարում</t>
  </si>
  <si>
    <t>Բնագիտական նմուշների պահպանություն և ցուցադրություն</t>
  </si>
  <si>
    <t>Գյուղատնտեսության խթանման ծրագիր</t>
  </si>
  <si>
    <t>Պետական աջակցություն Հայաստանի Հանրապետության խաղողագործության և գինեգործության ոլորտներում վարվող պետական քաղաքականության ու զարգացման ծրագրերի իրականացմանը</t>
  </si>
  <si>
    <t>Հայաստանի խաղողագործության և գինեգործության հիմնադրամ</t>
  </si>
  <si>
    <t>Պետական աջակցություն Հայաստանի Հանրապետության գյուղատնտեսական ծրագրերի իրականացմանը</t>
  </si>
  <si>
    <t xml:space="preserve">ՀՀ կառավարության կողմից հաստատված համապատասխան ծրագրի չափանիշները բավարարող շահառուներ </t>
  </si>
  <si>
    <t>Բուսաբուծության խթանում և բույսերի պաշտպանություն</t>
  </si>
  <si>
    <t>Սերմերի որակի ստուգում և պետական սորտափորձարկման միջոցառումներ</t>
  </si>
  <si>
    <t>Ստանդարտների մշակում և հավատարմագրման համակարգի զարգացում</t>
  </si>
  <si>
    <t>ՓՄՁ սուբյեկտներին աջակցության ծրագրերի համակարգում և կառավարում</t>
  </si>
  <si>
    <t xml:space="preserve"> Անասնաբուժական ծառայություններ</t>
  </si>
  <si>
    <t>Գյուղատնտեսական կենդանիների պատվաստում</t>
  </si>
  <si>
    <t xml:space="preserve">Հայաստանի Հանրապետությունում խոշոր եղջերավոր կենդանիների համարակալում և հաշվառում </t>
  </si>
  <si>
    <t>Ներդրումների և արտահանման խթանման ծրագիր</t>
  </si>
  <si>
    <t>Պետական աջակցություն Հայաստանի Հանրապետությունում ներդրումային ծրագրերի խթանմանը, իրականացմանը և հետներդրումային սպասարկմանը</t>
  </si>
  <si>
    <t>Գյուղատնտեսության արդիականացման ծրագիր</t>
  </si>
  <si>
    <t>Զբոսաշրջության զարգացման ծրագիր</t>
  </si>
  <si>
    <t>Աջակցություն զբոսաշրջության զարգացմանը</t>
  </si>
  <si>
    <t>ՀՀ պետական եկամուտների կոմիտե</t>
  </si>
  <si>
    <t>Հարկային և մաքսային ծառայություններ</t>
  </si>
  <si>
    <t>Հարկային և մաքսային ծառայողների վերապատրաստում</t>
  </si>
  <si>
    <t>ՀՀ արտաքին գործերի նախարարություն</t>
  </si>
  <si>
    <t>Միջազգային հարաբերությունների և դիվանագիտության ոլորտում մասնագետների պատրաստում և վերապատրաստում</t>
  </si>
  <si>
    <t xml:space="preserve"> ՀՀ արտաքին գործերի նախարարություն</t>
  </si>
  <si>
    <t>Հանրային հեռարձակողի խորհուրդ</t>
  </si>
  <si>
    <t xml:space="preserve"> Ռադիո և հեռուստահաղորդումների հեռարձակում</t>
  </si>
  <si>
    <t xml:space="preserve"> ՉԺՀ-ի հետ համագործակցության շրջանակներում Հայաստանի հանրային հեռուստաընկերության ենթակառուցվածքների ապահովում</t>
  </si>
  <si>
    <t>Աղյուսակ N 7.3</t>
  </si>
  <si>
    <t>Բյուջետային գլխավոր կարգադրիչների, ծրագրերի, միջոցառումների անվանումները</t>
  </si>
  <si>
    <t>1117</t>
  </si>
  <si>
    <t xml:space="preserve"> Հանրային իրազեկման միջոցառումների իրականացում միջոցառման շրջանակում </t>
  </si>
  <si>
    <t>1207</t>
  </si>
  <si>
    <t>Սոցիալապես անապահով և առանձին խմբերի անձանց բժշկական օգնություն</t>
  </si>
  <si>
    <t>Թրաֆիքինգի զոհերին բժշկական օգնության ծառայություններ</t>
  </si>
  <si>
    <t>Երիտասարդական ծրագրերի շրջանակում թրաֆիքինգի դեմ պայքարի միջացառումներ</t>
  </si>
  <si>
    <t>09</t>
  </si>
  <si>
    <t>05</t>
  </si>
  <si>
    <t>Վերապատրաստման ծառայություններ</t>
  </si>
  <si>
    <t>Աջակցություն օտարերկրյա պետություններում հայալեզու թատերական ներկայացումներին</t>
  </si>
  <si>
    <t>Գիտական ամսագրերի և մենագրությունների հրատարակում</t>
  </si>
  <si>
    <t xml:space="preserve">ՀՀ հավաքական թիմերի մարզիկների ֆունկցիոնալ վիճակի արդյունավետության բարձրացման նպատակով վիտամինիզացիայի և սպորտում չարգելված կենսաբանական ակտիվ հավելումներով ապահովում </t>
  </si>
  <si>
    <t>Աջակցություն ՀՀ հավատարմագրման համակարգին</t>
  </si>
  <si>
    <t xml:space="preserve"> Գիտելիքահենք, նորարարական տնտեսությանը և փոքր ու միջին ձեռնարկատիրությանը աջակցություն</t>
  </si>
  <si>
    <t xml:space="preserve"> Թողարկման և վարկանիշավորման պետական աջակցության ծրագիր</t>
  </si>
  <si>
    <t xml:space="preserve"> Աջակցություն հասարակական և այլ կազմակերպություններին</t>
  </si>
  <si>
    <t>Աջակցություն սփյուռքի հայալեզու լրատվամիջոցներին</t>
  </si>
  <si>
    <t xml:space="preserve"> Աջակցություն այլ մշակութային միջոցառումների և ծրագրերի իրականացմանը </t>
  </si>
  <si>
    <t>Դատական և հանրային պաշտպանություն</t>
  </si>
  <si>
    <t>12009</t>
  </si>
  <si>
    <t>12008</t>
  </si>
  <si>
    <t xml:space="preserve">  Բնակչության սոցիալական պաշտպանության պետական հաստատությունների (մանկատների) շրջանավարտներին դրամական աջակցություն</t>
  </si>
  <si>
    <t xml:space="preserve"> Բնակչության սոցիալական պաշտպանության պետական հաստատությունների (մանկատների) շրջանավարտներին բնակելի տարածության վարձավճարի հատուցում</t>
  </si>
  <si>
    <t xml:space="preserve">Անապահով սոցիալական խմբերին աջակցություն </t>
  </si>
  <si>
    <t xml:space="preserve">ՀՀ աշխատանքի և սոցիալական հարցերի նախարարություն, այդ թվում </t>
  </si>
  <si>
    <t xml:space="preserve">ՀՀ առողջապահության նախարարություն, այդ թվում  </t>
  </si>
  <si>
    <t xml:space="preserve">ՀՀ կրթության, գիտության, մշակույթի և սպորտի նախարարություն, այդ թվում  </t>
  </si>
  <si>
    <t>Տարեց և (կամ) հաշմանդամություն ունեցող անձանց խնամքի տրամադրում, կյանքի դժվարին իրավիճակում հայտնված անձանց սննդի կազմակերպում և կացարանով ապահովում</t>
  </si>
  <si>
    <t>Տարեց և (կամ) հաշմանդամություն ունեցող անձանց ցերեկային խնամքի տրամադրում և սոցիալապես անապահով անձանց սննդի կազմակերպում</t>
  </si>
  <si>
    <t xml:space="preserve"> Իմունականխարգելման ազգային ծրագիր</t>
  </si>
  <si>
    <t>Դեղերի փորձաքննության ծառայությունների իրականացում</t>
  </si>
  <si>
    <t>Տեղեկատվական տեխնոլոգիաների և դրանց հետ փոխկապակցված համակարգերի կառավարում</t>
  </si>
  <si>
    <t xml:space="preserve">Աջակցություն կերպարվեստին   </t>
  </si>
  <si>
    <t>Սեյսմիկ պաշտպանություն</t>
  </si>
  <si>
    <t>ՀՀ Ազգային Ժողով</t>
  </si>
  <si>
    <t xml:space="preserve"> ՀՀ Ազգային ժողովի լիազորությունների իրականացման ապահովում</t>
  </si>
  <si>
    <t xml:space="preserve"> ՀՀ Ազգային ժողովի գործունեության ապահովում, օրենսդրական, վերլուծական և ներկայացուցչական ծառայություններ</t>
  </si>
  <si>
    <t>Միավորված ազգերի կազմակերպության զարգացման ծրագիր</t>
  </si>
  <si>
    <t>«Արմենպրես» պետական լրատվական գործակալություն» ՓԲԸ</t>
  </si>
  <si>
    <t>«Միր» միջպետական հեռուստառադիոընկերության Հայաստանի Հանրապետության ազգային մասնաճյուղ</t>
  </si>
  <si>
    <t xml:space="preserve"> «Սպասարկում» ՊՈԱԿ</t>
  </si>
  <si>
    <t>«Էլեկտրոնային կառավարման ենթակառուցվածքների ներդրման գրասենյակ» ՓԲԸ</t>
  </si>
  <si>
    <t>«Հանրապետական անասնաբուժասանիտարական և բուսասանիտարական լաբորատոր ծառայությունների կենտրոն» ՊՈԱԿ</t>
  </si>
  <si>
    <t>ՀՀ վերաբերյալ պաշտոնական տեղեկատվության ապահովում նաև միջազգային հարթակներում</t>
  </si>
  <si>
    <t>«Հանրային կապերի և տեղեկատվության կենտրոն» ՊՈԱԿ</t>
  </si>
  <si>
    <t>«Կառավարական առանձնատների տնտեսություն» ՊՈԱԿ</t>
  </si>
  <si>
    <t>«Հիվանդությունների վերահսկման և կանխարգելման ազգային կենտրոն» ՊՈԱԿ</t>
  </si>
  <si>
    <t>«Դեղերի և բժշկական պարագաների ապահովման ազգային կենտրոն» ՊՈԱԿ</t>
  </si>
  <si>
    <t>«Դեղերի և բժշկական տեխնոլոգիաների փորձագիտական կենտրոն» ՊՈԱԿ</t>
  </si>
  <si>
    <t>«Սպորտի կառավարման կենտրոն» ՓԲԸ</t>
  </si>
  <si>
    <t>«Հայաստանի աթլետիկայի ֆեդերացիա» ՀԿ</t>
  </si>
  <si>
    <t>«Հայաստանի գեղասահքի ֆեդերացիա» ՀԿ</t>
  </si>
  <si>
    <t>«Հայաստանի դահուկային սպորտի ֆեդերացիա» ՀԿ</t>
  </si>
  <si>
    <t>«Հայաստանի ըմբշամարտի ֆեդերացիա» ՀԿ</t>
  </si>
  <si>
    <t>«Հայաստանի ազգային կանոէի ֆեդերացիա» ՀԿ</t>
  </si>
  <si>
    <t>«Լողի հայկական դաշնություն» ՀԿ</t>
  </si>
  <si>
    <t>«Հայաստանի կարատեի ֆեդերացիա» ՀԿ</t>
  </si>
  <si>
    <t>«Հայաստանի ծանրամարտի ֆեդերացիա» ՀԿ</t>
  </si>
  <si>
    <t>«Հայաստանի հանդբոլի ֆեդերացիա» ՀԿ</t>
  </si>
  <si>
    <t>«Հայաստանի հեծանվային մարզաձևի ֆեդերացիա» ՀԿ</t>
  </si>
  <si>
    <t>«Հայկական առագաստանավային սպորտի ֆեդերացիա» ՀԿ</t>
  </si>
  <si>
    <t>«Հայաստանի մարմնամարզության ֆեդերացիա» ՀԿ</t>
  </si>
  <si>
    <t>«Հայաստանի նետաձգության ազգային ֆեդերացիա» ՀԿ</t>
  </si>
  <si>
    <t>«Հայաստանի սամբոյի ֆեդերացիա» ՀԿ</t>
  </si>
  <si>
    <t>«Հայաստանի սուսերամարտի ֆեդերացիա» ՀԿ</t>
  </si>
  <si>
    <t>«Հայաստանի վոլեյբոլի ֆեդերացիա» ՀԿ</t>
  </si>
  <si>
    <t xml:space="preserve">«Խոտի հոկեյի հայկական ֆեդերացիա» ՀԿ </t>
  </si>
  <si>
    <t>«Հայաստանի բադմինթոնի ֆեդերացիա» ՀԿ</t>
  </si>
  <si>
    <t>«Հայաստանի թենիսի ֆեդերացիա» ՀԿ</t>
  </si>
  <si>
    <t>«Հայաստանի ջրագնդակի ֆեդերացիա» ՀԿ</t>
  </si>
  <si>
    <t>«Հայաստանի սպորտային պարերի ֆեդերացիա» ՀԿ</t>
  </si>
  <si>
    <t xml:space="preserve">«Հայաստանի քիք-բոքսինգի ֆեդերացիա» ՀԿ </t>
  </si>
  <si>
    <t xml:space="preserve">«Ալպինիզմի և լեռնային տուրիզմի հայկական ֆեդերացիա» ՀԿ </t>
  </si>
  <si>
    <t xml:space="preserve">«Հայաստանի ազգային գոլֆի ասոցիացիա» ՀԿ </t>
  </si>
  <si>
    <t>«Հայաստանի կույրերի միավորում» ՀԿ</t>
  </si>
  <si>
    <t>«Հայաստանի շախմատի ակադեմիա» հիմնադրամ</t>
  </si>
  <si>
    <t>«Հայաստանի աթլետիկայի ֆեդերացիա» ՀԿ, «Հայաստանի բասկետբոլի ֆեդերացիա» ՀԿ, «Հայաստանի Հանրապետության բռնցքամարտի ֆեդերացիա» ՀԿ, «Հայաստանի դահուկային սպորտի ֆեդերացիա» ՀԿ, «Հայաստանի ըմբշամարտի ֆեդերացիա» ՀԿ, «Լողի հայկական դաշնություն» ՀԿ, «Հայաստանի կարատեի ֆեդերացիա» ՀԿ, «Հայաստանի ծանրամարտի ֆեդերացիա» ՀԿ, «Հայաստանի հեծանվային մարզաձևի ֆեդերացիա» ՀԿ, «Հայաստանի հրաձգության ֆեդերացիա» ՀԿ, «Հայաստանի ձյուդոյի ֆեդերացիա» ՀԿ, «Հայաստանի մարմնամարզության ֆեդերացիա» ՀԿ, «Հայաստանի ջրացատկի ֆեդերացիա» ՀԿ, «Հայաստանի սամբոյի ֆեդերացիա» ՀԿ, «Հայաստանի սուսերամարտի ֆեդերացիա» ՀԿ</t>
  </si>
  <si>
    <t xml:space="preserve"> Հայաստանում Ֆրանկոֆոնիայի մարզամշակութային խաղերի նախապատրաստում և անցկացում</t>
  </si>
  <si>
    <t>Սպորտային միջոցառումների կազմակերպում</t>
  </si>
  <si>
    <t>«Մասնագիտական կրթության որակի ապահովան ազգային կենտրոն» հիմնադրամ</t>
  </si>
  <si>
    <t>«Պատմամշակութային ժառանգության գիտահետազոտական կենտրոն» ՊՈԱԿ</t>
  </si>
  <si>
    <t>«Մշակութային արժեքների փորձաքիտական կենտրոն» ՊՈԱԿ</t>
  </si>
  <si>
    <t>«Սոցիալական ձեռնարկատիրությունը` որպես երիտասարդության առաջընթացի, երիտասարդների շրջանում գործարարության, սոցիալիզացիայի, առաջնորդության (այդ թվում՝ երիտասարդ կանանց) խթանման մեխանիզմ» ծրագրի իրականացում</t>
  </si>
  <si>
    <t>Համահայկական ճանաչողական և համագործակցության միջոցառում</t>
  </si>
  <si>
    <t>«Աուդիովիզուալ լրագրողների ասոցիացիա» ՀԿ</t>
  </si>
  <si>
    <t>«Բնակարան երիտասարդներին» վերաֆինանսավորում իրականացնող վարկային կազմակերպություն» ՓԲԸ</t>
  </si>
  <si>
    <t>Ազգային փոքրամասնությունների համար Հայաստանում լույս տեսնող տպագիր  լրատվամիջոցներ</t>
  </si>
  <si>
    <t>«Դնիպրո-Սլավուտիչ» (հայերեն, ուկրաիներեն)</t>
  </si>
  <si>
    <t>«Դավթի Վահան» (հայերեն, եբայերեն, ռուսերեն)</t>
  </si>
  <si>
    <t>«Բելառուս» (հայերեն, ռուսերեն, բելառուսերեն)</t>
  </si>
  <si>
    <t>«Ասիրիսկիե նովոստի» (հայերեն, ռուսերեն, ասորերեն)</t>
  </si>
  <si>
    <t xml:space="preserve">«Էզդիխանա» (հայերեն, եզդիերեն, ռուսերեն) </t>
  </si>
  <si>
    <t>«Զագրոս» (հայերեն, քրդերեն)</t>
  </si>
  <si>
    <t>«Իլիոս» (հայերեն, հունարեն, ռուսերեն)</t>
  </si>
  <si>
    <t>«Ռյա-Թազա» (հայերեն, քրդերեն)</t>
  </si>
  <si>
    <t xml:space="preserve">«Ուկրաինա» Հայաստանի ուկրաինացիների ֆեդերացիա» ՀԿ </t>
  </si>
  <si>
    <t>«Հայաստանի հրեական համայնք» ՀԿ</t>
  </si>
  <si>
    <t xml:space="preserve">«Հայաստանի «Երևանի բելառուսների համայնք «Բելառուս» ՀԿ </t>
  </si>
  <si>
    <t>«Հայաստանի ասորական «Խայադթա» ֆեդերացիա» ՀԿ</t>
  </si>
  <si>
    <t>«Եզդիների ազգային միություն» ՀԿ</t>
  </si>
  <si>
    <t>«Հայաստանի քրդական ազգային խորհուրդ» ՀԿ</t>
  </si>
  <si>
    <t>«Երևան քաղաքի «Իլիոս» հույների համայնք» ՀԿ</t>
  </si>
  <si>
    <t>«Ռյա-Թազա» թերթի խմբագրություն» ՍՊԸ</t>
  </si>
  <si>
    <t>«Գրական թերթ»</t>
  </si>
  <si>
    <t>«Նորք»</t>
  </si>
  <si>
    <t>«Կայարան»</t>
  </si>
  <si>
    <t>«granish.org»</t>
  </si>
  <si>
    <t>«Երկունք»</t>
  </si>
  <si>
    <t xml:space="preserve">«groghutsav.am» </t>
  </si>
  <si>
    <t xml:space="preserve">«Եղեգան փող» </t>
  </si>
  <si>
    <t>«Գրական թերթ» խմբագրություն» ՍՊԸ</t>
  </si>
  <si>
    <t>Հայաստանի գրողների միության հասարակական կազմակերպության «Նորք» հանդես» ՍՊԸ</t>
  </si>
  <si>
    <t>«Գրական կայարան» գրական, մշակութային ՀԿ</t>
  </si>
  <si>
    <t>«Գրանիշ գրական համայնք» ՀԿ</t>
  </si>
  <si>
    <t>«Թռիչք» կրթամշակութային և խորհրդատվական» ՀԿ</t>
  </si>
  <si>
    <t>«Գրող» գրական, մշակութային հիմնադրամ</t>
  </si>
  <si>
    <t>«ա-ակտուալ»</t>
  </si>
  <si>
    <t>«kinoashkharh.am»</t>
  </si>
  <si>
    <t>«art-collage.com»</t>
  </si>
  <si>
    <t xml:space="preserve">«ardi.am» </t>
  </si>
  <si>
    <t>«cultural.am»</t>
  </si>
  <si>
    <t xml:space="preserve">«anmmedia.am» </t>
  </si>
  <si>
    <t xml:space="preserve">«Հայաստանի կույրերի միավորման բյուլետեն» </t>
  </si>
  <si>
    <t>Շահառու կազմակերպություններ</t>
  </si>
  <si>
    <t xml:space="preserve"> Թվային փոխակերպման գործընթացի իրականացում</t>
  </si>
  <si>
    <t>«Տեղեկատվական անվտանգության և կրիպտոգրաֆիայի ազգային կենտրոն» ՊՈԱԿ</t>
  </si>
  <si>
    <t>«Հեռահաղորդակցության հանրապետական կենտրոն» ՊՈԱԿ</t>
  </si>
  <si>
    <t xml:space="preserve"> Էլեկտրաէներգետիկ համակարգի զարգացման ծրագիր</t>
  </si>
  <si>
    <t>«Ատոմային նոր էներգաբլոկի կառուցում» ՓԲԸ</t>
  </si>
  <si>
    <t>«Գույքի գնահատման և աճուրդի կենտրոն» ՊՈԱԿ</t>
  </si>
  <si>
    <t>«Հանրապետական երկրաբանական ֆոնդ» ՊՈԱԿ</t>
  </si>
  <si>
    <t>«Ճանապարհային դեպարտամենտ» հիմնադրամ</t>
  </si>
  <si>
    <t xml:space="preserve">Սպանդանոցային ծառայություն մատուցող տնտեսավարողներին աջակցության տրամադրում </t>
  </si>
  <si>
    <t>Բուսասանիտարիայի ծառայությունների, հողերի ագրոքիմիական հետազոտության և բերրիության բարձրացման միջոցառումների իրականացում</t>
  </si>
  <si>
    <t>Ոչխարաբուծության և այծաբուծության զարգացման ծրագրին աջակցություն</t>
  </si>
  <si>
    <t>Հայաստանի կինոյի հիմնադրամ</t>
  </si>
  <si>
    <t>Կինոծրագրերի իրականացում</t>
  </si>
  <si>
    <t>Կինոարտադրության ներդրումների վերադարձ</t>
  </si>
  <si>
    <t>«Արցախի Տիգրանակերտ» ՀԿ</t>
  </si>
  <si>
    <t>«Հայկական ճարտարապետություն ուսումնասիրող հիմնադրամ»</t>
  </si>
  <si>
    <t>«Հայաստանի պատմության թանգարան» ՊՈԱԿ</t>
  </si>
  <si>
    <t>«Ե.Չարենցի անվան գրականության և արվեստի թանգարան» ՊՈԱԿ</t>
  </si>
  <si>
    <t>«Ե.Չարենցի տուն-թանգարան» ՊՈԱԿ</t>
  </si>
  <si>
    <t>«Ա.Իսահակյանի տուն-թանգարան» ՊՈԱԿ</t>
  </si>
  <si>
    <t>«Ա.Սպենդիարյանի տուն-թանգարան» ՊՈԱԿ</t>
  </si>
  <si>
    <t>«Ա.Խաչատրյանի տուն-թանգարան» ՊՈԱԿ</t>
  </si>
  <si>
    <t>«Հայ և ռուս ժողովուրդների բարեկամության թանգարան» ՊՈԱԿ</t>
  </si>
  <si>
    <t>«Երվանդ Քոչարի թանգարան» ՊՈԱԿ</t>
  </si>
  <si>
    <t>«Ս.Փարաջանովի թանգարան» ՊՈԱԿ</t>
  </si>
  <si>
    <t>«Պատմամշակութային արգելոց-թանգարանների և պատմական միջավայրի պահպանության ծառայություն» ՊՈԱԿ</t>
  </si>
  <si>
    <t>«Կոմիտասի թանգարան-ինստիտուտ» ՊՈԱԿ</t>
  </si>
  <si>
    <t>«Խ.Աբովյանի տուն-թանգարան» ՊՈԱԿ</t>
  </si>
  <si>
    <t>«Սարդարապատի հերոսամարտի հուշահամալիր, 
Հայոց ազգագրության և ազատագրական պայքարի պատմության ազգային թանգարան» ՊՈԱԿ</t>
  </si>
  <si>
    <t>«Ալեքսանդր Թամանյանի անվան ճարտարապետության ազգային թանգարան-ինստիտուտ» ՊՈԱԿ</t>
  </si>
  <si>
    <t>«Սպարապետ Վ.Սարգսյանի տուն-թանգարան» ՊՈԱԿ</t>
  </si>
  <si>
    <t>«Պ.Սևակի անվան տուն-թանգարան» ՊՈԱԿ</t>
  </si>
  <si>
    <t>«ՀՀ Գեղարքունիքի մարզի երկրագիտական թանգարան» ՊՈԱԿ</t>
  </si>
  <si>
    <t>«Լոռու-Փամբակի երկրագիտական թանգարան» ՊՈԱԿ</t>
  </si>
  <si>
    <t>«Գյումրու քաղաքային կենցաղի և ժողովրդական ճարտարապետության թանգարան» ՊՈԱԿ</t>
  </si>
  <si>
    <t>«ՀՀ Շիրակի մարզի երկրագիտական թանգարան» ՊՈԱԿ</t>
  </si>
  <si>
    <t>«Կապանի երկրագիտական թանգարան» ՊՈԱԿ</t>
  </si>
  <si>
    <t xml:space="preserve">«Եղեգնաձորի երկրագիտական թանգարան» ՊՈԱԿ </t>
  </si>
  <si>
    <t>«Հովհաննես Շարամբեյանի անվան ժողովրդական արվեստների թանգարան» ՊՈԱԿ</t>
  </si>
  <si>
    <t>«Կրթական տեխնոլոգիաների ազգային կենտրոն» ՊՈԱԿ</t>
  </si>
  <si>
    <t xml:space="preserve">Տեղեկատվական մոդուլային կենտրոնների ստեղծում </t>
  </si>
  <si>
    <t>Պատմամշակութային արգելոց-թանգարանների և պատմական միջավայրի պահպանության ծառայություն ՊՈԱԿ</t>
  </si>
  <si>
    <t>«Ֆեստիվառ» փառատոն</t>
  </si>
  <si>
    <t>«Հայաստանի հանրային հեռուստաընկերություն» ՓԲԸ</t>
  </si>
  <si>
    <t>«Կամերային երաժշտության ազգային կենտրոն» ՊՈԱԿ</t>
  </si>
  <si>
    <t>«Ստեփանավանի մշակույթի և ժամանցի կենտրոն» ՊՈԱԿ</t>
  </si>
  <si>
    <t>«Երեխաների հատուկ ստեղծագործական կենտրոն» ՊՈԱԿ</t>
  </si>
  <si>
    <t>«Հայաստանի ազգային օլիմպիական կոմիտե» ՀԿ</t>
  </si>
  <si>
    <t>«Հակադոպինգային գործակալություն» ՊՈԱԿ</t>
  </si>
  <si>
    <t>«Հայաստանի ազգային գրադարան» ՊՈԱԿ</t>
  </si>
  <si>
    <t>«Ակտուալ արվեստ» մշակութային ՀԿ</t>
  </si>
  <si>
    <t>«Եռանկյուն» սոցիալ-մշակութային ՀԿ</t>
  </si>
  <si>
    <t>«Արթնախագիծ» կրթամշակութային ՀԿ</t>
  </si>
  <si>
    <t>«Արդի» գիտամշակութային լրատվական ՀԿ</t>
  </si>
  <si>
    <t>«Մշակութային հասարակություն» ՀԿ</t>
  </si>
  <si>
    <t>«Էյ Էն Էմ» ՓԲԸ</t>
  </si>
  <si>
    <t>«Հայաստանի կույրերի միավորման «Հրատարակչություն» ՍՊԸ</t>
  </si>
  <si>
    <t>«Խնկո-Ապոր անվան ազգային մանկական գրադարան» ՊՈԱԿ</t>
  </si>
  <si>
    <t>«Վ.Պետրոսյանի անվան Արագածոտնի մարզային գրադարան» ՊՈԱԿ</t>
  </si>
  <si>
    <t>«Օ.Չուբարյանի անվան Արարատի մարզային գրադարան» ՊՈԱԿ</t>
  </si>
  <si>
    <t>«Արմավիրի մարզային գրադարան» ՊՈԱԿ</t>
  </si>
  <si>
    <t>«Վ.Պետրոսյանի անվան Գեղարքունիքի մարզային գրադարան» ՊՈԱԿ</t>
  </si>
  <si>
    <t>«Կոտայքի մարզային գրադարան» ՊՈԱԿ</t>
  </si>
  <si>
    <t>«Շիրակի մարզային գրադարան» ՊՈԱԿ</t>
  </si>
  <si>
    <t>«Սյունիքի մարզային գրադարան» ՊՈԱԿ</t>
  </si>
  <si>
    <t>«Տավուշի մարզային գրադարան» ՊՈԱԿ</t>
  </si>
  <si>
    <t>«Լոռու մարզային գրադարան» ՊՈԱԿ</t>
  </si>
  <si>
    <t>«Վայոց ձորի մարզային գրադարան» ՊՈԱԿ</t>
  </si>
  <si>
    <t>«Ե. Չարենցի անվան գրականության և արվեստի թանգարան» ՊՈԱԿ</t>
  </si>
  <si>
    <t>Սևանի իշխանի պաշարների վերականգնման և ձկնաբուծության զարգացման հիմնադրամի առողջացմանն ուղղված աջակցություն</t>
  </si>
  <si>
    <t>Սևանի իշխանի պաշարների վերականգնման և ձկնաբուծության զարգացման հիմնադրամ</t>
  </si>
  <si>
    <t>«Հայաստանի Հանրապետության Վարչապետի գավաթ» սիրողական խճուղային հեծանվավազքի մրցաշարի անցկացում</t>
  </si>
  <si>
    <t>«Ուսանողական մարզական ֆեդերացիա» ՀԿ</t>
  </si>
  <si>
    <t>«Հայաստանի Հանրապետության Վարչապետի գավաթ» սիրողական սեղանի թենիսի մրցաշարի անցկացում</t>
  </si>
  <si>
    <t>«Հայաստանի Հանրապետության Վարչապետի գավաթ» դպրոցականների թիմային խճուղավազքի անցկացում</t>
  </si>
  <si>
    <t>«Հիդրոօդերևութաբանության և մոնիթորինգի կենտրոն» ՊՈԱԿ</t>
  </si>
  <si>
    <t>«Հայանտառ» ՊՈԱԿ</t>
  </si>
  <si>
    <t>Անտառկառավարման և անտառպահպանական ծառայություններ</t>
  </si>
  <si>
    <t xml:space="preserve"> Բնական ռեսուրսների և բնության հատուկ պահպանվող տարածքների կառավարում</t>
  </si>
  <si>
    <t>«Դիլիջան» ազգային պարկ» ՊՈԱԿ</t>
  </si>
  <si>
    <t>«Խոսրովի անտառ» պետական արգելոց» ՊՈԱԿ</t>
  </si>
  <si>
    <t xml:space="preserve"> «Արփի լիճ» ազգային պարկ» ՊՈԱԿ</t>
  </si>
  <si>
    <t xml:space="preserve">«Հայաստանի բնության պետական թանգարան» ՊՈԱԿ </t>
  </si>
  <si>
    <t>«Արբիտրաժի և հաշտարարության հայաստանյան կենտրոն» հիմնադրամ</t>
  </si>
  <si>
    <t>«Իրավական կրթության և վերականգնողական ծրագրերի իրականացման կենտրոն» ՊՈԱԿ</t>
  </si>
  <si>
    <t>«Հայաստանի ազգային արխիվ» ՊՈԱԿ</t>
  </si>
  <si>
    <t>«Արդարադատության ակադեմիա» ՊՈԱԿ</t>
  </si>
  <si>
    <t>Աջակցություն «Արբիտրաժի և հաշտարարության հայաստանյան կենտրոն» հիմնադրամի գործունեությանը</t>
  </si>
  <si>
    <t>«Ա.Սպենդիարյանի անվան օպերայի և բալետի ազգային ակադեմիական թատրոն» ՊՈԱԿ</t>
  </si>
  <si>
    <t>«Գ.Սունդուկյանի անվան ազգային ակադեմիական թատրոն» ՊՈԱԿ</t>
  </si>
  <si>
    <t>«Հ.Պարոնյանի անվան երաժշտական կոմեդիայի պետական թատրոն» ՊՈԱԿ</t>
  </si>
  <si>
    <t>«Կ.Ստանիսլավսկու անվան պետական ռուսական դրամատիկական թատրոն» ՊՈԱԿ</t>
  </si>
  <si>
    <t>«Գյումրու Վ.Աճեմյանի անվան պետական դրամատիկական թատրոն» ՊՈԱԿ</t>
  </si>
  <si>
    <t>«Հ. Թումանյանի անվան ազգային տիկնիկային թատրոն»  ՊՈԱԿ</t>
  </si>
  <si>
    <t>«Վանաձորի Հ.Աբելյանի անվան պետական դրամատիկական թատրոն» ՊՈԱԿ</t>
  </si>
  <si>
    <t>«Արտաշատի Ա.Խարազյանի անվան պետական դրամատիկական թատրոն» ՊՈԱԿ</t>
  </si>
  <si>
    <t>«Երևանի կամերային պետական թատրոն» ՊՈԱԿ</t>
  </si>
  <si>
    <t>«Սոս Սարգսյանի անվան համազգային թատրոն» ՊՈԱԿ</t>
  </si>
  <si>
    <t>«Գորիսի Վ.Վաղարշյանի անվան պետական դրամատիկական թատրոն» ՊՈԱԿ</t>
  </si>
  <si>
    <t>«Երևանի խամաճիկների պետական թատրոն» ՊՈԱԿ</t>
  </si>
  <si>
    <t>«Երևանի մնջախաղի պետական թատրոն» ՊՈԱԿ</t>
  </si>
  <si>
    <t>«Խորեոգրաֆիայի պետական թատրոն» ՊՈԱԿ</t>
  </si>
  <si>
    <t>«ՀՀ Գեղարքունիքի մարզի Լ.Քալանթարի անվան դրամատիկական թատրոն» ՊՈԱԿ</t>
  </si>
  <si>
    <t>«Ա.Շիրվանզադեի անվան պետական դրամատիկական թատրոն»ՊՈԱԿ</t>
  </si>
  <si>
    <t>«Հայաստանի ազգային ֆիլհարմոնիկ նվագախումբ» ՊՈԱԿ</t>
  </si>
  <si>
    <t>«Հայաստանի պետական սիմֆոնիկ նվագախումբ» ՊՈԱԿ</t>
  </si>
  <si>
    <t>«Հայաստանի պետական ֆիլհարմոնիա» ՊՈԱԿ</t>
  </si>
  <si>
    <t>«Ժողովրդական երաժշտության և պարի ազգային կենտրոն» ՊՈԱԿ</t>
  </si>
  <si>
    <t>«Հայաստանի էստրադային ջազ նվագախումբ» ՊՈԱԿ</t>
  </si>
  <si>
    <t>«Հայաստանի երգի պետական թատրոն» ՊՈԱԿ</t>
  </si>
  <si>
    <t>«Գյումրու պետական սիմֆոնիկ նվագախումբ» ՊՈԱԿ</t>
  </si>
  <si>
    <t>«Գյումրու ժողովրդական գործիքների պետական նվագախումբ» ՊՈԱԿ</t>
  </si>
  <si>
    <t>«Հայաստանի Հանրապետության արտաքին գործերի նախարարության դիվանագիտական դպրոց» ՊՈԱԿ</t>
  </si>
  <si>
    <t xml:space="preserve">Միջազգային թատերական նախագծերին թատերախմբերի մասնակցություն </t>
  </si>
  <si>
    <t>«Գյուղատնտեսական ծառայությունների կենտրոն» ՊՈԱԿ</t>
  </si>
  <si>
    <t>«Գյուղատնտեսական հետազոտությունների և հավաստագրման կենտրոն» ՊՈԱԿ</t>
  </si>
  <si>
    <t>«Ներդրումների աջակցման կենտրոն» հիմնադրամ</t>
  </si>
  <si>
    <t>«Հավատարմագրման ազգային մարմին» ՊՈԱԿ</t>
  </si>
  <si>
    <t>«Արհեստների փառատոն» ծրագիր</t>
  </si>
  <si>
    <t>Միջազգային երաժշտական նախագծերին կոլեկտիվների մասնակցություն</t>
  </si>
  <si>
    <t>«Օրացույց. Գիտաստեղծագործական նախաձեռնությունների միավորում» ՀԿ</t>
  </si>
  <si>
    <t>«Ստեղծագործ Եվրոպա» Հայաստանյան գրասենյակի ծրագրերի իրականացում</t>
  </si>
  <si>
    <t>«Ազգային ստեղծարար միավորում» ՀԿ</t>
  </si>
  <si>
    <t>«Կրթությունը՝ Մշակույթ է» կրթամշակութային հեռուստանախագիծ</t>
  </si>
  <si>
    <t>«Կողք-կողքի» ներառական երաժշտական արտ միջազգային փառատոն</t>
  </si>
  <si>
    <t>«Կողք-կողքի» ներառական կրթամշակութային ՀԿ</t>
  </si>
  <si>
    <t>«Հայաստանի պետական ազգային ակադեմիական երգչախումբ» ՊՈԱԿ</t>
  </si>
  <si>
    <t>«Հումանիտար ականազերծման և փորձագիտական ծառայությունների կազմակերպում» ՊՈԱԿ</t>
  </si>
  <si>
    <t>«Դինամո» ՄՀԿ</t>
  </si>
  <si>
    <t>«Ոստիկանության տեսալուսանկարահանող էլեկտրոնային համակարգերի կառավարման կենտրոն» ՊՈԱԿ</t>
  </si>
  <si>
    <t>«Հատուկ կացարան» ՊՈԱԿ</t>
  </si>
  <si>
    <t xml:space="preserve"> «Նաիրիտ գործարան» ՓԲԸ</t>
  </si>
  <si>
    <t xml:space="preserve">«Սեյսմիկ պաշտպանության տարածքային ծառայություն» ՊՈԱԿ </t>
  </si>
  <si>
    <t>«Ռուս-հայկական մարդասիրական արձագանքման կենտրոն» ՄՈԱԿ</t>
  </si>
  <si>
    <t>«Հանրակացարաններ» ՊՈԱԿ</t>
  </si>
  <si>
    <t>«Հայկական կարմիր խաչի ընկերություն» ՀԿ</t>
  </si>
  <si>
    <t>«Վարդենիսի շուրջօրյա մասնագիտացված խնամքի կենտրոն» ՊՈԱԿ</t>
  </si>
  <si>
    <t>«Տարեց և (կամ) հաշմանդամություն ունեցող անձանց շուրջօրյա խնամքի ծառայությունների տրամադրում Լոռու մարզում» ՀԿ</t>
  </si>
  <si>
    <t>«ՀՀ մարշալ Բաղրամյանի անվան վետերանների միավորում» ՀԿ</t>
  </si>
  <si>
    <t>«Երևանի մանկան տուն» ՊՈԱԿ</t>
  </si>
  <si>
    <t>«Խարբերդի մասնագիտացված մանկատուն» ՊՈԱԿ</t>
  </si>
  <si>
    <t>«Շիրակի մարզի երեխայի և ընտանիքի աջակցության կենտրոն» ՊՈԱԿ</t>
  </si>
  <si>
    <t>«Սյունիքի մարզի երեխայի և ընտանիքի աջակցության կենտրոն» ՊՈԱԿ*</t>
  </si>
  <si>
    <t>«Երեխայի և ընտանիքի աջակցության կենտրոն» ՊՈԱԿ</t>
  </si>
  <si>
    <t>«Լոռու մարզի երեխայի և ընտանիքի աջակցության կենտրոն» ՊՈԱԿ</t>
  </si>
  <si>
    <t>«Երևանի Աջափնյակ թաղային համայնքի երեխաների սոցիալական հոգածության կենտրոն» ՊՈԱԿ</t>
  </si>
  <si>
    <t>«Աշխատանքի և սոցիալական հետազոտությունների ազգային ինստիտուտ» ՊՈԱԿ</t>
  </si>
  <si>
    <t>«Հայաստանի Հանրապետության արդարադատության նախարարության թարգմանությունների կենտրոն» ՊՈԱԿ</t>
  </si>
  <si>
    <t>Աջակցություն «ՀՀ մարշալ Բաղրամյանի անվան վետերանների միավորում» ՀԿ</t>
  </si>
  <si>
    <t>«Նաիրիտ գործարան» ՓԲԸ-ի անվտանգության ապահովում</t>
  </si>
  <si>
    <t>«Հաղթանակ» շուրջօրյա խնամքի կենտրոն» ՊՈԱԿ</t>
  </si>
  <si>
    <t>«Նորք» շուրջօրյա խնամքի կենտրոն» ՊՈԱԿ</t>
  </si>
  <si>
    <t>«Ակադեմիական փոխճանաչման և շարժունության ազգային տեղեկատվական կենտրոն» հիմնադրամ</t>
  </si>
  <si>
    <t>ՀՀ կրթության, գիտության, մշակույթի և սպորտի նախարարության  բարձրագույն կրթության և գիտության կոմիտե</t>
  </si>
  <si>
    <t>«Կրթության զարգացման նորարարական ազգային կենտրոն» հիմնադրամ</t>
  </si>
  <si>
    <t>«Զեյթուն ուսանողական ավան» հիմնադրամ</t>
  </si>
  <si>
    <t>«Երևանի «Մխիթար Սեբաստացի» կրթահամալիր» ՊՈԱԿ</t>
  </si>
  <si>
    <t>«ԵՊՀ-ին առընթեր Ա. Շահինյանի անվան ֆիզիկամաթեմատիկական հատուկ դպրոց» ՊՈԱԿ</t>
  </si>
  <si>
    <t>«Առաջատար տեխնոլոգիաների ձեռնարկությունների միություն» ՀԿ</t>
  </si>
  <si>
    <t>«Գնահատման և թեստավորման կենտրոն» ՊՈԱԿ</t>
  </si>
  <si>
    <t>«Խ․ Աբովյանի անվան հայկական պետական մանկավարժական համալսարան» հիմնադրամ</t>
  </si>
  <si>
    <t>Հայաստանի «Սևան» մարզական ՀԿ</t>
  </si>
  <si>
    <t>Հայաստանի «Դինամո» մարզական ՀԿ</t>
  </si>
  <si>
    <t>«Աշխատանքային ռեզերվներ» մարզական ՀԿ</t>
  </si>
  <si>
    <t xml:space="preserve">Գիտական ենթակառուցվածքի արդիականացում </t>
  </si>
  <si>
    <t>Հայագիտական ուսումնասիրությունները ֆինանսավորող համահայկական հիմնադրամ</t>
  </si>
  <si>
    <t>Գիտական և գիտատեխնիկական գործունեության ենթակառուցվածքի պահպանում ու զարգացում</t>
  </si>
  <si>
    <t xml:space="preserve">ԵՊԲՀ «ՔՈԲՐԵՅՆ» ուղեղի հիմնարար հետազոտությունների գիտակրթական կենտրոնի պահպանում ու զարգացում </t>
  </si>
  <si>
    <t xml:space="preserve">ՀՀ ԳԱԱ «Ինֆորմատիկայի և ավտոմատացման պրոբլեմների ինստիտուտ» ՊՈԱԿ </t>
  </si>
  <si>
    <t>Գիտական ստորաբաժանումների նյութատեխնիկական բազայի արդիականացման համար ֆինանսական աջակցություն</t>
  </si>
  <si>
    <t xml:space="preserve">Ֆիզիկայի բնագավառի ենթակառուցվածքների արդիականացում
</t>
  </si>
  <si>
    <t xml:space="preserve">Արագացուցչային տեխնոլոգիաների զարգացում
</t>
  </si>
  <si>
    <t>ՀՀ ԳԱԱ «Հիմնարար գիտական գրադարան» ՊՈԱԿ</t>
  </si>
  <si>
    <t xml:space="preserve">Ազգային արժեք ներկայացնող գիտական օբյեկտների պահպանություն
</t>
  </si>
  <si>
    <t xml:space="preserve"> Գիտաշխատողներին գիտական աստիճանների համար տրվող հավելավճարներ
</t>
  </si>
  <si>
    <t xml:space="preserve">Գիտական և գիտատեխնիկական գործունեության գիտական դրամաշնորհային հետազոտություններ
</t>
  </si>
  <si>
    <t>Գիտական արդյունավետության խթանման դրամաշնորհային ծրագրերի ֆինանսավորում</t>
  </si>
  <si>
    <t>հայ-վրացական</t>
  </si>
  <si>
    <t>ADVANCE հետազոտական դրամաշնորհային նախագծերի ֆինանսավորում</t>
  </si>
  <si>
    <t>Երկակի նշանակության գիտական նախագծերի ֆինանսավորում</t>
  </si>
  <si>
    <t>«Հասարակական գիտություններ», «Հայագիտություն և հումանիտար գիտություններ»  բնագավառների հետազոտություններին աջակցություն</t>
  </si>
  <si>
    <t>Կին ղեկավարների առաջխաղացմանն ուղղված ծրագրերի ֆինանսավորում</t>
  </si>
  <si>
    <t xml:space="preserve">Գիտական և գիտատեխնիկական նպատակային-ծրագրային հետազոտություններ
</t>
  </si>
  <si>
    <t xml:space="preserve"> Մ. Մաշտոցի անվան «Մատենադարան» ԳՀԻ հիմնադրամի «Միջնադարյան Ճաշոց ձեռագրերի» և «Կաթողիկոսական դիվանի ֆոնդի» արժեքավոր վավերագրերի մշտադիտարկման, ամրակայման ու գիտատեխնիկական մշակում»  ծրագրին պետական աջակցութjուն</t>
  </si>
  <si>
    <t xml:space="preserve">Հայոց ցեղասպանության զոհերի և վերապրողների տվյալների հավաքագրում, ուսումնասիրություն և թվային շտեմարանի ստեղծում </t>
  </si>
  <si>
    <t>Բաց գիտության ազգային ամպային
 ենթակառուցվածք</t>
  </si>
  <si>
    <t>Գյուղատնտեսական նշանակության հողերի արդյունավետ օգտագործման և կայուն գյուղատնտեսության զարգացման միջոցառումների մշակում թվային տեխնոլոգիաների կիրառմամբ</t>
  </si>
  <si>
    <t>Հայաստանի ազգային ագրարային համալսարան» հիմնադրամ</t>
  </si>
  <si>
    <t>Օդատիեզերական պատկերների միջոցով շենք-շինությունների հայտնաբերման և քարտեզագրման մեքենայական ու խորը ուսուցման ալգորիթմների մշակում և ներդրում ազգային տարածական տվյալների ենթակառուցվածքում</t>
  </si>
  <si>
    <t>Հայաստանի տարածքի 1:200000 մասշտաբի նոր երկրաբանական քարտեզի կազմում</t>
  </si>
  <si>
    <t>ՀՀ ԳԱԱ Երկրաբանական
գիտությունների ինստիտուտ» ՊՈԱԿ</t>
  </si>
  <si>
    <t>Պատմության ազգային և գլոբալ չափումներ</t>
  </si>
  <si>
    <t xml:space="preserve">Հայերենի լեզվական տեխնոլոգիաներ» հետազոտական աշխատարան </t>
  </si>
  <si>
    <t>Էկոգեն շոկերի հետազոտությունը և տնտեսական աճի սահմանափակումների հաղթահարման մեխանիզմները Հայաստանի Հանրապետությունում</t>
  </si>
  <si>
    <t xml:space="preserve">ՀՀ-ում միկրոսննդանյութերի ընդունման գնահատում և հանրային իրազեկման համար անհրաժեշտ գիտամեթոդական ապահովում
</t>
  </si>
  <si>
    <t>Միջոցառումները կատարող պետական մարմինների անվանումները</t>
  </si>
  <si>
    <t>Գիտական ենթակառուցվածքի արդիականացում</t>
  </si>
  <si>
    <t>Ազգային արժեք ներկայացնող գիտական օբյեկտների պահպանություն</t>
  </si>
  <si>
    <t>Բարձր էներգիաների ֆիզիկայի բնագավառի ենթակառուցվածքների արդիականացում</t>
  </si>
  <si>
    <t>Արագացուցչային տեխնոլոգիաների զարգացում</t>
  </si>
  <si>
    <t xml:space="preserve">Անտենային էտալոնների պահպանում և զարգացում </t>
  </si>
  <si>
    <t>Գիտական աստիճանաշնորհման և գիտամանկավարժական կոչումնների շնորհում</t>
  </si>
  <si>
    <t>Գիտաշխատողներին գիտական աստիճանների համար տրվող հավելավճարներ</t>
  </si>
  <si>
    <t>Ակադեմիական քաղաքի ստեղծում</t>
  </si>
  <si>
    <t>«Դպրոցականների հանրապետական մարզական ֆեդերացիա» ՀԿ</t>
  </si>
  <si>
    <t xml:space="preserve">Աջակցություն դպրոցներին «Արագ արձագանքման ֆոնդի» շրջանակում հրատապ խնդիրների լուծման համար  </t>
  </si>
  <si>
    <t>Մասնագիտական կրթության և ուսուցման (ՄԿՈՒ) բարեփոխումներ</t>
  </si>
  <si>
    <t>«Հանրապետական մանկավարժահոգեբանական կենտրոն» ՊՈԱԿ</t>
  </si>
  <si>
    <t>«Սիսիանի տարածքային մանկավարժահոգեբանական աջակցության կենտրոն» ՊՈԱԿ</t>
  </si>
  <si>
    <t>«Գորիսի տարածքային մանկավարժահոգեբանական աջակցության կենտրոն» ՊՈԱԿ</t>
  </si>
  <si>
    <t>«Կապանի տարածքային մանկավարժահոգեբանական աջակցության կենտրոն» ՊՈԱԿ</t>
  </si>
  <si>
    <t>«Արմավիրի տարածքային մանկավարժահոգեբանական աջակցության կենտրոն» ՊՈԱԿ</t>
  </si>
  <si>
    <t>«Վաղարշապատի տարածքային մանկավարժահոգեբանական աջակցության կենտրոն» ՊՈԱԿ</t>
  </si>
  <si>
    <t>«Շիրակի տարածքային մանկավարժահոգեբանական աջակցության կենտրոն» ՊՈԱԿ</t>
  </si>
  <si>
    <t>«Արթիկի տարածքային մանկավարժահոգեբանական աջակցության կենտրոն» ՊՈԱԿ</t>
  </si>
  <si>
    <t>«Աշտարակի տարածքային մանկավարժահոգեբանական աջակցության կենտրոն» ՊՈԱԿ</t>
  </si>
  <si>
    <t>«Երևանի թիվ 1 տարածքային մանկավարժահոգեբանական աջակցության կենտրոն» ՊՈԱԿ</t>
  </si>
  <si>
    <t>«Երևանի թիվ 2 տարածքային մանկավարժահոգեբանական աջակցության կենտրոն» ՊՈԱԿ</t>
  </si>
  <si>
    <t>«Երևանի թիվ 3 տարածքային մանկավարժահոգեբանական աջակցության կենտրոն» ՊՈԱԿ</t>
  </si>
  <si>
    <t>«Երևանի թիվ 4 տարածքային մանկավարժահոգեբանական աջակցության կենտրոն» ՊՈԱԿ</t>
  </si>
  <si>
    <t>«Գեղարքունիքի տարածքային մանկավարժահոգեբանական աջակցության կենտրոն» ՊՈԱԿ</t>
  </si>
  <si>
    <t>«Կոտայքի տարածքային մանկավարժահոգեբանական աջակցության կենտրոն» ՊՈԱԿ</t>
  </si>
  <si>
    <t>«Հարմոնիում» երաժշտական զարգացման կենտրոն» ՀԿ</t>
  </si>
  <si>
    <t>Ստեղծագործական կրթամշակութային մանկապատանեկան ծրագրեր և նախագծեր</t>
  </si>
  <si>
    <t>Ստեղծագործական մանկապատանեկան  կրթամշակութային նախագծեր</t>
  </si>
  <si>
    <t xml:space="preserve">Մրցույթով ընտրված կազմակերպություններ </t>
  </si>
  <si>
    <t>«ԴասԱրվեստ» կրթամշակութային ծրագիր</t>
  </si>
  <si>
    <t>«ՀՀ երաժշտական, արվեստի, գեղարվեստի, պարարվեստի դպրոցներում ուսումնամեթոդական և գործնական օգնություն, մանկավարժների դասալսումներ» ծրագիր</t>
  </si>
  <si>
    <t>«Երաժշտական և արվեստի դպրոցներում ներառականության ապահվանն ուղղված դասընթացներ» ծրագիր</t>
  </si>
  <si>
    <t>Ակադեմիական քաղաք ծրագրի համակարգման և մոնիթորինգի ծառայություններ</t>
  </si>
  <si>
    <t>«Ակադեմիական քաղաք» հիմնադրամ</t>
  </si>
  <si>
    <t>«Արգելոցապարկային համալիր» ՊՈԱԿ</t>
  </si>
  <si>
    <t>«Ուսումնական կենտրոն» ՊՈԱԿ</t>
  </si>
  <si>
    <t>«Ջի Սոլյուշնս» ՊՈԱԿ</t>
  </si>
  <si>
    <t>«Միր» միջպետական հեռուստառադիոընկերության ՀՀ մասնաբաժնի վճար</t>
  </si>
  <si>
    <t xml:space="preserve"> Մասնագիտական կրթության և ուսուցման ծրագիր</t>
  </si>
  <si>
    <t xml:space="preserve">Հաշմանդամություն ունեցող անձանց շուրջօրյա  խնամքի ծառայություներ համայնքահենք փոքր խմբային տներում  </t>
  </si>
  <si>
    <t>Երաժշտական, արվեստի, գեղարվեստի և պարարվեստի դպրոցներում ուսումնամեթոդական աշխատանքներ</t>
  </si>
  <si>
    <t>ՀՀ աշխատանքի և սոցիալական հարցերի նախարարության միասնական սոցիալական ծառայություն</t>
  </si>
  <si>
    <t xml:space="preserve"> Գործազուրկներին զբաղվածությունն ապահովող կազմակերպություններ</t>
  </si>
  <si>
    <t>«Օթևան» ՊՈԱԿ</t>
  </si>
  <si>
    <t>Առողջ ապրելակերպի խթանման և ծխելու դեմ պայքարի միջոցառումներ</t>
  </si>
  <si>
    <t xml:space="preserve">Կանանց հիմնահարցեր, ընտանեկան և կենցաղային բռնության և մարդկանց թրաֆիքինգի զոհերին աջակացություն </t>
  </si>
  <si>
    <t xml:space="preserve"> Ընտանեկան և կենցաղային բռնության ենթարկված անձանց ապաստարանի ծառայություններ</t>
  </si>
  <si>
    <t xml:space="preserve"> Ընտանեկան և կենցաղային բռնության ենթարկված անձանց աջակցության կենտրոնների  ծառայություններ</t>
  </si>
  <si>
    <t>Ընտանեկան և կենցաղային բռնություն գործադրած անձանց ռեաբիլիտացման ծրագրի շրջանակում տրամադրվող ծառայութուններ</t>
  </si>
  <si>
    <t xml:space="preserve">«ՀՀ 2026 թվականի պետական բյուջեի մասին» ՀՀ օրենքով նախատեսված թրաֆիքինգի դեմ պայքարի գծով ծախսերը՝ ըստ առանձին ծրագրերի, միջոցառումների և դրանք իրականացնող պետական կառավարման համակարգի մարմինների </t>
  </si>
  <si>
    <t xml:space="preserve"> Հաշմանդամություն ունեցող անձանց սոցիալական ներառում</t>
  </si>
  <si>
    <t>Կյանքի դժվարին իրավիճակում հայտնված երեխաներին` երեխայի և ընտանիքի աջակցության կենտրոններում ծառայությունների տրամադրում</t>
  </si>
  <si>
    <t xml:space="preserve">Սննդամթերքի անվտանգության ոլորտում տեսչական վերահսկողության շրջանակներում լաբորատոր փորձարկումներ </t>
  </si>
  <si>
    <t>Որակի ենթակառուցվածքի համակարգի արդիականացմանն աջակցություն</t>
  </si>
  <si>
    <t>«Ստանդարտացման և չափագիտության ազգային մարմին» ՓԲԸ</t>
  </si>
  <si>
    <t xml:space="preserve">«Տեքստիլ ոլորտի օպերատոր» հիմնադրամ </t>
  </si>
  <si>
    <t>«Արևային էներգետիկայի զարգացման» ՓԲԸ</t>
  </si>
  <si>
    <t xml:space="preserve"> Կանանց հիմնահարցեր, ընտանեկան և կենցաղային բռնության և մարդկանց թրաֆիքինգի զոհերին աջակացություն</t>
  </si>
  <si>
    <t>Թրաֆիքինգի և շահագործման, սեռական բռնության ենթարկված անձանց սոցիալ- հոգեբանական վերականգնողական ծառայություններ</t>
  </si>
  <si>
    <t>Ընտանեկան և կենցաղային  բռնության ենթարկված անձանց ապաստարանի ծառայություններ</t>
  </si>
  <si>
    <t>Ընտանեկան և կենցաղային բռնության ենթարկված անձանց աջակցության կենտրոնների  ծառայություններ</t>
  </si>
  <si>
    <t xml:space="preserve">Ընտանեկան և կենցաղային բռնություն գործադրած անձանց ռեաբիլիտացման ծրագրի շրջանակում տրամադրվող ծառայութուններ </t>
  </si>
  <si>
    <t>12001</t>
  </si>
  <si>
    <t>Մարդկանց թրաֆիքինգի (և/կամ) շահագործման զոհերին միանվագ դրամական փոխհատուցման տրամադրում</t>
  </si>
  <si>
    <t>12002</t>
  </si>
  <si>
    <t>Ընտանեկան և կենցաղային բռնության ենթարկվածներին ժամանակավոր աջակցություն</t>
  </si>
  <si>
    <t>ՀՀ կառավարության կողմից հաստատված համապատասխան ծրագրի չափանիշները բավարարող համայնքներ</t>
  </si>
  <si>
    <t>ՀՀ-ում գարնանացան, աշնանացան և կերային մշակաբույսերի ցանքատարածությունների մոնիթորինգի իրականացմանն աջակցություն</t>
  </si>
  <si>
    <t xml:space="preserve">Տեխնիկական միջոցների օգտագործմամբ հանցագործությունների և վարչական իրավախախտումների հայտնաբերում </t>
  </si>
  <si>
    <t>Ժամանակավոր կացարաններում բնակվող փախստականների կենցաղային խնդիրների լուծման միջոցառումների իրականացում</t>
  </si>
  <si>
    <t>Սոցիալական բնակարանային ֆոնդի սպասարկման ծառայությունների տրամադրում</t>
  </si>
  <si>
    <t>Սոցիալական շտապ օգնություն</t>
  </si>
  <si>
    <t xml:space="preserve">Անօթևան անձանց կացարանով ապահովում </t>
  </si>
  <si>
    <t>Սոցիալապես անապահով անձանց սննդի կազմակերպում</t>
  </si>
  <si>
    <t>Անապահովության գնահատման համակարգով անապահով ճանաչված ընտանիքի աշխատունակ անձանց համար կարճաժամկետ ուսուցման դասընթացի կազմակերպման, աշխատանքային փորձ ձեռք բերելու համար աջակցության տրամադրում և զբաղվածության ապահովում</t>
  </si>
  <si>
    <t>Անապահովության գնահատման համակարգով անապահով ճանաչված ընտանիքների աշխատունակ անձանց վարձատրվող հասարակական աշխատանքի դիմաց աջակցության տրամադրում</t>
  </si>
  <si>
    <t xml:space="preserve">««Նորք» սոցիալական ծառայությունների տեխնոլոգիական և իրազեկման կենտրոն» հիմնադրամ </t>
  </si>
  <si>
    <t>Ապաստան հայցողների կեցության խնդիրների լուծման միջոցառումների իրականացում</t>
  </si>
  <si>
    <t>Սպանդանոցների կողմից մատուցվող խոշոր եղջերավոր կենդանիների սպանդի ծառայության վճարի մասնակի փոխհատուցման ծրագրի շրջանակներում ստացված դիմումների ուսումնասիրություն և մոնիթորինգի իրականացմանն աջակցություն</t>
  </si>
  <si>
    <t xml:space="preserve">«Հայաստանի ազգային պարալիմպիկ կոմիտե» ՀԿ </t>
  </si>
  <si>
    <t xml:space="preserve">«Հայկական հատուկ օլիմպիադաներ» ՀԿ </t>
  </si>
  <si>
    <t xml:space="preserve">«Հայաստանի Հանրապետության հաշմանդամային սպորտի ֆեդերացիա» ՀԿ </t>
  </si>
  <si>
    <t xml:space="preserve"> Ձմեռային օլիմպիական խաղերին Հայաստանի մարզական պատվիրակության մասնակցության ապահովում </t>
  </si>
  <si>
    <t>Ամառային պատանեկան օլիմպիական խաղերին Հայաստանի մարզական պատվիրակության մասնակցության ապահովում</t>
  </si>
  <si>
    <t>«Հայաստանի հրաձգության  ֆեդերացիա» ՀԿ</t>
  </si>
  <si>
    <t>Կինոքաղաքի ստեղծում</t>
  </si>
  <si>
    <t>Դրամագլխի ձևավորում</t>
  </si>
  <si>
    <t>Պատմամշակութային արգելոց-թանգարանների և պատմական միջավայրի պահպանության ծառայություն ՊՈԱԿ, Պատմամշակութային ժառանգության գիտահետազոտական կենտրոն» ՊՈԱԿ,
ՀՀ ԳԱԱ «Հնագիտության և ազգագրության ինստիտուտ» ՊՈԱԿ</t>
  </si>
  <si>
    <t>Հայրենաճանաչությանը միտված նախաձեռնությունների  (այդ թվում արշավների, գիտաժողովների, օլիմպիադաների և այլն) խթանում</t>
  </si>
  <si>
    <t>«ՀՀ տարվա երիտասարդական մայրաքաղաք» մրցույթի կազմակերպում, ընտրված քաղաքում միջոցառումների իրականացում</t>
  </si>
  <si>
    <t>ԱՊՀ երիտասարդական մայրաքաղաք</t>
  </si>
  <si>
    <t>«ԼՈՖԹ» կրթության, մշակույթի և երիտասարդության համահայկական հասարակական կազմակերպություն</t>
  </si>
  <si>
    <t>«grqamo.aml»</t>
  </si>
  <si>
    <t>«Գրքամոլ հրատարակչություն» ՍՊԸ</t>
  </si>
  <si>
    <t>«art365.am»</t>
  </si>
  <si>
    <t>«Մշակութային նախագծերի կենտրոն» ՀԿ</t>
  </si>
  <si>
    <t>«Հրազդանի լողի մասնագիտացված մանկապատանեկան մարզադպրոց» ՓԲԸ</t>
  </si>
  <si>
    <t>«Իջևանի լողի մասնագիտացված մանկապատանեկան մարզադպրոց» ՓԲԸ</t>
  </si>
  <si>
    <t>«Մամիկոն Մինասյան Վլադիմիրի» անհատ ձեռնարկատեր</t>
  </si>
  <si>
    <t>«Մարինե Խաչատրյան Ռուբիկի» անհատ ձեռնարկատեր</t>
  </si>
  <si>
    <t>«Ապարանի «Արագած» ՍՊԸ</t>
  </si>
  <si>
    <t xml:space="preserve">«Հայաստանի Հանրապետության Վարչապետի գավաթ» դպրոցականների լողի մրցաշարի անցկացում </t>
  </si>
  <si>
    <t>Հանրության շրջանում առողջ ապրելակերպի խրախուսման և երթևեկության այլընտրանքային ձևերի խթանում</t>
  </si>
  <si>
    <t>«Հայաստանի ազգային ֆիլհարմոնիկ նվագախումբ» ՊՈԱԿ, «Հայաստանի պետական սիմֆոնիկ նվագախումբ» ՊՈԱԿ, «Կամերային երաժշտության ազգային կենտրոն» ՊՈԱԿ, «Հայաստանի պետական ֆիլհարմոնիա» ՊՈԱԿ, «Ժողովրդական երաժշտության և պարի ազգային կենտրոն» ՊՈԱԿ, «Հայաստանի էստրադային ջազ նվագախումբ» ՊՈԱԿ, «Հայաստանի երգի պետական թատրոն» ՊՈԱԿ, «Հայաստանի պետական ազգային ակադեմիական երգչախումբ» ՊՈԱԿ, Մշակույթի զարգացման հիմնադրամ</t>
  </si>
  <si>
    <t>Աջակցություն պետական և ազգային տոներին նվիրված ծրագրերի իրականացմանը</t>
  </si>
  <si>
    <t xml:space="preserve">Մշակույթի զարգացման հիմնադրամ ՊՈԱԿ </t>
  </si>
  <si>
    <t>Ա. Սպենդիարյանի անվան օպերայի և բալետի ազգային ակադեմիական թատրոն» ՊՈԱԿ, «Գ. Սունդուկյանի անվան ազգային ակադեմիական թատրոն» ՊՈԱԿ, «Հ.Պարոնյանի անվան երաժշտական կոմեդիայի պետական թատրոն» ՊՈԱԿ, «Կ. Ստանիսլավսկու անվան պետական ռուսական դրամատիկական թատրոն» ՊՈԱԿ, «Գյումրու Վ.Աճեմյանի անվան պետական դրամատիկական թատրոն» ՊՈԱԿ, «Վանաձորի Հ.Աբելյանի անվան պետական դրամատիկական թատրոն» ՊՈԱԿ, «Հ.Թումանյանի անվան ազգային տիկնիկային թատրոն» ՊՈԱԿ, «Երևանի խամաճիկների պետական թատրոն» ՊՈԱԿ, «Երևանի կամերային պետական թատրոն» ՊՈԱԿ, «Երևանի մնջախաղի պետական թատրոն» ՊՈԱԿ, «Արտաշատի Ա.Խարազյանի անվան պետական դրամատիկական թատրոն» ՊՈԱԿ, «Սոս Սարգսյանի անվան համազգային թատրոն» ՊՈԱԿ, «Գորիսի Վ.Վաղարշյանի անվ.պետական դրամատիկական թատրոն» ՊՈԱԿ, «Ժողովրդական երաժշտության և պարի ազգային կենտրոն» ՊՈԱԿ, «Հայաստանի ազգային ֆիլհարմոնիկ նվագախումբ» ՊՈԱԿ, «Հայաստանի պետական սիմֆոնիկ նվագախումբ» ՊՈԱԿ, «Կամերային երաժշտության ազգային կենտրոն» ՊՈԱԿ, «Հայաստանի պետական ֆիլհարմոնիա» ՊՈԱԿ, «Ժողովրդական երաժշտության և պարի ազգային կենտրոն» ՊՈԱԿ, «Հայաստանի էստրադային ջազ նվագախումբ» ՊՈԱԿ, «Հայաստանի երգի պետական թատրոն» ՊՈԱԿ, «Հայաստանի ազգային ակադեմիական երգչախումբ» ՊՈԱԿ, Հայաստանի կինոյի հիմնադրամ, Մշակույթի զարգացման հիմնադրամ, «Հայաստանի նկարիչների միություն» ՀԿ, «Երևանի Պ. Չայկովսկու անվան միջնակարգ երաժշտական մասնագիտական դպրոց» ՊՈԱԿ</t>
  </si>
  <si>
    <t>Ստաս Նամինի հոբելյանական շաբաթ Հայաստանում</t>
  </si>
  <si>
    <t>Հայկական ջազի ներկայացում ՅՈՒՆԵՍԿՕ-յի կենտրոնակայանում</t>
  </si>
  <si>
    <t>«Հայաստանի ջազ նվագախումբ» ՊՈԱԿ, «Հայաստանի պետական ֆիլհարմոնիա» ՊՈԱԿ</t>
  </si>
  <si>
    <t>Ֆրանկոֆոնիայի միամսյակի բացման, փակման համերգներ՝ այդ թվում Փարիզի «Երազ» պարախմբի համերգը</t>
  </si>
  <si>
    <t>«Երևանյան հեռանկարներ» միջազգային երաժշտական փառատոն»  ՀԿ</t>
  </si>
  <si>
    <t>Ա. Սպենդիարյանի անվան օպերայի և բալետի ազգային ակադեմիական թատրոն» ՊՈԱԿ, «Գ. Սունդուկյանի անվան ազգային ակադեմիական թատրոն» ՊՈԱԿ, «Հ.Պարոնյանի անվան երաժշտական կոմեդիայի պետական թատրոն» ՊՈԱԿ, «Կ. Ստանիսլավսկու անվան պետական ռուսական դրամատիկական թատրոն» ՊՈԱԿ, «Գյումրու Վ.Աճեմյանի անվան պետական դրամատիկական թատրոն» ՊՈԱԿ, «Վանաձորի Հ.Աբելյանի անվան պետական դրամատիկական թատրոն» ՊՈԱԿ, «Հ.Թումանյանի անվան ազգային տիկնիկային թատրոն» ՊՈԱԿ, «Երևանի խամաճիկների պետական թատրոն» ՊՈԱԿ, «Երևանի կամերային պետական թատրոն» ՊՈԱԿ, «Երևանի մնջախաղի պետական թատրոն» ՊՈԱԿ, «Արտաշատի Ա.Խարազյանի անվան պետական դրամատիկական թատրոն» ՊՈԱԿ, «Սոս Սարգսյանի անվան համազգային թատրոն» ՊՈԱԿ, «Գորիսի Վ.Վաղարշյանի անվ.պետական դրամատիկական թատրոն» ՊՈԱԿ, «Ժողովրդական երաժշտության և պարի ազգային կենտրոն» ՊՈԱԿ, «Հայաստանի ազգային ֆիլհարմոնիկ նվագախումբ» ՊՈԱԿ, «Հայաստանի պետական սիմֆոնիկ նվագախումբ» ՊՈԱԿ, «Կամերային երաժշտության ազգային կենտրոն» ՊՈԱԿ, «Հայաստանի պետական ֆիլհարմոնիա» ՊՈԱԿ, «Ժողովրդական երաժշտության և պարի ազգային կենտրոն» ՊՈԱԿ, «Հայաստանի էստրադային ջազ նվագախումբ» ՊՈԱԿ, «Հայաստանի երգի պետական թատրոն» ՊՈԱԿ, «Հայաստանի ազգային ակադեմիական երգչախումբ» ՊՈԱԿ, Հայաստանի կինոյի հիմնադրամ, Մշակույթի զարգացման հիմնադրամ, Հայաստանի հանրային ռադիո, «Հայաստանի նկարիչների միություն» ՀԿ, «Երևանի Պ. Չայկովսկու անվան միջնակարգ երաժշտական մասնագիտական դպրոց» ՊՈԱԿ, «Մատենադարան» Մեսրոպ Մաշտոցի անվան հին ձեռագրերի գիտահետազոտական ինստիտուտ» հիմնադրամ</t>
  </si>
  <si>
    <t>«Արմ Ֆիլմ Ինդուստրի Դևելոպմենտ» մշակութային հիմնադրամ</t>
  </si>
  <si>
    <t>Համաշխարհային աստղի հայաստանյան հյուրախաղեր</t>
  </si>
  <si>
    <t>«Ռուսական արվեստի թանգարան (պրոֆ. Ա. Աբրահամյանի հավաքածու)» ՊՈԱԿ</t>
  </si>
  <si>
    <t>Սփյուռքի կրթօջախների համար դասագրքերի և այլ ուսումնական նյութերի մշակում, ձեռքբերում և տրամադրում</t>
  </si>
  <si>
    <t>«Մեղրին՝ 2026 թ. ԱՊՀ մշակութային մայրաքաղաք» միջոցառում</t>
  </si>
  <si>
    <t>«Հանրային ռադիոյի հիմնադրման 100-ամյակի» միջոցառումների իրականացում</t>
  </si>
  <si>
    <t xml:space="preserve"> «Զանգեզուր» կենսոլորտային համալիր»ՊՈԱԿ</t>
  </si>
  <si>
    <t>«Շրջակա միջավայրի վրա ազդեցության փորձաքննական կենտրոն» ՊՈԱԿ</t>
  </si>
  <si>
    <t>«Օրենսդրության զարգացման և իրավական հետազոտությունների կենտրոն»  հիմնադրամ</t>
  </si>
  <si>
    <t>«Աշխատանքի և սոցիալական հետազոտությունների ազգային ինստիտուտ»  պետական ոչ առևտրային կազմակերպության «Մասնագիտական կողմնորոշման և կարողությունների զարգացման կենտրոն» մասնաճյուղ</t>
  </si>
  <si>
    <t>«Մարի Իզմիրլյանի անվան մանկատուն» ՊՈԱԿ</t>
  </si>
  <si>
    <t>«Գյումրու «Երեխաների տուն»  ՊՈԱԿ</t>
  </si>
  <si>
    <t xml:space="preserve">««Ձորակ» շուրջօրյա մասնագիտացված խնամքի կենտրոն»ՊՈԱԿ </t>
  </si>
  <si>
    <t>«Կրթական տեխնոլոգիաների ազգային կենտրոն»ՊՈԱԿ</t>
  </si>
  <si>
    <t>«Հայաստանի ազգային գրադարան», «Խնկո-Ապոր անվան ազգային մանկական գրադարան», «Վ.Պետրոսյանի անվան Արագածոտնի մարզային գրադարան», «Օ.Չուբարյանի անվան Արարատի մարզային գրադարան», «Արմավիրի մարզային գրադարան», «Վ.Պետրոսյանի անվան Գեղարքունիքի մարզային գրադարան», «Կոտայքի մարզային գրադարան», «Շիրակի մարզային գրադարան», «Սյունիքի մարզային գրադարան», «Տավուշի մարզային գրադարան», «Լոռու մարզային գրադարան», «Վայոց Ձորի մարզային գրադարան», «Հայաստանի ազգային պատկերասրահ», «Հայաստանի պատմության թանգարան», «Ե.Չարենցի անվան գրականության և արվեստի թանգարան», «Հովհաննես Շարամբեյանի անվան ժողովրդական ստեղծագործության կենտրոն», «Ռուսական արվեստի թանգարան /պրոֆ. Ա. Աբրահամյանի հավաքածու/», «Մ.Սարյանի տուն-թանգարան», «Հ.Թումանյանի թանգարան», «Ե.Չարենցի տուն-թանգարան», «Ա.Սպենդիարյանի տուն-թանգարան», «Ա.Իսահակյանի տուն-թանգարան», «Ա.Խաչատրյանի տուն-թանգարան», «Երվանդ Քոչարի թանգարան», «Ս.Փարաջանովի թանգարան»,  «Պատմամշակութային արգելոց-թանգարանների և պատմական միջավայրի պահպանության ծառայություն», «Կոմիտասի թանգարան-ինստիտուտ», «Խ. Աբովյանի տուն-թանգարան», «Սարդարապատի հերոսամարտի հուշահամալիր, Հայոց ազգագրության և ազատագրական պայքարի պատմության ազգային թանգարան», «Ստեփանավանի մշակույթի և ժամանցի կենտրոն», «Մշակութային արժեքների փորձագիտական կենտրոն», Ա. Սպենդիարյանի անվան օպերայի և բալետի ազգային ակադեմիական թատրոն» ՊՈԱԿ, «Գ. Սունդուկյանի անվան ազգային ակադեմիական թատրոն» ՊՈԱԿ, «Հ.Պարոնյանի անվան երաժշտական կոմեդիայի պետական թատրոն» ՊՈԱԿ, «Կ. Ստանիսլավսկու անվան պետական ռուսական դրամատիկական թատրոն» ՊՈԱԿ, «Գյումրու Վ.Աճեմյանի անվան պետական դրամատիկական թատրոն» ՊՈԱԿ, «Վանաձորի Հ.Աբելյանի անվան պետական դրամատիկական թատրոն» ՊՈԱԿ, «Հ.Թումանյանի անվան ազգային տիկնիկային թատրոն» ՊՈԱԿ, «Երևանի խամաճիկների պետական թատրոն» ՊՈԱԿ, «Երևանի կամերային պետական թատրոն» ՊՈԱԿ, «Երևանի մնջախաղի պետական թատրոն» ՊՈԱԿ,  «Արտաշատի Ա.Խարազյանի անվան պետական դրամատիկական թատրոն» ՊՈԱԿ, «Սոս Սարգսյանի անվան համազգային թատրոն» ՊՈԱԿ, «Գորիսի Վ.Վաղարշյանի անվ.պետական դրամատիկական թատրոն» ՊՈԱԿ,   «Ժողովրդական երաժշտության և պարի ազգային կենտրոն» ՊՈԱԿ, «Հայաստանի ազգային ֆիլհարմոնիկ նվագախումբ» ՊՈԱԿ, «Հայաստանի պետական սիմֆոնիկ նվագախումբ» ՊՈԱԿ, «Կամերային երաժշտության ազգային կենտրոն» ՊՈԱԿ, «Հայաստանի պետական ֆիլհարմոնիա» ՊՈԱԿ, «Ժողովրդական երաժշտության և պարի ազգային կենտրոն» ՊՈԱԿ, «Հայաստանի էստրադային ջազ նվագախումբ» ՊՈԱԿ, «Հայաստանի երգի պետական թատրոն» ՊՈԱԿ, «Հայաստանի պետական ազգային ակադեմիական երգչախումբ» ՊՈԱԿ, Մշակույթի զարգացման հիմնադրամ, Հայաստանի կինոյի հիմնադրամ, «Հանրային Ռադիո» ՓԲԸ, «Հանրային Հեռուստատեսություն» ՓԲԸ,  «Հայաստանի նկարիչների միություն» ՀԿ</t>
  </si>
  <si>
    <t>Ա. Սպենդիարյանի անվան օպերայի և բալետի ազգային ակադեմիական թատրոն» ՊՈԱԿ, «Գ. Սունդուկյանի անվան ազգային ակադեմիական թատրոն» ՊՈԱԿ, «Հ.Պարոնյանի անվան երաժշտական կոմեդիայի պետական թատրոն» ՊՈԱԿ, «Կ. Ստանիսլավսկու անվան պետական ռուսական դրամատիկական թատրոն» ՊՈԱԿ, «Գյումրու Վ.Աճեմյանի անվան պետական դրամատիկական թատրոն» ՊՈԱԿ, «Վանաձորի Հ.Աբելյանի անվան պետական դրամատիկական թատրոն» ՊՈԱԿ, «Հ.Թումանյանի անվան ազգային տիկնիկային թատրոն» ՊՈԱԿ, «Երևանի խամաճիկների պետական թատրոն» ՊՈԱԿ, «Երևանի կամերային պետական թատրոն» ՊՈԱԿ, «Երևանի մնջախաղի պետական թատրոն» ՊՈԱԿ, «Արտաշատի Ա.Խարազյանի անվան պետական դրամատիկական թատրոն» ՊՈԱԿ, «Սոս Սարգսյանի անվան համազգային թատրոն» ՊՈԱԿ, «Գորիսի Վ.Վաղարշյանի անվ.պետական դրամատիկական թատրոն» ՊՈԱԿ, Մշակույթի զարգացման հիմնադրամ</t>
  </si>
  <si>
    <t xml:space="preserve"> Տարակարգի հանրապետական հանձնաժողովի աշխատանքներում ընդգրկված փորձագետների ֆինանսավորում</t>
  </si>
  <si>
    <t>«Հ.Թումանյանի թանգարան» ՊՈԱԿ</t>
  </si>
  <si>
    <t>«Հայկական ազգային  սուրդլիմպիկ կոմիտե» մարզական ՀԿ</t>
  </si>
  <si>
    <t xml:space="preserve">«Նավամոդելային  սպորտի հայկական ֆեդերացիա» ՀԿ </t>
  </si>
  <si>
    <t xml:space="preserve">«Հայաստանի Հանրապետության վարչապետի հովանու ներքո  «Դպրոցականների վոլեյբոլի լիգա» մարզական խաղերի անցկացում </t>
  </si>
  <si>
    <t xml:space="preserve"> «Ժողովրդական երաժշտության և պարի ազգային կենտրոն» ՊՈԱԿ,   «Հայաստանի պետական ֆիլհարմոնիա» ՊՈԱԿ, Մշակույթի զարգացման հիմնադրամ</t>
  </si>
  <si>
    <t>«ՍոլիդԱրտ. Ժամանակակից արվեստ և պետական կառավարում» միջազգային համաժողով</t>
  </si>
  <si>
    <t>«Հայաստանի պետական ֆիլհարմոնիա» ՊՈԱԿ, «Կամերային երաժշտության ազգային կենտրոն» ՊՈԱԿ, «Հայաստանի ազգային ֆիլհարմոնիկ նվագախումբ» ՊՈԱԿ</t>
  </si>
  <si>
    <t xml:space="preserve">«Հիշողության կերպարանքներ․ ձեռագիր և տպագիր գրավոր ժառանգության պահպանման ու վերականգնման նորագույն տեխնոլոգիաները» XV միջազգային համաժողով </t>
  </si>
  <si>
    <t>Երեխաների խնամքի ցերեկային ծառայությունների տրամադրում</t>
  </si>
  <si>
    <t>Հաշմանդամություն ունեցող երեխայի տնային խնամքի ծառայություններ</t>
  </si>
  <si>
    <t>Առանց ծնողական խնամքի մնացած երեխաների խնամքի ապահովումը ընտանեկան միջավայրին առավել մոտ սոցիալ-կենցաղային պայմաններում</t>
  </si>
  <si>
    <t>«Խոսրովի անտառ» պետական արգելոցի կառավարում</t>
  </si>
  <si>
    <t>«Արփի լիճ» ազգային պարկի կառավարում</t>
  </si>
  <si>
    <t>«Զանգեզուր կենսոլորտային համալիր» բնության հատուկ պահպանվող տարածքների կառավարում</t>
  </si>
  <si>
    <t>Պետական աջակցություն «Այգ-1» արևային ֆոտովոլտային (ֆՎ) էլեկտրակայանի նախագծման, ֆինանսավորման, կառուցման, տնօրինման ևշահագործման ծրագրի իրականացմանը</t>
  </si>
  <si>
    <t>Տնամերձ հողամասերում այգեհիմնման և ոռոգման արդիական  համակարգերի ներդրման աջակցություն</t>
  </si>
  <si>
    <t>Տեքստիլ ոլորտի զարգացման ծրագրերն իրականացնող և աջակցող Օպերատորի շարունակական գործունեության նպատակով պետական աջակցության ծրագիր</t>
  </si>
  <si>
    <t>«Սևան» ազգային պարկ» ՊՈԱԿ</t>
  </si>
  <si>
    <t>«Արգելոցապարկային համալիր» բնության հատուկ պահպանվող տարածքների կառավարում</t>
  </si>
  <si>
    <t xml:space="preserve">«Երևանի «Զատիկ» երեխաներին աջակցության կենտրոն» ՊՈԱԿ </t>
  </si>
  <si>
    <t>Հայաստանի Հանրապետության մարզերում դպրոցահասակ երեխաների առողջ ապրելակերպի խրախուսում</t>
  </si>
  <si>
    <t>Հայաստանի Հանրապետության վարչապետի հովանու ներքո ուժային կառույցների միջև անցկացվող բանակային խաղեր</t>
  </si>
  <si>
    <t>Բասկետբոլի դպրոցականների լիգայի անցկացում</t>
  </si>
  <si>
    <t>Կրթական հաստատությունների աշակերտներին դասագրքերով և ուսումնական գրականությամբ ապահովում</t>
  </si>
  <si>
    <t>Մշակույթի զարգացման հիմնադրամի ծառայություններ</t>
  </si>
  <si>
    <t>Եվրոպայի Խորհրդի «Մշակութային ուղիներ» ծրագրի խորհրդատվական 15-րդ ֆորումի կազմակերպում Հայաստանում</t>
  </si>
  <si>
    <t>Հայաստանում խոշոր մրցաշարերի, աշխարհի և Եվրոպայի առաջնությունների կազմակերպում և անցկացում</t>
  </si>
  <si>
    <t>«Ռիփաբլիք Պլազա» ԲԲԸ</t>
  </si>
  <si>
    <t>Տեսալսողական մեդիա ոլորտի կարգավորում</t>
  </si>
  <si>
    <t>Հայաստանի նորարարական էկոհամակարգի զարգացման ծառայություններ</t>
  </si>
  <si>
    <t>«Հանրօգուտ մեդիամիջավայր» հիմնադրամ</t>
  </si>
  <si>
    <t>«Նորարարության հայկական» հիմնադրամ</t>
  </si>
  <si>
    <t xml:space="preserve"> Այլընտրանքային աշխատանքային ծառայություն </t>
  </si>
  <si>
    <t xml:space="preserve"> Այլընտրանքային աշխատանքային ծառայողներին դրամական բավարարման և դրամական փոխհատուցման տրամադրում </t>
  </si>
  <si>
    <t>ՀՀ կառավարության 2013 թվականի հուլիսի 25-ի N 796-Ն որոշմամբ նախատեսված կազմակերպություններ</t>
  </si>
  <si>
    <t>Պատմության, մշակույթի անշարժ հուշարձանների հանրահռչակում միջազգային հարթակներում</t>
  </si>
  <si>
    <t>Թանգարաններում էլեկտրոնային տոմսերի միասնական ավտոմատացված համակարգերի ստեղծում, ներդրում և սպասարկում</t>
  </si>
  <si>
    <t>Ադրբեջանի կողմից 2016, 2020  և 2022 թթ. սանձազերծված ռազմական գործողություններին մասնակցած, ինչպես նաև 2020թ. հետո ժամկետային պարտադիր զինվորական ծառայությունից զորացրված գործազուրկ անձանց մասնագիտական ուսուցման կազմակերպման և զբաղվածության ապահովում</t>
  </si>
  <si>
    <t>2023թ. Լեռնային Ղարաբաղից բռնի տեղահանված  անձանց համար կարճաժամկետ ուսուցման դասընթացի կազմակերպման և աշխատանքային փորձ ձեռք բերելու համար աջակցության տրամադրում</t>
  </si>
  <si>
    <t>Հայաստանի Հանրապետությունում նոր ատոմային էներգաբլոկի (էներգաբլոկների) կառուցման ծրագրի կառավարում</t>
  </si>
  <si>
    <t>Շենքերի արտաքին լուսավորության ապահովման ծառայություններ</t>
  </si>
  <si>
    <t>Պետական աջակցություն տեղեկատվական տեխնոլոգիաների ոլորտում գործունեություն իրականացնող առևտրային կազմակերպություններին և անհատ ձեռնարկատերերին</t>
  </si>
  <si>
    <t>Տեղեկատվական անվտանգության, Էլեկտրոնային կառավարման համակարգի ներդրման և զարգացման ոլորտներում քաղաքականության իրականացում</t>
  </si>
  <si>
    <t>«Սևան» ազգային պարկի կառավարում</t>
  </si>
  <si>
    <t>«Դիլիջան» ազգային պարկի կառավարում</t>
  </si>
  <si>
    <t>Հայաստանի Հանրապետության տնտեսապես բարդ ապրանքների արտադրությամբ զբաղվող առևտրային ընկերություններին պետական աջակցություն</t>
  </si>
  <si>
    <t>Տեղեկատվական և հաղորդակցական տեխնոլոգիաների (ՏՀՏ) ենթակառուցվածքների ապահովում և սպասարկում</t>
  </si>
  <si>
    <t>Հայերենի ստուգման և գնահատման համակարգի ստեղծում</t>
  </si>
  <si>
    <t xml:space="preserve">«ՀՀ 2026 թվականի պետական բյուջեի մասին» ՀՀ օրենքով նախատեսված գիտական և գիտատեխնիկական գործունեության ծրագրերի, միջոցառումների ցանկը, որոնց գծով հատկացումները տնտեսվարող սուբյեկտներին տրամադրվելու են դրամաշնորհների տեսքով </t>
  </si>
  <si>
    <t>2026թ․</t>
  </si>
  <si>
    <t>ՀՀ ԷՆ «Երկրագործության գիտարտադրական կենտրոն» ՓԲԸ</t>
  </si>
  <si>
    <t>Հումանիտար և հասարակագիտական հետազոտությունների ինստիտուտի պահպանում ու զարգացում</t>
  </si>
  <si>
    <t>ՀԱԱՀ «Հ. Պետրոսյանի անվան հողագիտության, մելիորացիայի և ագրոքիմիայի գիտական կենտրոն» մասնաճյուղի պահպանում ու զարգացում</t>
  </si>
  <si>
    <t>Գյուղատնտեսության մեքենայացման և ավտոմատացման ԳՀ ինստիտուտի
պահպանում ու զարգացում</t>
  </si>
  <si>
    <t>Փոխակերպական հասարակության հիմնախնդիրները. մեթոդաբանական,
պատմագիտական և լեզվաբանական տեսանկյուններ</t>
  </si>
  <si>
    <t>«Մատենադարան» Մ.Մաշտոցի անվան հին ձեռագրերի գիտահետազոտական
 ինստիտուտ» հիմնադրամ-ԵՊ</t>
  </si>
  <si>
    <t>«Գիտության ոլորտում տեղեկատվական ցանցերի պահպանում ու
զարգացում» (ASNET-AM)</t>
  </si>
  <si>
    <t xml:space="preserve">Հայագիտության և հումանիտար գիտությունների բնագավառի ամսագրերը Սկոպուս (Scopus) գիտատեղեկատվական հարթակում ընդգրկվելու համար ֆինանսական աջակցություն </t>
  </si>
  <si>
    <t>Միջազգային գիտական ծրագրերի, կառույցների անդամակցություն և գիտատեղեկատվական շտեմարանի ռեսուրսների օգտագործում («Հորիզոն Եվրոպա» շրջանակային (9-րդ) ծրագրի մասնակցություն, Միջուկային հետազոտությունների միացյալ ինստիտուտ, Բարձր էներգիաների ստերեոսկոպիկ համակարգ, Տեսական ֆիզիկայի միջազգային կենտրոն, Քլարիվեյթ Անալիտիքս, Էլսեվիեր (Elzevier) հրատարակչական ընկերություն)</t>
  </si>
  <si>
    <t>«Հորիզոն Եվրոպա», Միջուկային հետազոտությունների միացյալ ինստիտուտ, Բարձր էներգիաների ստերեոսկոպիկ համակարգ, Տեսական ֆիզիկայի միջազգային կենտրոն, Քլարիվեյթ Անալիտիքս, Էլսեվիեր (Elzevier) հրատարակչական ընկերություն</t>
  </si>
  <si>
    <t>Արշավախմբերի կազմակերպմանն ու համակարգի գիտական գործուղումների իրականացմանն աջակցություն</t>
  </si>
  <si>
    <t>սահմանված կարգով ընտրված գիտական կազմակերպություններ և աշխատողներ</t>
  </si>
  <si>
    <t>Ամփոփիչ գիտաժողով</t>
  </si>
  <si>
    <t>սահմանված կարգով ընտրված գիտական կազմակերպություն</t>
  </si>
  <si>
    <t>«Մատենադարան» Մ.Մաշտոցի անվան հին ձեռագրերի գիտահետազոտական
ինստիտուտ» հիմնադրամ-ԱԱ</t>
  </si>
  <si>
    <t>հայ-մոլդովական</t>
  </si>
  <si>
    <t>Բարձրագույն կրթության և գիտության բնագավառների պետական քաղաքականության մշակման, ծրագրերի համակարգման և մոնիտորինգի ծառայություններ</t>
  </si>
  <si>
    <t>Գիտական և գիտատեխնիկական գործունեության գիտական դրամաշնորհային հետազոտություններ</t>
  </si>
  <si>
    <t>Ծրագրային</t>
  </si>
  <si>
    <t xml:space="preserve"> դասիչը</t>
  </si>
  <si>
    <t>ՀՀ մարզպետների աշխատակազմեր</t>
  </si>
  <si>
    <t>Տեխնոլոգիական կարողությունների և հմտությունների զարգացում</t>
  </si>
  <si>
    <t>«Հովհաննես Շարամբեյանի անվան ժողովրդական ստեղծագործության կենտրոն» ՊՈԱԿ</t>
  </si>
  <si>
    <t>«Ռուսական արվեստի թանգարան /պրոֆ. Ա.Աբրահամյանի հավաքածու/» ՊՈԱԿ</t>
  </si>
  <si>
    <t>«Մ.Սարյանի տուն-թանգարան» ՊՈԱԿ</t>
  </si>
  <si>
    <t>Մշակույթի ոլորտի միջազգային հեղինակավոր փառատոների և մրցանակաբաշխություններին մասնակցած և մրցանակի արժանացած մշակույթի գործիչների դրամական խրախուսում</t>
  </si>
  <si>
    <t>«ՀՀ 2026 թվականի  պետական բյուջեի մասին» ՀՀ օրենքով գիտական և գիտատեխնիկական գործունեության գծով  նախատեսված  ամփոփ հատկացումները ըստ ծրագրերի և միջոցառումների</t>
  </si>
  <si>
    <t>«ՀՀ 2026 թվականի պետական բյուջեի մասին» ՀՀ օրենքով նախատեսված այն ծրագրերի միջոցառումների ցանկը, որոնց գծով հատկացումները տնտեսվարող սուբյեկտներին տրամադրվելու են դրամաշնորհների տեսքով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</si>
</sst>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3" formatCode="_(* #,##0.00_);_(* \(#,##0.00\);_(* &quot;-&quot;??_);_(@_)"/>
    <numFmt numFmtId="164" formatCode="#,##0.0"/>
    <numFmt numFmtId="165" formatCode="#,##0.0_);\(#,##0.0\)"/>
    <numFmt numFmtId="166" formatCode="_(* #,##0.0_);_(* \(#,##0.0\);_(* &quot;-&quot;?_);_(@_)"/>
    <numFmt numFmtId="167" formatCode="##,##0.0;\(##,##0.0\);\-"/>
    <numFmt numFmtId="168" formatCode="0.0"/>
    <numFmt numFmtId="169" formatCode="_(* #,##0_);_(* \(#,##0\);_(* &quot;-&quot;?_);_(@_)"/>
    <numFmt numFmtId="170" formatCode="_(* #,##0.0_);_(* \(#,##0.0\);_(* &quot;-&quot;??_);_(@_)"/>
    <numFmt numFmtId="171" formatCode="_-* #,##0.00\ _₽_-;\-* #,##0.00\ _₽_-;_-* &quot;-&quot;??\ _₽_-;_-@_-"/>
  </numFmts>
  <fonts count="77">
    <font>
      <sz val="11"/>
      <color theme="1"/>
      <name val="Calibri"/>
      <family val="2"/>
      <scheme val="minor"/>
    </font>
    <font>
      <sz val="11"/>
      <color theme="1"/>
      <name val="Calibri"/>
      <family val="2"/>
      <scheme val="minor"/>
    </font>
    <font>
      <sz val="10"/>
      <color theme="1"/>
      <name val="GHEA Grapalat"/>
      <family val="3"/>
    </font>
    <font>
      <i/>
      <sz val="10"/>
      <color theme="1"/>
      <name val="GHEA Grapalat"/>
      <family val="3"/>
    </font>
    <font>
      <u/>
      <sz val="11"/>
      <color theme="10"/>
      <name val="Calibri"/>
      <family val="2"/>
      <scheme val="minor"/>
    </font>
    <font>
      <sz val="11"/>
      <color indexed="8"/>
      <name val="Calibri"/>
      <family val="2"/>
    </font>
    <font>
      <sz val="10"/>
      <name val="GHEA Grapalat"/>
      <family val="3"/>
    </font>
    <font>
      <sz val="10"/>
      <name val="Arial Armenian"/>
      <family val="2"/>
    </font>
    <font>
      <sz val="10"/>
      <name val="Times Armenian"/>
      <family val="1"/>
    </font>
    <font>
      <sz val="10"/>
      <color theme="1"/>
      <name val="Calibri"/>
      <family val="2"/>
      <scheme val="minor"/>
    </font>
    <font>
      <sz val="10"/>
      <name val="Arial"/>
      <family val="2"/>
    </font>
    <font>
      <sz val="10"/>
      <name val="Arial"/>
      <family val="2"/>
      <charset val="204"/>
    </font>
    <font>
      <sz val="10"/>
      <color rgb="FF9C6500"/>
      <name val="Calibri"/>
      <family val="2"/>
      <scheme val="minor"/>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MS Sans Serif"/>
      <family val="2"/>
    </font>
    <font>
      <sz val="10"/>
      <color indexed="8"/>
      <name val="MS Sans Serif"/>
      <family val="2"/>
    </font>
    <font>
      <sz val="12"/>
      <name val="Arial Armenian"/>
      <family val="2"/>
    </font>
    <font>
      <b/>
      <i/>
      <sz val="9"/>
      <color indexed="8"/>
      <name val="Arial Armenian"/>
      <family val="2"/>
    </font>
    <font>
      <sz val="10"/>
      <color rgb="FFFF0000"/>
      <name val="GHEA Grapalat"/>
      <family val="3"/>
    </font>
    <font>
      <sz val="10"/>
      <name val="Arial Unicode"/>
      <family val="2"/>
    </font>
    <font>
      <sz val="8"/>
      <name val="GHEA Grapalat"/>
      <family val="2"/>
    </font>
    <font>
      <sz val="11"/>
      <color rgb="FF000000"/>
      <name val="Calibri"/>
      <family val="2"/>
    </font>
    <font>
      <sz val="11"/>
      <color theme="1"/>
      <name val="GHEA Grapalat"/>
      <family val="3"/>
    </font>
    <font>
      <b/>
      <sz val="11"/>
      <color theme="1"/>
      <name val="GHEA Grapalat"/>
      <family val="3"/>
    </font>
    <font>
      <sz val="11"/>
      <name val="GHEA Grapalat"/>
      <family val="3"/>
    </font>
    <font>
      <b/>
      <sz val="11"/>
      <name val="GHEA Grapalat"/>
      <family val="3"/>
    </font>
    <font>
      <b/>
      <i/>
      <sz val="11"/>
      <name val="GHEA Grapalat"/>
      <family val="3"/>
    </font>
    <font>
      <sz val="11"/>
      <color rgb="FFFF0000"/>
      <name val="GHEA Grapalat"/>
      <family val="3"/>
    </font>
    <font>
      <sz val="11"/>
      <color indexed="10"/>
      <name val="GHEA Grapalat"/>
      <family val="3"/>
    </font>
    <font>
      <sz val="11"/>
      <color indexed="8"/>
      <name val="GHEA Grapalat"/>
      <family val="3"/>
    </font>
    <font>
      <b/>
      <sz val="11"/>
      <color rgb="FFFF0000"/>
      <name val="GHEA Grapalat"/>
      <family val="3"/>
    </font>
    <font>
      <i/>
      <sz val="11"/>
      <name val="GHEA Grapalat"/>
      <family val="3"/>
    </font>
    <font>
      <i/>
      <sz val="11"/>
      <color theme="1"/>
      <name val="GHEA Grapalat"/>
      <family val="3"/>
    </font>
    <font>
      <b/>
      <sz val="11"/>
      <color theme="0"/>
      <name val="GHEA Grapalat"/>
      <family val="3"/>
    </font>
    <font>
      <sz val="12"/>
      <name val="GHEA Grapalat"/>
      <family val="3"/>
    </font>
    <font>
      <b/>
      <sz val="12"/>
      <name val="GHEA Grapalat"/>
      <family val="3"/>
    </font>
    <font>
      <i/>
      <sz val="12"/>
      <name val="GHEA Grapalat"/>
      <family val="3"/>
    </font>
    <font>
      <b/>
      <i/>
      <sz val="11"/>
      <color theme="1"/>
      <name val="GHEA Grapalat"/>
      <family val="3"/>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charset val="1"/>
      <scheme val="minor"/>
    </font>
    <font>
      <sz val="8"/>
      <name val="GHEA Grapalat"/>
      <family val="3"/>
    </font>
    <font>
      <i/>
      <sz val="10"/>
      <color theme="1"/>
      <name val="Arial Armenian"/>
      <family val="2"/>
    </font>
    <font>
      <i/>
      <sz val="10"/>
      <name val="GHEA Grapalat"/>
      <family val="3"/>
    </font>
    <font>
      <i/>
      <sz val="9"/>
      <name val="GHEA Grapalat"/>
      <family val="3"/>
    </font>
    <font>
      <b/>
      <sz val="10"/>
      <name val="GHEA Grapalat"/>
      <family val="3"/>
    </font>
    <font>
      <sz val="10"/>
      <color indexed="8"/>
      <name val="MS Sans Serif"/>
      <family val="2"/>
      <charset val="204"/>
    </font>
    <font>
      <sz val="11"/>
      <color rgb="FF9C5700"/>
      <name val="Calibri"/>
      <family val="2"/>
      <scheme val="minor"/>
    </font>
  </fonts>
  <fills count="57">
    <fill>
      <patternFill patternType="none"/>
    </fill>
    <fill>
      <patternFill patternType="gray125"/>
    </fill>
    <fill>
      <patternFill patternType="solid">
        <fgColor theme="0" tint="-0.14999847407452621"/>
        <bgColor indexed="64"/>
      </patternFill>
    </fill>
    <fill>
      <patternFill patternType="solid">
        <fgColor rgb="FFFFEB9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medium">
        <color indexed="64"/>
      </right>
      <top style="thin">
        <color indexed="64"/>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style="thin">
        <color auto="1"/>
      </left>
      <right style="thin">
        <color auto="1"/>
      </right>
      <top style="thin">
        <color auto="1"/>
      </top>
      <bottom/>
      <diagonal/>
    </border>
    <border>
      <left/>
      <right/>
      <top style="thin">
        <color indexed="64"/>
      </top>
      <bottom/>
      <diagonal/>
    </border>
    <border>
      <left/>
      <right/>
      <top style="thin">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auto="1"/>
      </right>
      <top style="thin">
        <color auto="1"/>
      </top>
      <bottom style="thin">
        <color indexed="64"/>
      </bottom>
      <diagonal/>
    </border>
    <border>
      <left style="thin">
        <color indexed="64"/>
      </left>
      <right style="thin">
        <color auto="1"/>
      </right>
      <top style="thin">
        <color auto="1"/>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64"/>
      </right>
      <top style="thin">
        <color auto="1"/>
      </top>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medium">
        <color indexed="64"/>
      </bottom>
      <diagonal/>
    </border>
    <border>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diagonal/>
    </border>
    <border>
      <left style="thin">
        <color auto="1"/>
      </left>
      <right style="thin">
        <color auto="1"/>
      </right>
      <top style="thin">
        <color auto="1"/>
      </top>
      <bottom style="thin">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auto="1"/>
      </top>
      <bottom/>
      <diagonal/>
    </border>
    <border>
      <left style="medium">
        <color indexed="64"/>
      </left>
      <right/>
      <top style="thin">
        <color indexed="64"/>
      </top>
      <bottom style="thin">
        <color indexed="64"/>
      </bottom>
      <diagonal/>
    </border>
    <border>
      <left style="thin">
        <color indexed="64"/>
      </left>
      <right/>
      <top style="medium">
        <color indexed="64"/>
      </top>
      <bottom style="medium">
        <color indexed="64"/>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right/>
      <top style="thin">
        <color auto="1"/>
      </top>
      <bottom style="thin">
        <color indexed="64"/>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indexed="64"/>
      </left>
      <right/>
      <top style="medium">
        <color indexed="64"/>
      </top>
      <bottom style="thin">
        <color auto="1"/>
      </bottom>
      <diagonal/>
    </border>
    <border>
      <left style="thin">
        <color indexed="64"/>
      </left>
      <right/>
      <top style="thin">
        <color auto="1"/>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diagonal/>
    </border>
    <border>
      <left style="medium">
        <color indexed="64"/>
      </left>
      <right style="thin">
        <color indexed="64"/>
      </right>
      <top/>
      <bottom style="thin">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auto="1"/>
      </left>
      <right/>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diagonal/>
    </border>
    <border>
      <left style="thin">
        <color indexed="64"/>
      </left>
      <right/>
      <top style="medium">
        <color indexed="64"/>
      </top>
      <bottom style="thin">
        <color indexed="64"/>
      </bottom>
      <diagonal/>
    </border>
    <border>
      <left/>
      <right style="medium">
        <color indexed="64"/>
      </right>
      <top/>
      <bottom/>
      <diagonal/>
    </border>
  </borders>
  <cellStyleXfs count="232">
    <xf numFmtId="0" fontId="0" fillId="0" borderId="0"/>
    <xf numFmtId="43" fontId="1" fillId="0" borderId="0" applyFont="0" applyFill="0" applyBorder="0" applyAlignment="0" applyProtection="0"/>
    <xf numFmtId="0" fontId="4" fillId="0" borderId="0" applyNumberForma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1" fillId="0" borderId="0"/>
    <xf numFmtId="0" fontId="7" fillId="0" borderId="0"/>
    <xf numFmtId="0" fontId="12" fillId="3" borderId="0" applyNumberFormat="0" applyBorder="0" applyAlignment="0" applyProtection="0"/>
    <xf numFmtId="0" fontId="8" fillId="0" borderId="0"/>
    <xf numFmtId="0" fontId="10" fillId="0" borderId="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15" borderId="0" applyNumberFormat="0" applyBorder="0" applyAlignment="0" applyProtection="0"/>
    <xf numFmtId="0" fontId="13" fillId="16" borderId="0" applyNumberFormat="0" applyBorder="0" applyAlignment="0" applyProtection="0"/>
    <xf numFmtId="0" fontId="13" fillId="14"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7" borderId="0" applyNumberFormat="0" applyBorder="0" applyAlignment="0" applyProtection="0"/>
    <xf numFmtId="0" fontId="13" fillId="10"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9" borderId="0" applyNumberFormat="0" applyBorder="0" applyAlignment="0" applyProtection="0"/>
    <xf numFmtId="0" fontId="13" fillId="17" borderId="0" applyNumberFormat="0" applyBorder="0" applyAlignment="0" applyProtection="0"/>
    <xf numFmtId="0" fontId="13" fillId="21" borderId="0" applyNumberFormat="0" applyBorder="0" applyAlignment="0" applyProtection="0"/>
    <xf numFmtId="0" fontId="14" fillId="5" borderId="0" applyNumberFormat="0" applyBorder="0" applyAlignment="0" applyProtection="0"/>
    <xf numFmtId="0" fontId="15" fillId="22" borderId="16" applyNumberFormat="0" applyAlignment="0" applyProtection="0"/>
    <xf numFmtId="0" fontId="16" fillId="23" borderId="17" applyNumberFormat="0" applyAlignment="0" applyProtection="0"/>
    <xf numFmtId="43" fontId="7" fillId="0" borderId="0" applyFont="0" applyFill="0" applyBorder="0" applyAlignment="0" applyProtection="0"/>
    <xf numFmtId="43" fontId="1" fillId="0" borderId="0" applyFont="0" applyFill="0" applyBorder="0" applyAlignment="0" applyProtection="0"/>
    <xf numFmtId="0" fontId="17" fillId="0" borderId="0" applyNumberFormat="0" applyFill="0" applyBorder="0" applyAlignment="0" applyProtection="0"/>
    <xf numFmtId="0" fontId="18" fillId="6" borderId="0" applyNumberFormat="0" applyBorder="0" applyAlignment="0" applyProtection="0"/>
    <xf numFmtId="0" fontId="19" fillId="0" borderId="18" applyNumberFormat="0" applyFill="0" applyAlignment="0" applyProtection="0"/>
    <xf numFmtId="0" fontId="20" fillId="0" borderId="19" applyNumberFormat="0" applyFill="0" applyAlignment="0" applyProtection="0"/>
    <xf numFmtId="0" fontId="21" fillId="0" borderId="20" applyNumberFormat="0" applyFill="0" applyAlignment="0" applyProtection="0"/>
    <xf numFmtId="0" fontId="21" fillId="0" borderId="0" applyNumberFormat="0" applyFill="0" applyBorder="0" applyAlignment="0" applyProtection="0"/>
    <xf numFmtId="0" fontId="22" fillId="12" borderId="16" applyNumberFormat="0" applyAlignment="0" applyProtection="0"/>
    <xf numFmtId="0" fontId="23" fillId="0" borderId="21" applyNumberFormat="0" applyFill="0" applyAlignment="0" applyProtection="0"/>
    <xf numFmtId="0" fontId="24" fillId="24" borderId="0" applyNumberFormat="0" applyBorder="0" applyAlignment="0" applyProtection="0"/>
    <xf numFmtId="1" fontId="31" fillId="0" borderId="0"/>
    <xf numFmtId="1" fontId="31" fillId="0" borderId="0"/>
    <xf numFmtId="1" fontId="31" fillId="0" borderId="0"/>
    <xf numFmtId="0" fontId="1" fillId="0" borderId="0"/>
    <xf numFmtId="0" fontId="10" fillId="0" borderId="0"/>
    <xf numFmtId="0" fontId="10" fillId="0" borderId="0"/>
    <xf numFmtId="0" fontId="7" fillId="25" borderId="22" applyNumberFormat="0" applyFont="0" applyAlignment="0" applyProtection="0"/>
    <xf numFmtId="0" fontId="25" fillId="22" borderId="23" applyNumberFormat="0" applyAlignment="0" applyProtection="0"/>
    <xf numFmtId="0" fontId="29" fillId="0" borderId="0"/>
    <xf numFmtId="0" fontId="30" fillId="0" borderId="0"/>
    <xf numFmtId="0" fontId="29" fillId="0" borderId="0"/>
    <xf numFmtId="0" fontId="26" fillId="0" borderId="0" applyNumberFormat="0" applyFill="0" applyBorder="0" applyAlignment="0" applyProtection="0"/>
    <xf numFmtId="0" fontId="27" fillId="0" borderId="24" applyNumberFormat="0" applyFill="0" applyAlignment="0" applyProtection="0"/>
    <xf numFmtId="0" fontId="28" fillId="0" borderId="0" applyNumberFormat="0" applyFill="0" applyBorder="0" applyAlignment="0" applyProtection="0"/>
    <xf numFmtId="0" fontId="11" fillId="0" borderId="0"/>
    <xf numFmtId="1" fontId="31" fillId="0" borderId="0"/>
    <xf numFmtId="0" fontId="10" fillId="0" borderId="0"/>
    <xf numFmtId="0" fontId="34" fillId="0" borderId="0"/>
    <xf numFmtId="0" fontId="10" fillId="0" borderId="0"/>
    <xf numFmtId="0" fontId="11" fillId="0" borderId="0"/>
    <xf numFmtId="0" fontId="29" fillId="0" borderId="0"/>
    <xf numFmtId="167" fontId="35" fillId="0" borderId="0" applyFill="0" applyBorder="0" applyProtection="0">
      <alignment horizontal="right" vertical="top"/>
    </xf>
    <xf numFmtId="0" fontId="7" fillId="0" borderId="0"/>
    <xf numFmtId="0" fontId="11" fillId="0" borderId="0"/>
    <xf numFmtId="43" fontId="36" fillId="0" borderId="0" applyFont="0" applyFill="0" applyBorder="0" applyAlignment="0" applyProtection="0"/>
    <xf numFmtId="0" fontId="11" fillId="0" borderId="0"/>
    <xf numFmtId="0" fontId="1" fillId="0" borderId="0"/>
    <xf numFmtId="0" fontId="1" fillId="0" borderId="0"/>
    <xf numFmtId="43" fontId="10" fillId="0" borderId="0" applyFont="0" applyFill="0" applyBorder="0" applyAlignment="0" applyProtection="0"/>
    <xf numFmtId="43" fontId="10" fillId="0" borderId="0" applyFont="0" applyFill="0" applyBorder="0" applyAlignment="0" applyProtection="0"/>
    <xf numFmtId="0" fontId="69"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68" fillId="36" borderId="0" applyNumberFormat="0" applyBorder="0" applyAlignment="0" applyProtection="0"/>
    <xf numFmtId="0" fontId="68" fillId="40" borderId="0" applyNumberFormat="0" applyBorder="0" applyAlignment="0" applyProtection="0"/>
    <xf numFmtId="0" fontId="68" fillId="44" borderId="0" applyNumberFormat="0" applyBorder="0" applyAlignment="0" applyProtection="0"/>
    <xf numFmtId="0" fontId="68" fillId="48" borderId="0" applyNumberFormat="0" applyBorder="0" applyAlignment="0" applyProtection="0"/>
    <xf numFmtId="0" fontId="68" fillId="52" borderId="0" applyNumberFormat="0" applyBorder="0" applyAlignment="0" applyProtection="0"/>
    <xf numFmtId="0" fontId="68" fillId="56" borderId="0" applyNumberFormat="0" applyBorder="0" applyAlignment="0" applyProtection="0"/>
    <xf numFmtId="43" fontId="69" fillId="0" borderId="0" applyFont="0" applyFill="0" applyBorder="0" applyAlignment="0" applyProtection="0"/>
    <xf numFmtId="43" fontId="7" fillId="0" borderId="0" applyFont="0" applyFill="0" applyBorder="0" applyAlignment="0" applyProtection="0"/>
    <xf numFmtId="171" fontId="7" fillId="0" borderId="0" applyFont="0" applyFill="0" applyBorder="0" applyAlignment="0" applyProtection="0"/>
    <xf numFmtId="0" fontId="70" fillId="0" borderId="0"/>
    <xf numFmtId="0" fontId="69" fillId="0" borderId="0"/>
    <xf numFmtId="0" fontId="10" fillId="0" borderId="0"/>
    <xf numFmtId="0" fontId="11" fillId="0" borderId="0"/>
    <xf numFmtId="0" fontId="69" fillId="0" borderId="0"/>
    <xf numFmtId="0" fontId="69" fillId="0" borderId="0"/>
    <xf numFmtId="0" fontId="1" fillId="32" borderId="145" applyNumberFormat="0" applyFont="0" applyAlignment="0" applyProtection="0"/>
    <xf numFmtId="0" fontId="1" fillId="32" borderId="145" applyNumberFormat="0" applyFont="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0" fontId="68" fillId="33" borderId="0" applyNumberFormat="0" applyBorder="0" applyAlignment="0" applyProtection="0"/>
    <xf numFmtId="0" fontId="68" fillId="37" borderId="0" applyNumberFormat="0" applyBorder="0" applyAlignment="0" applyProtection="0"/>
    <xf numFmtId="0" fontId="68" fillId="41" borderId="0" applyNumberFormat="0" applyBorder="0" applyAlignment="0" applyProtection="0"/>
    <xf numFmtId="0" fontId="68" fillId="45" borderId="0" applyNumberFormat="0" applyBorder="0" applyAlignment="0" applyProtection="0"/>
    <xf numFmtId="0" fontId="68" fillId="49" borderId="0" applyNumberFormat="0" applyBorder="0" applyAlignment="0" applyProtection="0"/>
    <xf numFmtId="0" fontId="68" fillId="53" borderId="0" applyNumberFormat="0" applyBorder="0" applyAlignment="0" applyProtection="0"/>
    <xf numFmtId="0" fontId="60" fillId="29" borderId="141" applyNumberFormat="0" applyAlignment="0" applyProtection="0"/>
    <xf numFmtId="0" fontId="61" fillId="30" borderId="142" applyNumberFormat="0" applyAlignment="0" applyProtection="0"/>
    <xf numFmtId="0" fontId="62" fillId="30" borderId="141" applyNumberFormat="0" applyAlignment="0" applyProtection="0"/>
    <xf numFmtId="0" fontId="54" fillId="0" borderId="138" applyNumberFormat="0" applyFill="0" applyAlignment="0" applyProtection="0"/>
    <xf numFmtId="0" fontId="55" fillId="0" borderId="139" applyNumberFormat="0" applyFill="0" applyAlignment="0" applyProtection="0"/>
    <xf numFmtId="0" fontId="56" fillId="0" borderId="140" applyNumberFormat="0" applyFill="0" applyAlignment="0" applyProtection="0"/>
    <xf numFmtId="0" fontId="56" fillId="0" borderId="0" applyNumberFormat="0" applyFill="0" applyBorder="0" applyAlignment="0" applyProtection="0"/>
    <xf numFmtId="0" fontId="67" fillId="0" borderId="146" applyNumberFormat="0" applyFill="0" applyAlignment="0" applyProtection="0"/>
    <xf numFmtId="0" fontId="64" fillId="31" borderId="144" applyNumberFormat="0" applyAlignment="0" applyProtection="0"/>
    <xf numFmtId="0" fontId="53" fillId="0" borderId="0" applyNumberFormat="0" applyFill="0" applyBorder="0" applyAlignment="0" applyProtection="0"/>
    <xf numFmtId="0" fontId="59" fillId="3" borderId="0" applyNumberFormat="0" applyBorder="0" applyAlignment="0" applyProtection="0"/>
    <xf numFmtId="0" fontId="35" fillId="0" borderId="0">
      <alignment horizontal="left" vertical="top" wrapText="1"/>
    </xf>
    <xf numFmtId="0" fontId="35" fillId="0" borderId="0">
      <alignment horizontal="left" vertical="top" wrapText="1"/>
    </xf>
    <xf numFmtId="0" fontId="58" fillId="28" borderId="0" applyNumberFormat="0" applyBorder="0" applyAlignment="0" applyProtection="0"/>
    <xf numFmtId="0" fontId="66" fillId="0" borderId="0" applyNumberFormat="0" applyFill="0" applyBorder="0" applyAlignment="0" applyProtection="0"/>
    <xf numFmtId="0" fontId="63" fillId="0" borderId="143" applyNumberFormat="0" applyFill="0" applyAlignment="0" applyProtection="0"/>
    <xf numFmtId="0" fontId="65" fillId="0" borderId="0" applyNumberFormat="0" applyFill="0" applyBorder="0" applyAlignment="0" applyProtection="0"/>
    <xf numFmtId="0" fontId="57" fillId="27" borderId="0" applyNumberFormat="0" applyBorder="0" applyAlignment="0" applyProtection="0"/>
    <xf numFmtId="0" fontId="53" fillId="0" borderId="0" applyNumberFormat="0" applyFill="0" applyBorder="0" applyAlignment="0" applyProtection="0"/>
    <xf numFmtId="0" fontId="54" fillId="0" borderId="138" applyNumberFormat="0" applyFill="0" applyAlignment="0" applyProtection="0"/>
    <xf numFmtId="0" fontId="55" fillId="0" borderId="139" applyNumberFormat="0" applyFill="0" applyAlignment="0" applyProtection="0"/>
    <xf numFmtId="0" fontId="56" fillId="0" borderId="140" applyNumberFormat="0" applyFill="0" applyAlignment="0" applyProtection="0"/>
    <xf numFmtId="0" fontId="56" fillId="0" borderId="0" applyNumberFormat="0" applyFill="0" applyBorder="0" applyAlignment="0" applyProtection="0"/>
    <xf numFmtId="0" fontId="57" fillId="27" borderId="0" applyNumberFormat="0" applyBorder="0" applyAlignment="0" applyProtection="0"/>
    <xf numFmtId="0" fontId="58" fillId="28" borderId="0" applyNumberFormat="0" applyBorder="0" applyAlignment="0" applyProtection="0"/>
    <xf numFmtId="0" fontId="60" fillId="29" borderId="141" applyNumberFormat="0" applyAlignment="0" applyProtection="0"/>
    <xf numFmtId="0" fontId="61" fillId="30" borderId="142" applyNumberFormat="0" applyAlignment="0" applyProtection="0"/>
    <xf numFmtId="0" fontId="62" fillId="30" borderId="141" applyNumberFormat="0" applyAlignment="0" applyProtection="0"/>
    <xf numFmtId="0" fontId="63" fillId="0" borderId="143" applyNumberFormat="0" applyFill="0" applyAlignment="0" applyProtection="0"/>
    <xf numFmtId="0" fontId="64" fillId="31" borderId="144" applyNumberFormat="0" applyAlignment="0" applyProtection="0"/>
    <xf numFmtId="0" fontId="65" fillId="0" borderId="0" applyNumberFormat="0" applyFill="0" applyBorder="0" applyAlignment="0" applyProtection="0"/>
    <xf numFmtId="0" fontId="1" fillId="32" borderId="145" applyNumberFormat="0" applyFont="0" applyAlignment="0" applyProtection="0"/>
    <xf numFmtId="0" fontId="66" fillId="0" borderId="0" applyNumberFormat="0" applyFill="0" applyBorder="0" applyAlignment="0" applyProtection="0"/>
    <xf numFmtId="0" fontId="67" fillId="0" borderId="146" applyNumberFormat="0" applyFill="0" applyAlignment="0" applyProtection="0"/>
    <xf numFmtId="0" fontId="68"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68"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68"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68" fillId="45"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68"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68"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35" fillId="0" borderId="0">
      <alignment horizontal="left" vertical="top" wrapText="1"/>
    </xf>
    <xf numFmtId="43" fontId="35" fillId="0" borderId="0" applyFont="0" applyFill="0" applyBorder="0" applyAlignment="0" applyProtection="0"/>
    <xf numFmtId="9" fontId="35" fillId="0" borderId="0" applyFont="0" applyFill="0" applyBorder="0" applyAlignment="0" applyProtection="0"/>
    <xf numFmtId="0" fontId="36" fillId="0" borderId="0"/>
    <xf numFmtId="9" fontId="1" fillId="0" borderId="0" applyFont="0" applyFill="0" applyBorder="0" applyAlignment="0" applyProtection="0"/>
    <xf numFmtId="43" fontId="10" fillId="0" borderId="0" applyFont="0" applyFill="0" applyBorder="0" applyAlignment="0" applyProtection="0"/>
    <xf numFmtId="0" fontId="75" fillId="0" borderId="0"/>
    <xf numFmtId="9" fontId="10" fillId="0" borderId="0" applyFont="0" applyFill="0" applyBorder="0" applyAlignment="0" applyProtection="0"/>
    <xf numFmtId="0" fontId="11" fillId="0" borderId="0"/>
    <xf numFmtId="0" fontId="7" fillId="0" borderId="0"/>
    <xf numFmtId="0" fontId="76" fillId="3"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52" borderId="0" applyNumberFormat="0" applyBorder="0" applyAlignment="0" applyProtection="0"/>
    <xf numFmtId="0" fontId="1" fillId="56" borderId="0" applyNumberFormat="0" applyBorder="0" applyAlignment="0" applyProtection="0"/>
    <xf numFmtId="0" fontId="59" fillId="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68" fillId="36"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68" fillId="40"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68" fillId="44"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68" fillId="48"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68" fillId="52"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68" fillId="56" borderId="0" applyNumberFormat="0" applyBorder="0" applyAlignment="0" applyProtection="0"/>
    <xf numFmtId="0" fontId="1" fillId="0" borderId="0"/>
    <xf numFmtId="43" fontId="10" fillId="0" borderId="0" applyFont="0" applyFill="0" applyBorder="0" applyAlignment="0" applyProtection="0"/>
    <xf numFmtId="43" fontId="1"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cellStyleXfs>
  <cellXfs count="784">
    <xf numFmtId="0" fontId="0" fillId="0" borderId="0" xfId="0"/>
    <xf numFmtId="0" fontId="9" fillId="0" borderId="0" xfId="0" applyFont="1"/>
    <xf numFmtId="0" fontId="2" fillId="0" borderId="0" xfId="0" applyFont="1"/>
    <xf numFmtId="0" fontId="2" fillId="2" borderId="4" xfId="0" applyFont="1" applyFill="1" applyBorder="1" applyAlignment="1">
      <alignment horizontal="left"/>
    </xf>
    <xf numFmtId="0" fontId="2" fillId="2" borderId="5" xfId="0" applyFont="1" applyFill="1" applyBorder="1"/>
    <xf numFmtId="0" fontId="2" fillId="0" borderId="6" xfId="0" applyFont="1" applyBorder="1"/>
    <xf numFmtId="0" fontId="2" fillId="2" borderId="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4" fillId="0" borderId="0" xfId="2"/>
    <xf numFmtId="49" fontId="32" fillId="0" borderId="14" xfId="0" applyNumberFormat="1" applyFont="1" applyBorder="1" applyAlignment="1">
      <alignment vertical="top"/>
    </xf>
    <xf numFmtId="49" fontId="32" fillId="0" borderId="25" xfId="0" applyNumberFormat="1" applyFont="1" applyBorder="1" applyAlignment="1">
      <alignment vertical="top"/>
    </xf>
    <xf numFmtId="0" fontId="2" fillId="0" borderId="13" xfId="0" applyFont="1" applyBorder="1" applyAlignment="1">
      <alignment horizontal="left" vertical="top"/>
    </xf>
    <xf numFmtId="0" fontId="2" fillId="0" borderId="8" xfId="0" applyFont="1" applyBorder="1" applyAlignment="1">
      <alignment horizontal="center" vertical="top" wrapText="1"/>
    </xf>
    <xf numFmtId="0" fontId="2" fillId="0" borderId="1" xfId="0" applyFont="1" applyBorder="1" applyAlignment="1">
      <alignment horizontal="center" vertical="top" wrapText="1"/>
    </xf>
    <xf numFmtId="0" fontId="3" fillId="0" borderId="1" xfId="0" applyFont="1" applyBorder="1" applyAlignment="1">
      <alignment vertical="top" wrapText="1"/>
    </xf>
    <xf numFmtId="0" fontId="2" fillId="0" borderId="13" xfId="0" applyFont="1" applyBorder="1" applyAlignment="1">
      <alignment horizontal="left"/>
    </xf>
    <xf numFmtId="0" fontId="2" fillId="0" borderId="8" xfId="0" applyFont="1" applyBorder="1" applyAlignment="1">
      <alignment horizontal="left" wrapText="1"/>
    </xf>
    <xf numFmtId="0" fontId="2" fillId="0" borderId="8"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 xfId="0" applyFont="1" applyBorder="1" applyAlignment="1">
      <alignment vertical="center" wrapText="1"/>
    </xf>
    <xf numFmtId="0" fontId="2" fillId="0" borderId="8" xfId="0" applyFont="1" applyBorder="1" applyAlignment="1">
      <alignment vertical="center" wrapText="1"/>
    </xf>
    <xf numFmtId="0" fontId="2" fillId="0" borderId="1" xfId="0" applyFont="1" applyBorder="1" applyAlignment="1">
      <alignment vertical="center"/>
    </xf>
    <xf numFmtId="0" fontId="3" fillId="0" borderId="15" xfId="0" applyFont="1" applyBorder="1" applyAlignment="1">
      <alignment vertical="top" wrapText="1"/>
    </xf>
    <xf numFmtId="0" fontId="3" fillId="2" borderId="4" xfId="0" applyFont="1" applyFill="1" applyBorder="1" applyAlignment="1">
      <alignment vertical="top"/>
    </xf>
    <xf numFmtId="0" fontId="3" fillId="2" borderId="5" xfId="0" applyFont="1" applyFill="1" applyBorder="1" applyAlignment="1">
      <alignment vertical="center" wrapText="1"/>
    </xf>
    <xf numFmtId="0" fontId="3" fillId="2" borderId="11" xfId="0" applyFont="1" applyFill="1" applyBorder="1" applyAlignment="1">
      <alignment vertical="center" wrapText="1"/>
    </xf>
    <xf numFmtId="0" fontId="3" fillId="2" borderId="5" xfId="0" applyFont="1" applyFill="1" applyBorder="1" applyAlignment="1">
      <alignment vertical="top" wrapText="1"/>
    </xf>
    <xf numFmtId="0" fontId="3" fillId="2" borderId="11" xfId="0" applyFont="1" applyFill="1" applyBorder="1" applyAlignment="1">
      <alignment vertical="top" wrapText="1"/>
    </xf>
    <xf numFmtId="0" fontId="2" fillId="0" borderId="15" xfId="0" applyFont="1" applyBorder="1" applyAlignment="1">
      <alignment vertical="top" wrapText="1"/>
    </xf>
    <xf numFmtId="0" fontId="2" fillId="0" borderId="8" xfId="0" applyFont="1" applyBorder="1" applyAlignment="1">
      <alignment vertical="center"/>
    </xf>
    <xf numFmtId="0" fontId="3" fillId="2" borderId="6" xfId="0" applyFont="1" applyFill="1" applyBorder="1" applyAlignment="1">
      <alignment vertical="top"/>
    </xf>
    <xf numFmtId="0" fontId="3" fillId="0" borderId="2" xfId="0" applyFont="1" applyBorder="1" applyAlignment="1">
      <alignment vertical="top" wrapText="1"/>
    </xf>
    <xf numFmtId="0" fontId="2" fillId="0" borderId="10" xfId="0" applyFont="1" applyBorder="1" applyAlignment="1">
      <alignment vertical="center"/>
    </xf>
    <xf numFmtId="0" fontId="2" fillId="0" borderId="10" xfId="0" applyFont="1" applyBorder="1" applyAlignment="1">
      <alignment vertical="center" wrapText="1"/>
    </xf>
    <xf numFmtId="0" fontId="3" fillId="2" borderId="9" xfId="0" applyFont="1" applyFill="1" applyBorder="1" applyAlignment="1">
      <alignment vertical="top" wrapText="1"/>
    </xf>
    <xf numFmtId="0" fontId="3" fillId="2" borderId="13" xfId="0" applyFont="1" applyFill="1" applyBorder="1" applyAlignment="1">
      <alignment vertical="top" wrapText="1"/>
    </xf>
    <xf numFmtId="0" fontId="3" fillId="2" borderId="8" xfId="0" applyFont="1" applyFill="1" applyBorder="1" applyAlignment="1">
      <alignment vertical="top" wrapText="1"/>
    </xf>
    <xf numFmtId="0" fontId="3" fillId="2" borderId="1" xfId="0" applyFont="1" applyFill="1" applyBorder="1" applyAlignment="1">
      <alignment vertical="top" wrapText="1"/>
    </xf>
    <xf numFmtId="0" fontId="2" fillId="0" borderId="9" xfId="0" applyFont="1" applyBorder="1" applyAlignment="1">
      <alignment horizontal="center" vertical="center"/>
    </xf>
    <xf numFmtId="0" fontId="2" fillId="0" borderId="15" xfId="0" applyFont="1" applyBorder="1" applyAlignment="1">
      <alignment horizontal="center" vertical="center"/>
    </xf>
    <xf numFmtId="0" fontId="2" fillId="0" borderId="2" xfId="0" applyFont="1" applyBorder="1" applyAlignment="1">
      <alignment horizontal="center" vertical="center"/>
    </xf>
    <xf numFmtId="0" fontId="2" fillId="2" borderId="9" xfId="0" applyFont="1" applyFill="1" applyBorder="1" applyAlignment="1">
      <alignment horizontal="center" vertical="center" wrapText="1"/>
    </xf>
    <xf numFmtId="0" fontId="0" fillId="0" borderId="0" xfId="0" applyAlignment="1">
      <alignment wrapText="1"/>
    </xf>
    <xf numFmtId="0" fontId="6" fillId="26" borderId="0" xfId="9" applyFont="1" applyFill="1" applyAlignment="1">
      <alignment vertical="center" wrapText="1"/>
    </xf>
    <xf numFmtId="0" fontId="6" fillId="26" borderId="0" xfId="9" applyFont="1" applyFill="1" applyAlignment="1">
      <alignment horizontal="left" vertical="center" wrapText="1"/>
    </xf>
    <xf numFmtId="165" fontId="6" fillId="26" borderId="0" xfId="3" applyNumberFormat="1" applyFont="1" applyFill="1" applyAlignment="1">
      <alignment horizontal="right" vertical="center"/>
    </xf>
    <xf numFmtId="0" fontId="2" fillId="0" borderId="6" xfId="0" applyFont="1" applyBorder="1" applyAlignment="1">
      <alignment horizontal="left"/>
    </xf>
    <xf numFmtId="0" fontId="2" fillId="0" borderId="0" xfId="0" applyFont="1" applyAlignment="1">
      <alignment wrapText="1"/>
    </xf>
    <xf numFmtId="0" fontId="2" fillId="0" borderId="7" xfId="0" applyFont="1" applyBorder="1" applyAlignment="1">
      <alignment horizontal="left"/>
    </xf>
    <xf numFmtId="0" fontId="2" fillId="0" borderId="12" xfId="0" applyFont="1" applyBorder="1" applyAlignment="1">
      <alignment wrapText="1"/>
    </xf>
    <xf numFmtId="0" fontId="2" fillId="0" borderId="0" xfId="0" applyFont="1" applyAlignment="1">
      <alignment horizontal="left" wrapText="1" indent="5"/>
    </xf>
    <xf numFmtId="164" fontId="6" fillId="0" borderId="0" xfId="71" applyNumberFormat="1" applyFont="1" applyAlignment="1">
      <alignment horizontal="left" vertical="center" wrapText="1"/>
    </xf>
    <xf numFmtId="0" fontId="2" fillId="2" borderId="5" xfId="0" applyFont="1" applyFill="1" applyBorder="1" applyAlignment="1">
      <alignment wrapText="1"/>
    </xf>
    <xf numFmtId="0" fontId="2" fillId="0" borderId="12" xfId="0" applyFont="1" applyBorder="1" applyAlignment="1">
      <alignment horizontal="left" wrapText="1" indent="5"/>
    </xf>
    <xf numFmtId="0" fontId="2" fillId="2" borderId="9" xfId="0" applyFont="1" applyFill="1" applyBorder="1"/>
    <xf numFmtId="0" fontId="2" fillId="0" borderId="15" xfId="0" applyFont="1" applyBorder="1" applyAlignment="1">
      <alignment horizontal="left"/>
    </xf>
    <xf numFmtId="0" fontId="2" fillId="0" borderId="2" xfId="0" applyFont="1" applyBorder="1" applyAlignment="1">
      <alignment horizontal="left"/>
    </xf>
    <xf numFmtId="0" fontId="2" fillId="0" borderId="4" xfId="0" applyFont="1" applyBorder="1" applyAlignment="1">
      <alignment wrapText="1"/>
    </xf>
    <xf numFmtId="0" fontId="2" fillId="0" borderId="5" xfId="0" applyFont="1" applyBorder="1"/>
    <xf numFmtId="0" fontId="2" fillId="0" borderId="6" xfId="0" applyFont="1" applyBorder="1" applyAlignment="1">
      <alignment horizontal="left" wrapText="1" indent="5"/>
    </xf>
    <xf numFmtId="0" fontId="2" fillId="2" borderId="9" xfId="0" applyFont="1" applyFill="1" applyBorder="1" applyAlignment="1">
      <alignment horizontal="center" vertical="center"/>
    </xf>
    <xf numFmtId="0" fontId="2" fillId="0" borderId="15" xfId="0" applyFont="1" applyBorder="1" applyAlignment="1">
      <alignment wrapText="1"/>
    </xf>
    <xf numFmtId="0" fontId="2" fillId="0" borderId="15" xfId="0" applyFont="1" applyBorder="1"/>
    <xf numFmtId="0" fontId="2" fillId="0" borderId="2" xfId="0" applyFont="1" applyBorder="1"/>
    <xf numFmtId="0" fontId="2" fillId="0" borderId="9" xfId="0" applyFont="1" applyBorder="1" applyAlignment="1">
      <alignment wrapText="1"/>
    </xf>
    <xf numFmtId="0" fontId="37" fillId="26" borderId="0" xfId="0" applyFont="1" applyFill="1"/>
    <xf numFmtId="0" fontId="39" fillId="26" borderId="0" xfId="0" applyFont="1" applyFill="1"/>
    <xf numFmtId="4" fontId="37" fillId="26" borderId="0" xfId="0" applyNumberFormat="1" applyFont="1" applyFill="1"/>
    <xf numFmtId="0" fontId="39" fillId="26" borderId="0" xfId="0" applyFont="1" applyFill="1" applyAlignment="1">
      <alignment vertical="top"/>
    </xf>
    <xf numFmtId="0" fontId="42" fillId="26" borderId="0" xfId="0" applyFont="1" applyFill="1" applyAlignment="1">
      <alignment vertical="top"/>
    </xf>
    <xf numFmtId="166" fontId="39" fillId="26" borderId="0" xfId="0" applyNumberFormat="1" applyFont="1" applyFill="1" applyAlignment="1">
      <alignment vertical="top"/>
    </xf>
    <xf numFmtId="43" fontId="39" fillId="26" borderId="0" xfId="1" applyFont="1" applyFill="1" applyAlignment="1">
      <alignment vertical="top"/>
    </xf>
    <xf numFmtId="0" fontId="39" fillId="26" borderId="0" xfId="0" applyFont="1" applyFill="1" applyAlignment="1">
      <alignment horizontal="center" vertical="top"/>
    </xf>
    <xf numFmtId="4" fontId="37" fillId="26" borderId="0" xfId="0" applyNumberFormat="1" applyFont="1" applyFill="1" applyAlignment="1">
      <alignment horizontal="right"/>
    </xf>
    <xf numFmtId="4" fontId="39" fillId="26" borderId="0" xfId="3" applyNumberFormat="1" applyFont="1" applyFill="1" applyAlignment="1">
      <alignment horizontal="right" vertical="center"/>
    </xf>
    <xf numFmtId="0" fontId="39" fillId="26" borderId="0" xfId="0" applyFont="1" applyFill="1" applyAlignment="1">
      <alignment vertical="center"/>
    </xf>
    <xf numFmtId="0" fontId="49" fillId="26" borderId="0" xfId="0" applyFont="1" applyFill="1" applyAlignment="1">
      <alignment vertical="center"/>
    </xf>
    <xf numFmtId="0" fontId="37" fillId="0" borderId="0" xfId="0" applyFont="1"/>
    <xf numFmtId="0" fontId="39" fillId="0" borderId="0" xfId="0" applyFont="1"/>
    <xf numFmtId="43" fontId="39" fillId="0" borderId="0" xfId="1" applyFont="1" applyFill="1"/>
    <xf numFmtId="0" fontId="37" fillId="0" borderId="0" xfId="0" applyFont="1" applyAlignment="1">
      <alignment wrapText="1"/>
    </xf>
    <xf numFmtId="4" fontId="37" fillId="0" borderId="0" xfId="0" applyNumberFormat="1" applyFont="1"/>
    <xf numFmtId="164" fontId="37" fillId="0" borderId="0" xfId="0" applyNumberFormat="1" applyFont="1"/>
    <xf numFmtId="43" fontId="37" fillId="0" borderId="0" xfId="0" applyNumberFormat="1" applyFont="1"/>
    <xf numFmtId="0" fontId="39" fillId="26" borderId="98" xfId="0" applyFont="1" applyFill="1" applyBorder="1" applyAlignment="1">
      <alignment horizontal="center" vertical="center" wrapText="1"/>
    </xf>
    <xf numFmtId="0" fontId="46" fillId="26" borderId="0" xfId="0" applyFont="1" applyFill="1" applyAlignment="1">
      <alignment horizontal="right"/>
    </xf>
    <xf numFmtId="0" fontId="49" fillId="26" borderId="0" xfId="0" applyFont="1" applyFill="1"/>
    <xf numFmtId="164" fontId="46" fillId="26" borderId="147" xfId="0" applyNumberFormat="1" applyFont="1" applyFill="1" applyBorder="1" applyAlignment="1">
      <alignment horizontal="right" vertical="center"/>
    </xf>
    <xf numFmtId="0" fontId="39" fillId="26" borderId="95" xfId="0" applyFont="1" applyFill="1" applyBorder="1" applyAlignment="1">
      <alignment horizontal="center" vertical="center" wrapText="1"/>
    </xf>
    <xf numFmtId="0" fontId="39" fillId="26" borderId="96" xfId="0" applyFont="1" applyFill="1" applyBorder="1" applyAlignment="1">
      <alignment horizontal="center" vertical="center" wrapText="1"/>
    </xf>
    <xf numFmtId="0" fontId="39" fillId="26" borderId="91" xfId="0" applyFont="1" applyFill="1" applyBorder="1" applyAlignment="1">
      <alignment horizontal="center" vertical="center"/>
    </xf>
    <xf numFmtId="0" fontId="40" fillId="26" borderId="12" xfId="0" applyFont="1" applyFill="1" applyBorder="1" applyAlignment="1">
      <alignment horizontal="center" vertical="center"/>
    </xf>
    <xf numFmtId="0" fontId="40" fillId="26" borderId="15" xfId="0" applyFont="1" applyFill="1" applyBorder="1" applyAlignment="1">
      <alignment horizontal="center" vertical="center" wrapText="1"/>
    </xf>
    <xf numFmtId="0" fontId="40" fillId="26" borderId="147" xfId="0" applyFont="1" applyFill="1" applyBorder="1" applyAlignment="1">
      <alignment horizontal="center" vertical="center" wrapText="1"/>
    </xf>
    <xf numFmtId="0" fontId="40" fillId="26" borderId="2" xfId="0" applyFont="1" applyFill="1" applyBorder="1" applyAlignment="1">
      <alignment horizontal="center" vertical="center" wrapText="1"/>
    </xf>
    <xf numFmtId="0" fontId="40" fillId="26" borderId="7" xfId="0" applyFont="1" applyFill="1" applyBorder="1" applyAlignment="1">
      <alignment horizontal="center" vertical="center" wrapText="1"/>
    </xf>
    <xf numFmtId="0" fontId="40" fillId="26" borderId="2" xfId="0" applyFont="1" applyFill="1" applyBorder="1" applyAlignment="1">
      <alignment horizontal="left" vertical="center" wrapText="1"/>
    </xf>
    <xf numFmtId="0" fontId="40" fillId="26" borderId="10" xfId="0" applyFont="1" applyFill="1" applyBorder="1" applyAlignment="1">
      <alignment horizontal="center" vertical="center" wrapText="1"/>
    </xf>
    <xf numFmtId="166" fontId="40" fillId="26" borderId="147" xfId="6" applyNumberFormat="1" applyFont="1" applyFill="1" applyBorder="1" applyAlignment="1">
      <alignment horizontal="center" vertical="center" wrapText="1"/>
    </xf>
    <xf numFmtId="0" fontId="40" fillId="26" borderId="136" xfId="0" applyFont="1" applyFill="1" applyBorder="1" applyAlignment="1">
      <alignment horizontal="center" vertical="center"/>
    </xf>
    <xf numFmtId="0" fontId="40" fillId="26" borderId="137" xfId="0" applyFont="1" applyFill="1" applyBorder="1" applyAlignment="1">
      <alignment vertical="center"/>
    </xf>
    <xf numFmtId="0" fontId="40" fillId="26" borderId="136" xfId="0" applyFont="1" applyFill="1" applyBorder="1" applyAlignment="1">
      <alignment horizontal="center" vertical="center" wrapText="1"/>
    </xf>
    <xf numFmtId="0" fontId="40" fillId="26" borderId="147" xfId="0" applyFont="1" applyFill="1" applyBorder="1" applyAlignment="1">
      <alignment horizontal="left" vertical="center" wrapText="1"/>
    </xf>
    <xf numFmtId="4" fontId="39" fillId="0" borderId="101" xfId="0" applyNumberFormat="1" applyFont="1" applyFill="1" applyBorder="1" applyAlignment="1">
      <alignment horizontal="center" vertical="center" wrapText="1"/>
    </xf>
    <xf numFmtId="0" fontId="39" fillId="26" borderId="134" xfId="0" applyFont="1" applyFill="1" applyBorder="1" applyAlignment="1">
      <alignment horizontal="center" vertical="center" wrapText="1"/>
    </xf>
    <xf numFmtId="0" fontId="39" fillId="0" borderId="102" xfId="0" applyFont="1" applyFill="1" applyBorder="1" applyAlignment="1">
      <alignment horizontal="center" vertical="center" wrapText="1"/>
    </xf>
    <xf numFmtId="0" fontId="39" fillId="26" borderId="130" xfId="0" applyFont="1" applyFill="1" applyBorder="1"/>
    <xf numFmtId="0" fontId="39" fillId="26" borderId="147" xfId="0" applyFont="1" applyFill="1" applyBorder="1"/>
    <xf numFmtId="0" fontId="40" fillId="26" borderId="147" xfId="0" applyFont="1" applyFill="1" applyBorder="1" applyAlignment="1">
      <alignment horizontal="left"/>
    </xf>
    <xf numFmtId="164" fontId="41" fillId="0" borderId="131" xfId="0" applyNumberFormat="1" applyFont="1" applyFill="1" applyBorder="1" applyAlignment="1">
      <alignment horizontal="right"/>
    </xf>
    <xf numFmtId="0" fontId="37" fillId="26" borderId="130" xfId="0" applyFont="1" applyFill="1" applyBorder="1"/>
    <xf numFmtId="0" fontId="37" fillId="26" borderId="147" xfId="0" applyFont="1" applyFill="1" applyBorder="1"/>
    <xf numFmtId="0" fontId="52" fillId="26" borderId="126" xfId="0" applyFont="1" applyFill="1" applyBorder="1" applyAlignment="1">
      <alignment horizontal="left" vertical="center"/>
    </xf>
    <xf numFmtId="0" fontId="52" fillId="26" borderId="147" xfId="0" applyFont="1" applyFill="1" applyBorder="1" applyAlignment="1">
      <alignment horizontal="center" vertical="center"/>
    </xf>
    <xf numFmtId="164" fontId="52" fillId="0" borderId="131" xfId="0" applyNumberFormat="1" applyFont="1" applyFill="1" applyBorder="1" applyAlignment="1">
      <alignment horizontal="right" vertical="center"/>
    </xf>
    <xf numFmtId="0" fontId="37" fillId="26" borderId="130" xfId="0" applyFont="1" applyFill="1" applyBorder="1" applyAlignment="1">
      <alignment horizontal="left"/>
    </xf>
    <xf numFmtId="0" fontId="37" fillId="26" borderId="147" xfId="0" applyFont="1" applyFill="1" applyBorder="1" applyAlignment="1">
      <alignment horizontal="left" vertical="center" wrapText="1"/>
    </xf>
    <xf numFmtId="0" fontId="37" fillId="26" borderId="147" xfId="0" applyFont="1" applyFill="1" applyBorder="1" applyAlignment="1">
      <alignment horizontal="center" vertical="center" wrapText="1"/>
    </xf>
    <xf numFmtId="164" fontId="37" fillId="26" borderId="131" xfId="0" applyNumberFormat="1" applyFont="1" applyFill="1" applyBorder="1" applyAlignment="1">
      <alignment horizontal="right"/>
    </xf>
    <xf numFmtId="0" fontId="39" fillId="26" borderId="147" xfId="0" applyFont="1" applyFill="1" applyBorder="1" applyAlignment="1">
      <alignment vertical="center"/>
    </xf>
    <xf numFmtId="0" fontId="39" fillId="26" borderId="126" xfId="0" applyFont="1" applyFill="1" applyBorder="1" applyAlignment="1">
      <alignment horizontal="left" vertical="center" wrapText="1"/>
    </xf>
    <xf numFmtId="0" fontId="39" fillId="26" borderId="147" xfId="0" applyFont="1" applyFill="1" applyBorder="1" applyAlignment="1">
      <alignment horizontal="center" vertical="center" wrapText="1"/>
    </xf>
    <xf numFmtId="164" fontId="39" fillId="26" borderId="131" xfId="0" applyNumberFormat="1" applyFont="1" applyFill="1" applyBorder="1" applyAlignment="1">
      <alignment horizontal="right" vertical="center"/>
    </xf>
    <xf numFmtId="0" fontId="39" fillId="26" borderId="147" xfId="0" applyFont="1" applyFill="1" applyBorder="1" applyAlignment="1">
      <alignment horizontal="left" vertical="center" wrapText="1"/>
    </xf>
    <xf numFmtId="164" fontId="39" fillId="0" borderId="131" xfId="0" applyNumberFormat="1" applyFont="1" applyFill="1" applyBorder="1" applyAlignment="1">
      <alignment horizontal="right" vertical="center"/>
    </xf>
    <xf numFmtId="0" fontId="39" fillId="26" borderId="147" xfId="0" applyFont="1" applyFill="1" applyBorder="1" applyAlignment="1">
      <alignment horizontal="right" vertical="center" wrapText="1"/>
    </xf>
    <xf numFmtId="0" fontId="37" fillId="26" borderId="134" xfId="0" applyFont="1" applyFill="1" applyBorder="1"/>
    <xf numFmtId="0" fontId="39" fillId="26" borderId="135" xfId="0" applyFont="1" applyFill="1" applyBorder="1" applyAlignment="1">
      <alignment vertical="center"/>
    </xf>
    <xf numFmtId="0" fontId="39" fillId="26" borderId="135" xfId="0" applyFont="1" applyFill="1" applyBorder="1" applyAlignment="1">
      <alignment horizontal="left" vertical="center" wrapText="1"/>
    </xf>
    <xf numFmtId="0" fontId="39" fillId="26" borderId="135" xfId="0" applyFont="1" applyFill="1" applyBorder="1" applyAlignment="1">
      <alignment horizontal="center" vertical="center" wrapText="1"/>
    </xf>
    <xf numFmtId="164" fontId="39" fillId="0" borderId="98" xfId="0" applyNumberFormat="1" applyFont="1" applyFill="1" applyBorder="1" applyAlignment="1">
      <alignment horizontal="right" vertical="center"/>
    </xf>
    <xf numFmtId="0" fontId="40" fillId="26" borderId="89" xfId="0" applyFont="1" applyFill="1" applyBorder="1" applyAlignment="1">
      <alignment horizontal="center" vertical="center"/>
    </xf>
    <xf numFmtId="0" fontId="39" fillId="26" borderId="0" xfId="0" applyFont="1" applyFill="1" applyAlignment="1">
      <alignment vertical="center" wrapText="1"/>
    </xf>
    <xf numFmtId="0" fontId="42" fillId="26" borderId="0" xfId="0" applyFont="1" applyFill="1" applyAlignment="1">
      <alignment vertical="center"/>
    </xf>
    <xf numFmtId="0" fontId="39" fillId="0" borderId="0" xfId="0" applyFont="1" applyFill="1" applyBorder="1" applyAlignment="1">
      <alignment vertical="center"/>
    </xf>
    <xf numFmtId="0" fontId="39" fillId="0" borderId="0" xfId="0" applyFont="1" applyFill="1" applyAlignment="1">
      <alignment vertical="center"/>
    </xf>
    <xf numFmtId="0" fontId="42" fillId="0" borderId="0" xfId="0" applyFont="1" applyFill="1" applyAlignment="1">
      <alignment vertical="center"/>
    </xf>
    <xf numFmtId="0" fontId="49" fillId="26" borderId="29" xfId="0" applyFont="1" applyFill="1" applyBorder="1" applyAlignment="1">
      <alignment horizontal="left" vertical="center"/>
    </xf>
    <xf numFmtId="0" fontId="39" fillId="26" borderId="0" xfId="0" applyFont="1" applyFill="1" applyBorder="1" applyAlignment="1">
      <alignment horizontal="center" vertical="center" wrapText="1"/>
    </xf>
    <xf numFmtId="0" fontId="51" fillId="26" borderId="154" xfId="0" applyFont="1" applyFill="1" applyBorder="1" applyAlignment="1">
      <alignment horizontal="center" vertical="center"/>
    </xf>
    <xf numFmtId="0" fontId="39" fillId="26" borderId="117" xfId="0" applyFont="1" applyFill="1" applyBorder="1" applyAlignment="1">
      <alignment horizontal="left" vertical="center"/>
    </xf>
    <xf numFmtId="0" fontId="37" fillId="26" borderId="0" xfId="0" applyFont="1" applyFill="1" applyAlignment="1">
      <alignment horizontal="center" vertical="center"/>
    </xf>
    <xf numFmtId="0" fontId="37" fillId="26" borderId="0" xfId="0" applyFont="1" applyFill="1" applyAlignment="1">
      <alignment vertical="center"/>
    </xf>
    <xf numFmtId="164" fontId="39" fillId="26" borderId="0" xfId="0" applyNumberFormat="1" applyFont="1" applyFill="1" applyAlignment="1">
      <alignment horizontal="center" vertical="center"/>
    </xf>
    <xf numFmtId="164" fontId="39" fillId="26" borderId="0" xfId="3" applyNumberFormat="1" applyFont="1" applyFill="1" applyAlignment="1">
      <alignment horizontal="center" vertical="center"/>
    </xf>
    <xf numFmtId="164" fontId="46" fillId="26" borderId="0" xfId="1" applyNumberFormat="1" applyFont="1" applyFill="1" applyAlignment="1">
      <alignment horizontal="center" vertical="center"/>
    </xf>
    <xf numFmtId="0" fontId="38" fillId="26" borderId="37" xfId="0" applyFont="1" applyFill="1" applyBorder="1" applyAlignment="1">
      <alignment horizontal="center" vertical="center" wrapText="1"/>
    </xf>
    <xf numFmtId="1" fontId="47" fillId="26" borderId="15" xfId="0" applyNumberFormat="1" applyFont="1" applyFill="1" applyBorder="1" applyAlignment="1">
      <alignment horizontal="center" vertical="center"/>
    </xf>
    <xf numFmtId="164" fontId="38" fillId="26" borderId="37" xfId="0" applyNumberFormat="1" applyFont="1" applyFill="1" applyBorder="1" applyAlignment="1">
      <alignment horizontal="center" vertical="center"/>
    </xf>
    <xf numFmtId="164" fontId="37" fillId="26" borderId="0" xfId="0" applyNumberFormat="1" applyFont="1" applyFill="1"/>
    <xf numFmtId="1" fontId="47" fillId="26" borderId="6" xfId="0" applyNumberFormat="1" applyFont="1" applyFill="1" applyBorder="1" applyAlignment="1">
      <alignment horizontal="center" vertical="center"/>
    </xf>
    <xf numFmtId="1" fontId="47" fillId="26" borderId="0" xfId="0" applyNumberFormat="1" applyFont="1" applyFill="1" applyAlignment="1">
      <alignment horizontal="center" vertical="center"/>
    </xf>
    <xf numFmtId="1" fontId="47" fillId="26" borderId="26" xfId="0" applyNumberFormat="1" applyFont="1" applyFill="1" applyBorder="1" applyAlignment="1">
      <alignment horizontal="center" vertical="center"/>
    </xf>
    <xf numFmtId="164" fontId="47" fillId="26" borderId="10" xfId="0" applyNumberFormat="1" applyFont="1" applyFill="1" applyBorder="1" applyAlignment="1">
      <alignment horizontal="center" vertical="center"/>
    </xf>
    <xf numFmtId="164" fontId="40" fillId="26" borderId="37" xfId="0" applyNumberFormat="1" applyFont="1" applyFill="1" applyBorder="1" applyAlignment="1">
      <alignment horizontal="right" vertical="center"/>
    </xf>
    <xf numFmtId="0" fontId="38" fillId="26" borderId="15" xfId="0" applyFont="1" applyFill="1" applyBorder="1" applyAlignment="1">
      <alignment horizontal="center" vertical="center" wrapText="1"/>
    </xf>
    <xf numFmtId="0" fontId="40" fillId="26" borderId="37" xfId="0" applyFont="1" applyFill="1" applyBorder="1" applyAlignment="1">
      <alignment horizontal="center" vertical="center"/>
    </xf>
    <xf numFmtId="0" fontId="37" fillId="26" borderId="99" xfId="0" applyFont="1" applyFill="1" applyBorder="1" applyAlignment="1">
      <alignment horizontal="center" vertical="center"/>
    </xf>
    <xf numFmtId="0" fontId="40" fillId="26" borderId="10" xfId="0" applyFont="1" applyFill="1" applyBorder="1" applyAlignment="1">
      <alignment horizontal="center" vertical="center"/>
    </xf>
    <xf numFmtId="0" fontId="37" fillId="26" borderId="2" xfId="0" applyFont="1" applyFill="1" applyBorder="1" applyAlignment="1">
      <alignment horizontal="center" vertical="center"/>
    </xf>
    <xf numFmtId="0" fontId="40" fillId="26" borderId="34" xfId="0" applyFont="1" applyFill="1" applyBorder="1" applyAlignment="1">
      <alignment horizontal="center" vertical="center"/>
    </xf>
    <xf numFmtId="0" fontId="40" fillId="26" borderId="37" xfId="0" applyFont="1" applyFill="1" applyBorder="1" applyAlignment="1">
      <alignment vertical="center" wrapText="1"/>
    </xf>
    <xf numFmtId="0" fontId="46" fillId="26" borderId="2" xfId="81" applyFont="1" applyFill="1" applyBorder="1" applyAlignment="1">
      <alignment horizontal="left" vertical="center" wrapText="1"/>
    </xf>
    <xf numFmtId="164" fontId="46" fillId="26" borderId="37" xfId="0" applyNumberFormat="1" applyFont="1" applyFill="1" applyBorder="1" applyAlignment="1">
      <alignment horizontal="right" vertical="center"/>
    </xf>
    <xf numFmtId="164" fontId="40" fillId="26" borderId="34" xfId="0" applyNumberFormat="1" applyFont="1" applyFill="1" applyBorder="1" applyAlignment="1">
      <alignment horizontal="right" vertical="center"/>
    </xf>
    <xf numFmtId="0" fontId="38" fillId="26" borderId="2" xfId="0" applyFont="1" applyFill="1" applyBorder="1" applyAlignment="1">
      <alignment horizontal="center" vertical="center" wrapText="1"/>
    </xf>
    <xf numFmtId="0" fontId="38" fillId="26" borderId="10" xfId="0" applyFont="1" applyFill="1" applyBorder="1" applyAlignment="1">
      <alignment horizontal="center" vertical="center"/>
    </xf>
    <xf numFmtId="0" fontId="39" fillId="26" borderId="2" xfId="0" applyFont="1" applyFill="1" applyBorder="1" applyAlignment="1">
      <alignment horizontal="center" vertical="center"/>
    </xf>
    <xf numFmtId="0" fontId="40" fillId="26" borderId="2" xfId="0" applyFont="1" applyFill="1" applyBorder="1" applyAlignment="1">
      <alignment horizontal="left" vertical="center"/>
    </xf>
    <xf numFmtId="0" fontId="46" fillId="26" borderId="2" xfId="0" applyFont="1" applyFill="1" applyBorder="1" applyAlignment="1">
      <alignment horizontal="left" vertical="center" wrapText="1"/>
    </xf>
    <xf numFmtId="164" fontId="46" fillId="26" borderId="2" xfId="0" applyNumberFormat="1" applyFont="1" applyFill="1" applyBorder="1" applyAlignment="1">
      <alignment horizontal="right" vertical="center"/>
    </xf>
    <xf numFmtId="0" fontId="40" fillId="26" borderId="2" xfId="0" applyFont="1" applyFill="1" applyBorder="1" applyAlignment="1">
      <alignment horizontal="center" vertical="center"/>
    </xf>
    <xf numFmtId="0" fontId="40" fillId="26" borderId="37" xfId="0" applyFont="1" applyFill="1" applyBorder="1" applyAlignment="1">
      <alignment horizontal="center" vertical="center" wrapText="1"/>
    </xf>
    <xf numFmtId="0" fontId="40" fillId="26" borderId="7" xfId="0" applyFont="1" applyFill="1" applyBorder="1" applyAlignment="1">
      <alignment horizontal="left" vertical="center"/>
    </xf>
    <xf numFmtId="0" fontId="40" fillId="26" borderId="12" xfId="0" applyFont="1" applyFill="1" applyBorder="1" applyAlignment="1">
      <alignment horizontal="left" vertical="center"/>
    </xf>
    <xf numFmtId="0" fontId="40" fillId="26" borderId="10" xfId="0" applyFont="1" applyFill="1" applyBorder="1" applyAlignment="1">
      <alignment horizontal="left" vertical="center"/>
    </xf>
    <xf numFmtId="0" fontId="40" fillId="26" borderId="37" xfId="0" applyFont="1" applyFill="1" applyBorder="1" applyAlignment="1">
      <alignment vertical="center"/>
    </xf>
    <xf numFmtId="0" fontId="38" fillId="26" borderId="2" xfId="0" applyFont="1" applyFill="1" applyBorder="1" applyAlignment="1">
      <alignment horizontal="center" vertical="center"/>
    </xf>
    <xf numFmtId="0" fontId="40" fillId="26" borderId="39" xfId="0" applyFont="1" applyFill="1" applyBorder="1" applyAlignment="1">
      <alignment horizontal="center" vertical="center"/>
    </xf>
    <xf numFmtId="0" fontId="40" fillId="26" borderId="12" xfId="0" applyFont="1" applyFill="1" applyBorder="1" applyAlignment="1">
      <alignment horizontal="left" vertical="center" wrapText="1"/>
    </xf>
    <xf numFmtId="0" fontId="40" fillId="26" borderId="36" xfId="0" applyFont="1" applyFill="1" applyBorder="1" applyAlignment="1">
      <alignment horizontal="left" vertical="center" wrapText="1"/>
    </xf>
    <xf numFmtId="0" fontId="46" fillId="26" borderId="37" xfId="0" applyFont="1" applyFill="1" applyBorder="1" applyAlignment="1">
      <alignment vertical="center" wrapText="1"/>
    </xf>
    <xf numFmtId="164" fontId="46" fillId="26" borderId="121" xfId="0" applyNumberFormat="1" applyFont="1" applyFill="1" applyBorder="1" applyAlignment="1">
      <alignment horizontal="right" vertical="center"/>
    </xf>
    <xf numFmtId="0" fontId="40" fillId="26" borderId="74" xfId="0" applyFont="1" applyFill="1" applyBorder="1" applyAlignment="1">
      <alignment horizontal="center" vertical="center"/>
    </xf>
    <xf numFmtId="0" fontId="40" fillId="26" borderId="74" xfId="0" applyFont="1" applyFill="1" applyBorder="1" applyAlignment="1">
      <alignment horizontal="center" vertical="center" wrapText="1"/>
    </xf>
    <xf numFmtId="164" fontId="40" fillId="26" borderId="74" xfId="0" applyNumberFormat="1" applyFont="1" applyFill="1" applyBorder="1" applyAlignment="1">
      <alignment horizontal="right" vertical="center"/>
    </xf>
    <xf numFmtId="0" fontId="40" fillId="26" borderId="74" xfId="0" applyFont="1" applyFill="1" applyBorder="1" applyAlignment="1">
      <alignment horizontal="left" vertical="center" wrapText="1"/>
    </xf>
    <xf numFmtId="0" fontId="40" fillId="26" borderId="77" xfId="0" applyFont="1" applyFill="1" applyBorder="1" applyAlignment="1">
      <alignment horizontal="left" vertical="center" wrapText="1"/>
    </xf>
    <xf numFmtId="0" fontId="46" fillId="26" borderId="136" xfId="0" applyFont="1" applyFill="1" applyBorder="1" applyAlignment="1">
      <alignment horizontal="left" vertical="center" wrapText="1"/>
    </xf>
    <xf numFmtId="0" fontId="39" fillId="26" borderId="74" xfId="0" applyFont="1" applyFill="1" applyBorder="1" applyAlignment="1">
      <alignment vertical="center"/>
    </xf>
    <xf numFmtId="0" fontId="39" fillId="26" borderId="74" xfId="0" applyFont="1" applyFill="1" applyBorder="1" applyAlignment="1">
      <alignment horizontal="left" vertical="center" wrapText="1"/>
    </xf>
    <xf numFmtId="0" fontId="39" fillId="26" borderId="74" xfId="0" applyFont="1" applyFill="1" applyBorder="1" applyAlignment="1">
      <alignment horizontal="center" vertical="center"/>
    </xf>
    <xf numFmtId="0" fontId="39" fillId="26" borderId="74" xfId="0" applyFont="1" applyFill="1" applyBorder="1" applyAlignment="1">
      <alignment horizontal="left" vertical="center"/>
    </xf>
    <xf numFmtId="167" fontId="46" fillId="26" borderId="147" xfId="76" applyFont="1" applyFill="1" applyBorder="1" applyAlignment="1">
      <alignment horizontal="right" vertical="center"/>
    </xf>
    <xf numFmtId="0" fontId="39" fillId="26" borderId="37" xfId="0" applyFont="1" applyFill="1" applyBorder="1" applyAlignment="1">
      <alignment horizontal="left" vertical="center"/>
    </xf>
    <xf numFmtId="0" fontId="39" fillId="26" borderId="37" xfId="0" applyFont="1" applyFill="1" applyBorder="1" applyAlignment="1">
      <alignment horizontal="left" vertical="center" wrapText="1"/>
    </xf>
    <xf numFmtId="0" fontId="72" fillId="26" borderId="136" xfId="0" applyFont="1" applyFill="1" applyBorder="1" applyAlignment="1">
      <alignment horizontal="left" vertical="center" wrapText="1"/>
    </xf>
    <xf numFmtId="164" fontId="46" fillId="26" borderId="74" xfId="0" applyNumberFormat="1" applyFont="1" applyFill="1" applyBorder="1" applyAlignment="1">
      <alignment horizontal="right" vertical="center"/>
    </xf>
    <xf numFmtId="0" fontId="37" fillId="26" borderId="15" xfId="0" applyFont="1" applyFill="1" applyBorder="1" applyAlignment="1">
      <alignment horizontal="center" vertical="center"/>
    </xf>
    <xf numFmtId="0" fontId="40" fillId="26" borderId="75" xfId="0" applyFont="1" applyFill="1" applyBorder="1" applyAlignment="1">
      <alignment horizontal="center" vertical="center"/>
    </xf>
    <xf numFmtId="167" fontId="40" fillId="26" borderId="74" xfId="76" applyFont="1" applyFill="1" applyBorder="1" applyAlignment="1">
      <alignment horizontal="right" vertical="center"/>
    </xf>
    <xf numFmtId="0" fontId="39" fillId="26" borderId="77" xfId="0" applyFont="1" applyFill="1" applyBorder="1" applyAlignment="1">
      <alignment horizontal="left" vertical="center" wrapText="1"/>
    </xf>
    <xf numFmtId="0" fontId="40" fillId="26" borderId="147" xfId="0" applyFont="1" applyFill="1" applyBorder="1" applyAlignment="1">
      <alignment horizontal="center" vertical="center"/>
    </xf>
    <xf numFmtId="0" fontId="39" fillId="26" borderId="137" xfId="0" applyFont="1" applyFill="1" applyBorder="1" applyAlignment="1">
      <alignment horizontal="left" vertical="center" wrapText="1"/>
    </xf>
    <xf numFmtId="167" fontId="39" fillId="26" borderId="147" xfId="76" applyFont="1" applyFill="1" applyBorder="1" applyAlignment="1">
      <alignment horizontal="right" vertical="center"/>
    </xf>
    <xf numFmtId="0" fontId="38" fillId="26" borderId="37" xfId="0" applyFont="1" applyFill="1" applyBorder="1" applyAlignment="1">
      <alignment horizontal="center" vertical="center"/>
    </xf>
    <xf numFmtId="0" fontId="40" fillId="26" borderId="37" xfId="0" applyFont="1" applyFill="1" applyBorder="1" applyAlignment="1">
      <alignment horizontal="left" vertical="center" wrapText="1"/>
    </xf>
    <xf numFmtId="164" fontId="46" fillId="26" borderId="37" xfId="73" applyNumberFormat="1" applyFont="1" applyFill="1" applyBorder="1" applyAlignment="1">
      <alignment horizontal="right" vertical="center" wrapText="1"/>
    </xf>
    <xf numFmtId="164" fontId="38" fillId="26" borderId="37" xfId="0" applyNumberFormat="1" applyFont="1" applyFill="1" applyBorder="1" applyAlignment="1">
      <alignment horizontal="right" vertical="center"/>
    </xf>
    <xf numFmtId="0" fontId="39" fillId="26" borderId="37" xfId="0" applyFont="1" applyFill="1" applyBorder="1" applyAlignment="1">
      <alignment horizontal="center" vertical="center"/>
    </xf>
    <xf numFmtId="166" fontId="39" fillId="26" borderId="37" xfId="6" applyNumberFormat="1" applyFont="1" applyFill="1" applyBorder="1" applyAlignment="1">
      <alignment horizontal="center" vertical="center" wrapText="1"/>
    </xf>
    <xf numFmtId="164" fontId="37" fillId="26" borderId="37" xfId="0" applyNumberFormat="1" applyFont="1" applyFill="1" applyBorder="1" applyAlignment="1">
      <alignment horizontal="right" vertical="center"/>
    </xf>
    <xf numFmtId="0" fontId="40" fillId="26" borderId="37" xfId="0" applyFont="1" applyFill="1" applyBorder="1" applyAlignment="1">
      <alignment horizontal="left" vertical="center"/>
    </xf>
    <xf numFmtId="164" fontId="47" fillId="26" borderId="37" xfId="0" applyNumberFormat="1" applyFont="1" applyFill="1" applyBorder="1" applyAlignment="1">
      <alignment horizontal="right" vertical="center" wrapText="1"/>
    </xf>
    <xf numFmtId="164" fontId="47" fillId="26" borderId="37" xfId="0" applyNumberFormat="1" applyFont="1" applyFill="1" applyBorder="1" applyAlignment="1">
      <alignment horizontal="right" vertical="center"/>
    </xf>
    <xf numFmtId="0" fontId="38" fillId="26" borderId="39" xfId="0" applyFont="1" applyFill="1" applyBorder="1" applyAlignment="1">
      <alignment horizontal="center" vertical="center" wrapText="1"/>
    </xf>
    <xf numFmtId="164" fontId="41" fillId="26" borderId="37" xfId="0" applyNumberFormat="1" applyFont="1" applyFill="1" applyBorder="1" applyAlignment="1">
      <alignment horizontal="center" vertical="center"/>
    </xf>
    <xf numFmtId="0" fontId="40" fillId="26" borderId="34" xfId="0" applyFont="1" applyFill="1" applyBorder="1" applyAlignment="1">
      <alignment horizontal="center" vertical="center" wrapText="1"/>
    </xf>
    <xf numFmtId="0" fontId="46" fillId="26" borderId="147" xfId="0" applyFont="1" applyFill="1" applyBorder="1" applyAlignment="1">
      <alignment horizontal="left" vertical="center" wrapText="1"/>
    </xf>
    <xf numFmtId="0" fontId="40" fillId="26" borderId="66" xfId="0" applyFont="1" applyFill="1" applyBorder="1" applyAlignment="1">
      <alignment horizontal="center" vertical="center"/>
    </xf>
    <xf numFmtId="0" fontId="40" fillId="26" borderId="67" xfId="0" applyFont="1" applyFill="1" applyBorder="1" applyAlignment="1">
      <alignment horizontal="left" vertical="center" wrapText="1"/>
    </xf>
    <xf numFmtId="164" fontId="40" fillId="26" borderId="37" xfId="0" applyNumberFormat="1" applyFont="1" applyFill="1" applyBorder="1" applyAlignment="1">
      <alignment horizontal="center" vertical="center" wrapText="1"/>
    </xf>
    <xf numFmtId="0" fontId="39" fillId="26" borderId="34" xfId="0" applyFont="1" applyFill="1" applyBorder="1" applyAlignment="1">
      <alignment horizontal="center" vertical="center"/>
    </xf>
    <xf numFmtId="166" fontId="39" fillId="26" borderId="37" xfId="6" applyNumberFormat="1" applyFont="1" applyFill="1" applyBorder="1" applyAlignment="1">
      <alignment horizontal="left" vertical="center" wrapText="1"/>
    </xf>
    <xf numFmtId="0" fontId="39" fillId="26" borderId="37" xfId="3" applyFont="1" applyFill="1" applyBorder="1" applyAlignment="1">
      <alignment horizontal="left" vertical="center" wrapText="1"/>
    </xf>
    <xf numFmtId="0" fontId="46" fillId="26" borderId="137" xfId="0" applyFont="1" applyFill="1" applyBorder="1" applyAlignment="1">
      <alignment horizontal="left" vertical="center" wrapText="1"/>
    </xf>
    <xf numFmtId="164" fontId="46" fillId="26" borderId="37" xfId="0" applyNumberFormat="1" applyFont="1" applyFill="1" applyBorder="1" applyAlignment="1">
      <alignment horizontal="right" vertical="center" wrapText="1"/>
    </xf>
    <xf numFmtId="0" fontId="40" fillId="26" borderId="137" xfId="0" applyFont="1" applyFill="1" applyBorder="1" applyAlignment="1">
      <alignment horizontal="center" vertical="center" wrapText="1"/>
    </xf>
    <xf numFmtId="166" fontId="39" fillId="26" borderId="34" xfId="6" applyNumberFormat="1" applyFont="1" applyFill="1" applyBorder="1" applyAlignment="1">
      <alignment horizontal="center" vertical="center" wrapText="1"/>
    </xf>
    <xf numFmtId="164" fontId="40" fillId="26" borderId="37" xfId="0" applyNumberFormat="1" applyFont="1" applyFill="1" applyBorder="1" applyAlignment="1">
      <alignment horizontal="right" vertical="center" wrapText="1"/>
    </xf>
    <xf numFmtId="0" fontId="39" fillId="26" borderId="34" xfId="0" applyFont="1" applyFill="1" applyBorder="1" applyAlignment="1">
      <alignment vertical="center"/>
    </xf>
    <xf numFmtId="0" fontId="46" fillId="26" borderId="37" xfId="0" applyFont="1" applyFill="1" applyBorder="1" applyAlignment="1">
      <alignment horizontal="left" vertical="center" wrapText="1"/>
    </xf>
    <xf numFmtId="164" fontId="38" fillId="26" borderId="37" xfId="0" applyNumberFormat="1" applyFont="1" applyFill="1" applyBorder="1" applyAlignment="1">
      <alignment horizontal="right" vertical="center" wrapText="1"/>
    </xf>
    <xf numFmtId="164" fontId="47" fillId="26" borderId="147" xfId="0" applyNumberFormat="1" applyFont="1" applyFill="1" applyBorder="1" applyAlignment="1">
      <alignment horizontal="right" vertical="center" wrapText="1"/>
    </xf>
    <xf numFmtId="0" fontId="40" fillId="26" borderId="15" xfId="0" applyFont="1" applyFill="1" applyBorder="1" applyAlignment="1">
      <alignment horizontal="center" vertical="center"/>
    </xf>
    <xf numFmtId="0" fontId="40" fillId="26" borderId="2" xfId="0" applyFont="1" applyFill="1" applyBorder="1" applyAlignment="1">
      <alignment vertical="center" wrapText="1"/>
    </xf>
    <xf numFmtId="0" fontId="38" fillId="26" borderId="99" xfId="0" applyFont="1" applyFill="1" applyBorder="1" applyAlignment="1">
      <alignment horizontal="center" vertical="center" wrapText="1"/>
    </xf>
    <xf numFmtId="0" fontId="46" fillId="26" borderId="37" xfId="0" applyFont="1" applyFill="1" applyBorder="1" applyAlignment="1">
      <alignment horizontal="center" vertical="center" wrapText="1"/>
    </xf>
    <xf numFmtId="0" fontId="40" fillId="26" borderId="94" xfId="0" applyFont="1" applyFill="1" applyBorder="1" applyAlignment="1">
      <alignment horizontal="center" vertical="center"/>
    </xf>
    <xf numFmtId="0" fontId="39" fillId="26" borderId="147" xfId="0" applyFont="1" applyFill="1" applyBorder="1" applyAlignment="1">
      <alignment vertical="center" wrapText="1"/>
    </xf>
    <xf numFmtId="0" fontId="46" fillId="26" borderId="147" xfId="0" applyFont="1" applyFill="1" applyBorder="1" applyAlignment="1">
      <alignment vertical="center" wrapText="1"/>
    </xf>
    <xf numFmtId="0" fontId="39" fillId="26" borderId="37" xfId="0" applyFont="1" applyFill="1" applyBorder="1" applyAlignment="1">
      <alignment vertical="center" wrapText="1"/>
    </xf>
    <xf numFmtId="0" fontId="46" fillId="26" borderId="55" xfId="0" applyFont="1" applyFill="1" applyBorder="1" applyAlignment="1">
      <alignment vertical="center" wrapText="1"/>
    </xf>
    <xf numFmtId="0" fontId="40" fillId="26" borderId="137" xfId="0" applyFont="1" applyFill="1" applyBorder="1" applyAlignment="1">
      <alignment horizontal="center" vertical="center"/>
    </xf>
    <xf numFmtId="0" fontId="39" fillId="26" borderId="36" xfId="0" applyFont="1" applyFill="1" applyBorder="1" applyAlignment="1">
      <alignment horizontal="center" vertical="center"/>
    </xf>
    <xf numFmtId="0" fontId="39" fillId="26" borderId="41" xfId="0" applyFont="1" applyFill="1" applyBorder="1" applyAlignment="1">
      <alignment horizontal="center" vertical="center"/>
    </xf>
    <xf numFmtId="0" fontId="39" fillId="26" borderId="34" xfId="0" applyFont="1" applyFill="1" applyBorder="1" applyAlignment="1">
      <alignment vertical="center" wrapText="1"/>
    </xf>
    <xf numFmtId="0" fontId="39" fillId="26" borderId="147" xfId="0" applyFont="1" applyFill="1" applyBorder="1" applyAlignment="1">
      <alignment horizontal="center" vertical="center"/>
    </xf>
    <xf numFmtId="0" fontId="40" fillId="26" borderId="37" xfId="80" applyFont="1" applyFill="1" applyBorder="1" applyAlignment="1">
      <alignment horizontal="left" vertical="center" wrapText="1"/>
    </xf>
    <xf numFmtId="49" fontId="40" fillId="26" borderId="36" xfId="0" applyNumberFormat="1" applyFont="1" applyFill="1" applyBorder="1" applyAlignment="1">
      <alignment horizontal="left" vertical="center" wrapText="1"/>
    </xf>
    <xf numFmtId="166" fontId="46" fillId="26" borderId="37" xfId="6" applyNumberFormat="1" applyFont="1" applyFill="1" applyBorder="1" applyAlignment="1">
      <alignment horizontal="left" vertical="center"/>
    </xf>
    <xf numFmtId="164" fontId="46" fillId="26" borderId="37" xfId="80" applyNumberFormat="1" applyFont="1" applyFill="1" applyBorder="1" applyAlignment="1">
      <alignment horizontal="center" vertical="center" wrapText="1"/>
    </xf>
    <xf numFmtId="169" fontId="40" fillId="26" borderId="37" xfId="6" applyNumberFormat="1" applyFont="1" applyFill="1" applyBorder="1" applyAlignment="1">
      <alignment horizontal="center" vertical="center"/>
    </xf>
    <xf numFmtId="0" fontId="6" fillId="26" borderId="147" xfId="0" applyFont="1" applyFill="1" applyBorder="1" applyAlignment="1">
      <alignment horizontal="left" vertical="center" wrapText="1"/>
    </xf>
    <xf numFmtId="0" fontId="72" fillId="26" borderId="147" xfId="0" applyFont="1" applyFill="1" applyBorder="1" applyAlignment="1">
      <alignment horizontal="left" vertical="center" wrapText="1"/>
    </xf>
    <xf numFmtId="164" fontId="72" fillId="26" borderId="147" xfId="0" applyNumberFormat="1" applyFont="1" applyFill="1" applyBorder="1" applyAlignment="1">
      <alignment horizontal="center" vertical="center" wrapText="1"/>
    </xf>
    <xf numFmtId="0" fontId="40" fillId="26" borderId="57" xfId="0" applyFont="1" applyFill="1" applyBorder="1" applyAlignment="1">
      <alignment horizontal="center" vertical="center"/>
    </xf>
    <xf numFmtId="49" fontId="40" fillId="26" borderId="56" xfId="0" applyNumberFormat="1" applyFont="1" applyFill="1" applyBorder="1" applyAlignment="1">
      <alignment horizontal="left" vertical="center" wrapText="1"/>
    </xf>
    <xf numFmtId="169" fontId="40" fillId="26" borderId="57" xfId="6" applyNumberFormat="1" applyFont="1" applyFill="1" applyBorder="1" applyAlignment="1">
      <alignment horizontal="center" vertical="center"/>
    </xf>
    <xf numFmtId="164" fontId="46" fillId="26" borderId="147" xfId="0" applyNumberFormat="1" applyFont="1" applyFill="1" applyBorder="1" applyAlignment="1">
      <alignment horizontal="right" vertical="center" wrapText="1"/>
    </xf>
    <xf numFmtId="0" fontId="46" fillId="26" borderId="147" xfId="0" applyFont="1" applyFill="1" applyBorder="1" applyAlignment="1">
      <alignment horizontal="left" vertical="center"/>
    </xf>
    <xf numFmtId="0" fontId="39" fillId="26" borderId="147" xfId="0" applyFont="1" applyFill="1" applyBorder="1" applyAlignment="1">
      <alignment horizontal="left" vertical="center"/>
    </xf>
    <xf numFmtId="0" fontId="41" fillId="26" borderId="37" xfId="0" applyFont="1" applyFill="1" applyBorder="1" applyAlignment="1">
      <alignment horizontal="center" vertical="center"/>
    </xf>
    <xf numFmtId="49" fontId="41" fillId="26" borderId="37" xfId="0" applyNumberFormat="1" applyFont="1" applyFill="1" applyBorder="1" applyAlignment="1">
      <alignment horizontal="left" vertical="center" wrapText="1"/>
    </xf>
    <xf numFmtId="0" fontId="47" fillId="26" borderId="0" xfId="0" applyFont="1" applyFill="1"/>
    <xf numFmtId="49" fontId="40" fillId="26" borderId="37" xfId="0" applyNumberFormat="1" applyFont="1" applyFill="1" applyBorder="1" applyAlignment="1">
      <alignment horizontal="left" vertical="center" wrapText="1"/>
    </xf>
    <xf numFmtId="0" fontId="38" fillId="26" borderId="37" xfId="0" applyFont="1" applyFill="1" applyBorder="1" applyAlignment="1">
      <alignment horizontal="left" vertical="center" wrapText="1"/>
    </xf>
    <xf numFmtId="0" fontId="37" fillId="26" borderId="37" xfId="0" applyFont="1" applyFill="1" applyBorder="1" applyAlignment="1">
      <alignment horizontal="center" vertical="center"/>
    </xf>
    <xf numFmtId="0" fontId="38" fillId="26" borderId="37" xfId="0" applyFont="1" applyFill="1" applyBorder="1" applyAlignment="1">
      <alignment horizontal="left" vertical="center"/>
    </xf>
    <xf numFmtId="0" fontId="38" fillId="26" borderId="2" xfId="0" applyFont="1" applyFill="1" applyBorder="1" applyAlignment="1">
      <alignment horizontal="left" vertical="center"/>
    </xf>
    <xf numFmtId="0" fontId="37" fillId="26" borderId="147" xfId="3" applyFont="1" applyFill="1" applyBorder="1" applyAlignment="1">
      <alignment horizontal="left" vertical="center" wrapText="1"/>
    </xf>
    <xf numFmtId="167" fontId="39" fillId="26" borderId="74" xfId="76" applyFont="1" applyFill="1" applyBorder="1" applyAlignment="1">
      <alignment horizontal="right" vertical="center"/>
    </xf>
    <xf numFmtId="167" fontId="40" fillId="26" borderId="147" xfId="76" applyFont="1" applyFill="1" applyBorder="1" applyAlignment="1">
      <alignment horizontal="right" vertical="center"/>
    </xf>
    <xf numFmtId="0" fontId="39" fillId="26" borderId="77" xfId="0" applyFont="1" applyFill="1" applyBorder="1" applyAlignment="1">
      <alignment horizontal="center" vertical="center"/>
    </xf>
    <xf numFmtId="0" fontId="39" fillId="26" borderId="126" xfId="0" applyFont="1" applyFill="1" applyBorder="1" applyAlignment="1">
      <alignment horizontal="center" vertical="center"/>
    </xf>
    <xf numFmtId="0" fontId="39" fillId="26" borderId="136" xfId="0" applyFont="1" applyFill="1" applyBorder="1" applyAlignment="1">
      <alignment horizontal="center" vertical="center"/>
    </xf>
    <xf numFmtId="0" fontId="39" fillId="26" borderId="137" xfId="0" applyFont="1" applyFill="1" applyBorder="1" applyAlignment="1">
      <alignment horizontal="center" vertical="center"/>
    </xf>
    <xf numFmtId="49" fontId="40" fillId="26" borderId="37" xfId="0" applyNumberFormat="1" applyFont="1" applyFill="1" applyBorder="1" applyAlignment="1">
      <alignment horizontal="center" vertical="center" wrapText="1"/>
    </xf>
    <xf numFmtId="0" fontId="39" fillId="26" borderId="37" xfId="0" applyFont="1" applyFill="1" applyBorder="1" applyAlignment="1">
      <alignment vertical="center"/>
    </xf>
    <xf numFmtId="0" fontId="41" fillId="26" borderId="37" xfId="0" applyFont="1" applyFill="1" applyBorder="1" applyAlignment="1">
      <alignment vertical="center" wrapText="1"/>
    </xf>
    <xf numFmtId="0" fontId="41" fillId="26" borderId="37" xfId="0" applyFont="1" applyFill="1" applyBorder="1" applyAlignment="1">
      <alignment horizontal="center" vertical="center" wrapText="1"/>
    </xf>
    <xf numFmtId="166" fontId="40" fillId="26" borderId="37" xfId="6" applyNumberFormat="1" applyFont="1" applyFill="1" applyBorder="1" applyAlignment="1">
      <alignment horizontal="center" vertical="center" wrapText="1"/>
    </xf>
    <xf numFmtId="0" fontId="41" fillId="26" borderId="34" xfId="0" applyFont="1" applyFill="1" applyBorder="1" applyAlignment="1">
      <alignment horizontal="center" vertical="center" wrapText="1"/>
    </xf>
    <xf numFmtId="0" fontId="40" fillId="26" borderId="77" xfId="0" applyFont="1" applyFill="1" applyBorder="1" applyAlignment="1">
      <alignment horizontal="center" vertical="center"/>
    </xf>
    <xf numFmtId="164" fontId="46" fillId="26" borderId="74" xfId="0" applyNumberFormat="1" applyFont="1" applyFill="1" applyBorder="1" applyAlignment="1">
      <alignment horizontal="right" vertical="center" wrapText="1"/>
    </xf>
    <xf numFmtId="164" fontId="39" fillId="26" borderId="37" xfId="0" applyNumberFormat="1" applyFont="1" applyFill="1" applyBorder="1" applyAlignment="1">
      <alignment horizontal="right" vertical="center"/>
    </xf>
    <xf numFmtId="0" fontId="40" fillId="26" borderId="12" xfId="0" applyFont="1" applyFill="1" applyBorder="1" applyAlignment="1">
      <alignment horizontal="center" vertical="center" wrapText="1"/>
    </xf>
    <xf numFmtId="0" fontId="40" fillId="26" borderId="41" xfId="0" applyFont="1" applyFill="1" applyBorder="1" applyAlignment="1">
      <alignment horizontal="left" vertical="center" wrapText="1"/>
    </xf>
    <xf numFmtId="164" fontId="72" fillId="26" borderId="147" xfId="71" applyNumberFormat="1" applyFont="1" applyFill="1" applyBorder="1" applyAlignment="1">
      <alignment horizontal="left" vertical="center" wrapText="1"/>
    </xf>
    <xf numFmtId="164" fontId="47" fillId="26" borderId="74" xfId="0" applyNumberFormat="1" applyFont="1" applyFill="1" applyBorder="1" applyAlignment="1">
      <alignment horizontal="right" vertical="center" wrapText="1"/>
    </xf>
    <xf numFmtId="0" fontId="40" fillId="26" borderId="41" xfId="0" applyFont="1" applyFill="1" applyBorder="1" applyAlignment="1">
      <alignment horizontal="center" vertical="center" wrapText="1"/>
    </xf>
    <xf numFmtId="0" fontId="39" fillId="26" borderId="39" xfId="0" applyFont="1" applyFill="1" applyBorder="1" applyAlignment="1">
      <alignment vertical="center"/>
    </xf>
    <xf numFmtId="0" fontId="41" fillId="26" borderId="74" xfId="0" applyFont="1" applyFill="1" applyBorder="1" applyAlignment="1">
      <alignment horizontal="justify" vertical="center" wrapText="1"/>
    </xf>
    <xf numFmtId="0" fontId="40" fillId="26" borderId="45" xfId="0" applyFont="1" applyFill="1" applyBorder="1" applyAlignment="1">
      <alignment horizontal="center" vertical="center" wrapText="1"/>
    </xf>
    <xf numFmtId="0" fontId="73" fillId="26" borderId="147" xfId="0" applyFont="1" applyFill="1" applyBorder="1" applyAlignment="1">
      <alignment horizontal="left" vertical="center" wrapText="1"/>
    </xf>
    <xf numFmtId="164" fontId="38" fillId="26" borderId="78" xfId="0" applyNumberFormat="1" applyFont="1" applyFill="1" applyBorder="1" applyAlignment="1">
      <alignment horizontal="right" vertical="center" wrapText="1"/>
    </xf>
    <xf numFmtId="0" fontId="50" fillId="26" borderId="137" xfId="0" applyFont="1" applyFill="1" applyBorder="1" applyAlignment="1">
      <alignment horizontal="center" vertical="center" wrapText="1"/>
    </xf>
    <xf numFmtId="164" fontId="40" fillId="26" borderId="147" xfId="0" applyNumberFormat="1" applyFont="1" applyFill="1" applyBorder="1" applyAlignment="1">
      <alignment horizontal="right" vertical="center" wrapText="1"/>
    </xf>
    <xf numFmtId="0" fontId="46" fillId="26" borderId="147" xfId="0" applyFont="1" applyFill="1" applyBorder="1" applyAlignment="1">
      <alignment horizontal="justify" vertical="center" wrapText="1"/>
    </xf>
    <xf numFmtId="0" fontId="40" fillId="26" borderId="88" xfId="0" applyFont="1" applyFill="1" applyBorder="1" applyAlignment="1">
      <alignment horizontal="center" vertical="center" wrapText="1"/>
    </xf>
    <xf numFmtId="0" fontId="37" fillId="26" borderId="74" xfId="0" applyFont="1" applyFill="1" applyBorder="1" applyAlignment="1">
      <alignment horizontal="left" vertical="center" wrapText="1"/>
    </xf>
    <xf numFmtId="164" fontId="40" fillId="26" borderId="34" xfId="71" applyNumberFormat="1" applyFont="1" applyFill="1" applyBorder="1" applyAlignment="1">
      <alignment horizontal="center" vertical="center" wrapText="1"/>
    </xf>
    <xf numFmtId="0" fontId="37" fillId="26" borderId="77" xfId="0" applyFont="1" applyFill="1" applyBorder="1" applyAlignment="1">
      <alignment horizontal="left" vertical="center" wrapText="1"/>
    </xf>
    <xf numFmtId="0" fontId="47" fillId="26" borderId="75" xfId="0" applyFont="1" applyFill="1" applyBorder="1" applyAlignment="1">
      <alignment horizontal="left" vertical="center" wrapText="1"/>
    </xf>
    <xf numFmtId="164" fontId="37" fillId="26" borderId="74" xfId="0" applyNumberFormat="1" applyFont="1" applyFill="1" applyBorder="1" applyAlignment="1">
      <alignment horizontal="right" vertical="center" wrapText="1"/>
    </xf>
    <xf numFmtId="0" fontId="40" fillId="26" borderId="40" xfId="0" applyFont="1" applyFill="1" applyBorder="1" applyAlignment="1">
      <alignment horizontal="center" vertical="center"/>
    </xf>
    <xf numFmtId="0" fontId="47" fillId="26" borderId="77" xfId="0" applyFont="1" applyFill="1" applyBorder="1" applyAlignment="1">
      <alignment horizontal="left" vertical="center" wrapText="1"/>
    </xf>
    <xf numFmtId="166" fontId="39" fillId="26" borderId="37" xfId="6" applyNumberFormat="1" applyFont="1" applyFill="1" applyBorder="1" applyAlignment="1">
      <alignment vertical="center" wrapText="1"/>
    </xf>
    <xf numFmtId="166" fontId="39" fillId="26" borderId="74" xfId="6" applyNumberFormat="1" applyFont="1" applyFill="1" applyBorder="1" applyAlignment="1">
      <alignment vertical="center" wrapText="1"/>
    </xf>
    <xf numFmtId="0" fontId="46" fillId="26" borderId="74" xfId="0" applyFont="1" applyFill="1" applyBorder="1" applyAlignment="1">
      <alignment horizontal="left" vertical="center" wrapText="1"/>
    </xf>
    <xf numFmtId="0" fontId="40" fillId="26" borderId="34" xfId="0" applyFont="1" applyFill="1" applyBorder="1" applyAlignment="1">
      <alignment horizontal="left" vertical="center" wrapText="1"/>
    </xf>
    <xf numFmtId="164" fontId="46" fillId="26" borderId="147" xfId="73" applyNumberFormat="1" applyFont="1" applyFill="1" applyBorder="1" applyAlignment="1">
      <alignment horizontal="right" vertical="center" wrapText="1"/>
    </xf>
    <xf numFmtId="0" fontId="46" fillId="26" borderId="2" xfId="0" applyFont="1" applyFill="1" applyBorder="1" applyAlignment="1">
      <alignment horizontal="center" vertical="center" wrapText="1"/>
    </xf>
    <xf numFmtId="0" fontId="39" fillId="26" borderId="0" xfId="0" applyFont="1" applyFill="1" applyAlignment="1">
      <alignment horizontal="center" vertical="center"/>
    </xf>
    <xf numFmtId="0" fontId="37" fillId="26" borderId="2" xfId="0" applyFont="1" applyFill="1" applyBorder="1" applyAlignment="1">
      <alignment horizontal="right" vertical="center"/>
    </xf>
    <xf numFmtId="0" fontId="39" fillId="26" borderId="147" xfId="0" applyFont="1" applyFill="1" applyBorder="1" applyAlignment="1">
      <alignment horizontal="justify" vertical="center" wrapText="1"/>
    </xf>
    <xf numFmtId="0" fontId="40" fillId="26" borderId="78" xfId="0" applyFont="1" applyFill="1" applyBorder="1" applyAlignment="1">
      <alignment horizontal="center" vertical="center"/>
    </xf>
    <xf numFmtId="0" fontId="40" fillId="26" borderId="85" xfId="0" applyFont="1" applyFill="1" applyBorder="1" applyAlignment="1">
      <alignment horizontal="left" vertical="center" wrapText="1"/>
    </xf>
    <xf numFmtId="164" fontId="40" fillId="26" borderId="88" xfId="0" applyNumberFormat="1" applyFont="1" applyFill="1" applyBorder="1" applyAlignment="1">
      <alignment horizontal="right" vertical="center"/>
    </xf>
    <xf numFmtId="0" fontId="39" fillId="26" borderId="33" xfId="0" applyFont="1" applyFill="1" applyBorder="1" applyAlignment="1">
      <alignment horizontal="center" vertical="center"/>
    </xf>
    <xf numFmtId="0" fontId="37" fillId="26" borderId="39" xfId="0" applyFont="1" applyFill="1" applyBorder="1" applyAlignment="1">
      <alignment vertical="center"/>
    </xf>
    <xf numFmtId="166" fontId="46" fillId="26" borderId="36" xfId="6" applyNumberFormat="1" applyFont="1" applyFill="1" applyBorder="1" applyAlignment="1">
      <alignment horizontal="left" vertical="center" wrapText="1"/>
    </xf>
    <xf numFmtId="167" fontId="46" fillId="26" borderId="147" xfId="0" applyNumberFormat="1" applyFont="1" applyFill="1" applyBorder="1" applyAlignment="1">
      <alignment horizontal="right" vertical="center"/>
    </xf>
    <xf numFmtId="0" fontId="40" fillId="26" borderId="100" xfId="0" applyFont="1" applyFill="1" applyBorder="1" applyAlignment="1">
      <alignment horizontal="center" vertical="center"/>
    </xf>
    <xf numFmtId="0" fontId="46" fillId="26" borderId="10" xfId="0" applyFont="1" applyFill="1" applyBorder="1" applyAlignment="1">
      <alignment horizontal="left" vertical="center" wrapText="1"/>
    </xf>
    <xf numFmtId="0" fontId="39" fillId="26" borderId="94" xfId="0" applyFont="1" applyFill="1" applyBorder="1" applyAlignment="1">
      <alignment horizontal="center" vertical="center"/>
    </xf>
    <xf numFmtId="0" fontId="38" fillId="26" borderId="15" xfId="0" applyFont="1" applyFill="1" applyBorder="1" applyAlignment="1">
      <alignment horizontal="center" vertical="center"/>
    </xf>
    <xf numFmtId="0" fontId="40" fillId="26" borderId="36" xfId="0" applyFont="1" applyFill="1" applyBorder="1" applyAlignment="1">
      <alignment horizontal="left" vertical="center"/>
    </xf>
    <xf numFmtId="0" fontId="38" fillId="26" borderId="99" xfId="0" applyFont="1" applyFill="1" applyBorder="1" applyAlignment="1">
      <alignment horizontal="center" vertical="center"/>
    </xf>
    <xf numFmtId="0" fontId="40" fillId="26" borderId="26" xfId="0" applyFont="1" applyFill="1" applyBorder="1" applyAlignment="1">
      <alignment horizontal="center" vertical="center"/>
    </xf>
    <xf numFmtId="0" fontId="39" fillId="26" borderId="10" xfId="0" applyFont="1" applyFill="1" applyBorder="1" applyAlignment="1">
      <alignment horizontal="center" vertical="center"/>
    </xf>
    <xf numFmtId="0" fontId="40" fillId="26" borderId="49" xfId="0" applyFont="1" applyFill="1" applyBorder="1" applyAlignment="1">
      <alignment horizontal="center" vertical="center" wrapText="1"/>
    </xf>
    <xf numFmtId="164" fontId="40" fillId="26" borderId="49" xfId="0" applyNumberFormat="1" applyFont="1" applyFill="1" applyBorder="1" applyAlignment="1">
      <alignment horizontal="right" vertical="center"/>
    </xf>
    <xf numFmtId="0" fontId="39" fillId="26" borderId="37" xfId="0" applyFont="1" applyFill="1" applyBorder="1" applyAlignment="1">
      <alignment horizontal="center" vertical="center" wrapText="1"/>
    </xf>
    <xf numFmtId="0" fontId="46" fillId="26" borderId="38" xfId="0" applyFont="1" applyFill="1" applyBorder="1" applyAlignment="1">
      <alignment horizontal="left" vertical="center" wrapText="1"/>
    </xf>
    <xf numFmtId="0" fontId="39" fillId="26" borderId="15" xfId="0" applyFont="1" applyFill="1" applyBorder="1" applyAlignment="1">
      <alignment horizontal="center" vertical="center"/>
    </xf>
    <xf numFmtId="0" fontId="40" fillId="26" borderId="15" xfId="0" applyFont="1" applyFill="1" applyBorder="1" applyAlignment="1">
      <alignment horizontal="left" vertical="center"/>
    </xf>
    <xf numFmtId="0" fontId="46" fillId="26" borderId="15" xfId="0" applyFont="1" applyFill="1" applyBorder="1" applyAlignment="1">
      <alignment horizontal="left" vertical="center" wrapText="1"/>
    </xf>
    <xf numFmtId="0" fontId="40" fillId="26" borderId="99" xfId="0" applyFont="1" applyFill="1" applyBorder="1" applyAlignment="1">
      <alignment horizontal="center" vertical="center"/>
    </xf>
    <xf numFmtId="0" fontId="46" fillId="26" borderId="37" xfId="0" applyFont="1" applyFill="1" applyBorder="1" applyAlignment="1">
      <alignment vertical="center"/>
    </xf>
    <xf numFmtId="0" fontId="37" fillId="26" borderId="67" xfId="0" applyFont="1" applyFill="1" applyBorder="1"/>
    <xf numFmtId="0" fontId="38" fillId="26" borderId="54" xfId="0" applyFont="1" applyFill="1" applyBorder="1" applyAlignment="1">
      <alignment horizontal="left" vertical="center" wrapText="1"/>
    </xf>
    <xf numFmtId="0" fontId="38" fillId="26" borderId="54" xfId="0" applyFont="1" applyFill="1" applyBorder="1" applyAlignment="1">
      <alignment vertical="center" wrapText="1"/>
    </xf>
    <xf numFmtId="0" fontId="46" fillId="26" borderId="37" xfId="0" applyFont="1" applyFill="1" applyBorder="1" applyAlignment="1">
      <alignment horizontal="left" vertical="center"/>
    </xf>
    <xf numFmtId="170" fontId="71" fillId="26" borderId="147" xfId="116" applyNumberFormat="1" applyFont="1" applyFill="1" applyBorder="1" applyAlignment="1">
      <alignment horizontal="center" vertical="center" wrapText="1"/>
    </xf>
    <xf numFmtId="0" fontId="40" fillId="26" borderId="94" xfId="0" applyFont="1" applyFill="1" applyBorder="1" applyAlignment="1">
      <alignment horizontal="left" vertical="center"/>
    </xf>
    <xf numFmtId="164" fontId="40" fillId="26" borderId="2" xfId="0" applyNumberFormat="1" applyFont="1" applyFill="1" applyBorder="1" applyAlignment="1">
      <alignment horizontal="right" vertical="center"/>
    </xf>
    <xf numFmtId="164" fontId="38" fillId="26" borderId="2" xfId="0" applyNumberFormat="1" applyFont="1" applyFill="1" applyBorder="1" applyAlignment="1">
      <alignment horizontal="right" vertical="center"/>
    </xf>
    <xf numFmtId="0" fontId="40" fillId="26" borderId="94" xfId="0" applyFont="1" applyFill="1" applyBorder="1" applyAlignment="1">
      <alignment vertical="top"/>
    </xf>
    <xf numFmtId="0" fontId="40" fillId="26" borderId="15" xfId="0" applyFont="1" applyFill="1" applyBorder="1" applyAlignment="1">
      <alignment horizontal="center" vertical="top"/>
    </xf>
    <xf numFmtId="0" fontId="40" fillId="26" borderId="2" xfId="0" applyFont="1" applyFill="1" applyBorder="1" applyAlignment="1">
      <alignment horizontal="center" vertical="top"/>
    </xf>
    <xf numFmtId="0" fontId="40" fillId="26" borderId="79" xfId="0" applyFont="1" applyFill="1" applyBorder="1" applyAlignment="1">
      <alignment horizontal="left" vertical="center"/>
    </xf>
    <xf numFmtId="0" fontId="40" fillId="26" borderId="80" xfId="0" applyFont="1" applyFill="1" applyBorder="1" applyAlignment="1">
      <alignment horizontal="left" vertical="center"/>
    </xf>
    <xf numFmtId="0" fontId="40" fillId="26" borderId="81" xfId="0" applyFont="1" applyFill="1" applyBorder="1" applyAlignment="1">
      <alignment horizontal="left" vertical="center"/>
    </xf>
    <xf numFmtId="0" fontId="40" fillId="26" borderId="136" xfId="0" applyFont="1" applyFill="1" applyBorder="1" applyAlignment="1">
      <alignment vertical="center"/>
    </xf>
    <xf numFmtId="0" fontId="37" fillId="26" borderId="99" xfId="0" applyFont="1" applyFill="1" applyBorder="1"/>
    <xf numFmtId="0" fontId="37" fillId="26" borderId="15" xfId="0" applyFont="1" applyFill="1" applyBorder="1"/>
    <xf numFmtId="0" fontId="40" fillId="26" borderId="37" xfId="0" applyFont="1" applyFill="1" applyBorder="1" applyAlignment="1">
      <alignment horizontal="center" vertical="top"/>
    </xf>
    <xf numFmtId="164" fontId="46" fillId="26" borderId="0" xfId="0" applyNumberFormat="1" applyFont="1" applyFill="1" applyAlignment="1">
      <alignment horizontal="center" vertical="center"/>
    </xf>
    <xf numFmtId="0" fontId="40" fillId="26" borderId="49" xfId="0" applyFont="1" applyFill="1" applyBorder="1" applyAlignment="1">
      <alignment horizontal="center" vertical="top"/>
    </xf>
    <xf numFmtId="0" fontId="40" fillId="26" borderId="49" xfId="0" applyFont="1" applyFill="1" applyBorder="1" applyAlignment="1">
      <alignment vertical="center"/>
    </xf>
    <xf numFmtId="0" fontId="40" fillId="26" borderId="50" xfId="0" applyFont="1" applyFill="1" applyBorder="1" applyAlignment="1">
      <alignment horizontal="center" vertical="center"/>
    </xf>
    <xf numFmtId="0" fontId="40" fillId="26" borderId="50" xfId="0" applyFont="1" applyFill="1" applyBorder="1" applyAlignment="1">
      <alignment horizontal="center" vertical="center" wrapText="1"/>
    </xf>
    <xf numFmtId="0" fontId="37" fillId="26" borderId="2" xfId="0" applyFont="1" applyFill="1" applyBorder="1"/>
    <xf numFmtId="0" fontId="40" fillId="26" borderId="51" xfId="0" applyFont="1" applyFill="1" applyBorder="1" applyAlignment="1">
      <alignment vertical="center"/>
    </xf>
    <xf numFmtId="0" fontId="40" fillId="26" borderId="52" xfId="0" applyFont="1" applyFill="1" applyBorder="1" applyAlignment="1">
      <alignment vertical="center"/>
    </xf>
    <xf numFmtId="0" fontId="46" fillId="26" borderId="50" xfId="0" applyFont="1" applyFill="1" applyBorder="1" applyAlignment="1">
      <alignment vertical="center"/>
    </xf>
    <xf numFmtId="0" fontId="49" fillId="26" borderId="120" xfId="0" applyFont="1" applyFill="1" applyBorder="1" applyAlignment="1">
      <alignment vertical="center" wrapText="1"/>
    </xf>
    <xf numFmtId="0" fontId="49" fillId="26" borderId="100" xfId="0" applyFont="1" applyFill="1" applyBorder="1"/>
    <xf numFmtId="0" fontId="49" fillId="26" borderId="100" xfId="0" applyFont="1" applyFill="1" applyBorder="1" applyAlignment="1">
      <alignment horizontal="center" vertical="top"/>
    </xf>
    <xf numFmtId="0" fontId="49" fillId="26" borderId="100" xfId="0" applyFont="1" applyFill="1" applyBorder="1" applyAlignment="1">
      <alignment vertical="center"/>
    </xf>
    <xf numFmtId="0" fontId="40" fillId="26" borderId="88" xfId="0" applyFont="1" applyFill="1" applyBorder="1" applyAlignment="1">
      <alignment horizontal="center" vertical="center"/>
    </xf>
    <xf numFmtId="0" fontId="38" fillId="26" borderId="0" xfId="0" applyFont="1" applyFill="1" applyAlignment="1">
      <alignment vertical="center"/>
    </xf>
    <xf numFmtId="0" fontId="40" fillId="26" borderId="37" xfId="0" applyFont="1" applyFill="1" applyBorder="1" applyAlignment="1">
      <alignment vertical="top"/>
    </xf>
    <xf numFmtId="164" fontId="39" fillId="26" borderId="2" xfId="0" applyNumberFormat="1" applyFont="1" applyFill="1" applyBorder="1" applyAlignment="1">
      <alignment horizontal="right" vertical="center"/>
    </xf>
    <xf numFmtId="164" fontId="40" fillId="26" borderId="50" xfId="0" applyNumberFormat="1" applyFont="1" applyFill="1" applyBorder="1" applyAlignment="1">
      <alignment horizontal="right" vertical="center"/>
    </xf>
    <xf numFmtId="39" fontId="37" fillId="26" borderId="0" xfId="0" applyNumberFormat="1" applyFont="1" applyFill="1"/>
    <xf numFmtId="0" fontId="47" fillId="26" borderId="37" xfId="0" applyFont="1" applyFill="1" applyBorder="1" applyAlignment="1">
      <alignment vertical="center" wrapText="1"/>
    </xf>
    <xf numFmtId="0" fontId="38" fillId="26" borderId="0" xfId="0" applyFont="1" applyFill="1"/>
    <xf numFmtId="0" fontId="40" fillId="26" borderId="122" xfId="0" applyFont="1" applyFill="1" applyBorder="1" applyAlignment="1">
      <alignment horizontal="left" vertical="center"/>
    </xf>
    <xf numFmtId="0" fontId="40" fillId="26" borderId="123" xfId="0" applyFont="1" applyFill="1" applyBorder="1" applyAlignment="1">
      <alignment horizontal="left" vertical="center"/>
    </xf>
    <xf numFmtId="0" fontId="40" fillId="26" borderId="124" xfId="0" applyFont="1" applyFill="1" applyBorder="1" applyAlignment="1">
      <alignment horizontal="left" vertical="center"/>
    </xf>
    <xf numFmtId="0" fontId="40" fillId="26" borderId="39" xfId="0" applyFont="1" applyFill="1" applyBorder="1" applyAlignment="1">
      <alignment horizontal="center" vertical="top" wrapText="1"/>
    </xf>
    <xf numFmtId="0" fontId="40" fillId="26" borderId="15" xfId="0" applyFont="1" applyFill="1" applyBorder="1" applyAlignment="1">
      <alignment horizontal="center" vertical="top" wrapText="1"/>
    </xf>
    <xf numFmtId="0" fontId="40" fillId="26" borderId="2" xfId="0" applyFont="1" applyFill="1" applyBorder="1" applyAlignment="1">
      <alignment horizontal="center" vertical="top" wrapText="1"/>
    </xf>
    <xf numFmtId="0" fontId="39" fillId="26" borderId="125" xfId="0" applyFont="1" applyFill="1" applyBorder="1" applyAlignment="1">
      <alignment horizontal="center" vertical="top"/>
    </xf>
    <xf numFmtId="0" fontId="39" fillId="26" borderId="125" xfId="0" applyFont="1" applyFill="1" applyBorder="1" applyAlignment="1">
      <alignment vertical="center"/>
    </xf>
    <xf numFmtId="0" fontId="39" fillId="26" borderId="125" xfId="0" applyFont="1" applyFill="1" applyBorder="1" applyAlignment="1">
      <alignment vertical="top"/>
    </xf>
    <xf numFmtId="0" fontId="46" fillId="26" borderId="125" xfId="0" applyFont="1" applyFill="1" applyBorder="1" applyAlignment="1">
      <alignment vertical="center"/>
    </xf>
    <xf numFmtId="0" fontId="40" fillId="26" borderId="0" xfId="0" applyFont="1" applyFill="1"/>
    <xf numFmtId="0" fontId="38" fillId="26" borderId="37" xfId="0" applyFont="1" applyFill="1" applyBorder="1" applyAlignment="1">
      <alignment vertical="center" wrapText="1"/>
    </xf>
    <xf numFmtId="0" fontId="45" fillId="26" borderId="37" xfId="0" applyFont="1" applyFill="1" applyBorder="1" applyAlignment="1">
      <alignment horizontal="center" vertical="center" wrapText="1"/>
    </xf>
    <xf numFmtId="0" fontId="46" fillId="26" borderId="39" xfId="0" applyFont="1" applyFill="1" applyBorder="1" applyAlignment="1">
      <alignment vertical="center"/>
    </xf>
    <xf numFmtId="0" fontId="47" fillId="26" borderId="37" xfId="0" applyFont="1" applyFill="1" applyBorder="1" applyAlignment="1">
      <alignment horizontal="left" vertical="center" wrapText="1"/>
    </xf>
    <xf numFmtId="0" fontId="45" fillId="26" borderId="147" xfId="0" applyFont="1" applyFill="1" applyBorder="1" applyAlignment="1">
      <alignment horizontal="center" vertical="center" wrapText="1"/>
    </xf>
    <xf numFmtId="164" fontId="40" fillId="26" borderId="147" xfId="0" applyNumberFormat="1" applyFont="1" applyFill="1" applyBorder="1" applyAlignment="1">
      <alignment horizontal="right" vertical="center"/>
    </xf>
    <xf numFmtId="164" fontId="41" fillId="26" borderId="2" xfId="0" applyNumberFormat="1" applyFont="1" applyFill="1" applyBorder="1" applyAlignment="1">
      <alignment horizontal="right" vertical="center"/>
    </xf>
    <xf numFmtId="0" fontId="39" fillId="26" borderId="7" xfId="0" applyFont="1" applyFill="1" applyBorder="1" applyAlignment="1">
      <alignment horizontal="center" vertical="center"/>
    </xf>
    <xf numFmtId="49" fontId="46" fillId="26" borderId="113" xfId="0" applyNumberFormat="1" applyFont="1" applyFill="1" applyBorder="1" applyAlignment="1">
      <alignment vertical="center" wrapText="1"/>
    </xf>
    <xf numFmtId="164" fontId="38" fillId="26" borderId="0" xfId="0" applyNumberFormat="1" applyFont="1" applyFill="1"/>
    <xf numFmtId="0" fontId="40" fillId="26" borderId="36" xfId="0" applyFont="1" applyFill="1" applyBorder="1" applyAlignment="1">
      <alignment horizontal="center" vertical="center"/>
    </xf>
    <xf numFmtId="0" fontId="40" fillId="26" borderId="36" xfId="0" applyFont="1" applyFill="1" applyBorder="1" applyAlignment="1">
      <alignment horizontal="center" vertical="center" wrapText="1"/>
    </xf>
    <xf numFmtId="0" fontId="48" fillId="26" borderId="39" xfId="0" applyFont="1" applyFill="1" applyBorder="1" applyAlignment="1">
      <alignment horizontal="center" vertical="center"/>
    </xf>
    <xf numFmtId="0" fontId="48" fillId="26" borderId="2" xfId="0" applyFont="1" applyFill="1" applyBorder="1" applyAlignment="1">
      <alignment horizontal="center" vertical="center"/>
    </xf>
    <xf numFmtId="0" fontId="40" fillId="26" borderId="136" xfId="0" applyFont="1" applyFill="1" applyBorder="1" applyAlignment="1">
      <alignment vertical="center" wrapText="1"/>
    </xf>
    <xf numFmtId="0" fontId="40" fillId="26" borderId="147" xfId="0" applyFont="1" applyFill="1" applyBorder="1" applyAlignment="1">
      <alignment vertical="center" wrapText="1"/>
    </xf>
    <xf numFmtId="0" fontId="40" fillId="26" borderId="137" xfId="0" applyFont="1" applyFill="1" applyBorder="1" applyAlignment="1">
      <alignment vertical="center" wrapText="1"/>
    </xf>
    <xf numFmtId="0" fontId="46" fillId="26" borderId="114" xfId="0" applyFont="1" applyFill="1" applyBorder="1" applyAlignment="1">
      <alignment horizontal="left" vertical="center" wrapText="1"/>
    </xf>
    <xf numFmtId="0" fontId="38" fillId="26" borderId="113" xfId="0" applyFont="1" applyFill="1" applyBorder="1" applyAlignment="1">
      <alignment horizontal="center" vertical="center"/>
    </xf>
    <xf numFmtId="0" fontId="40" fillId="26" borderId="94" xfId="0" applyFont="1" applyFill="1" applyBorder="1" applyAlignment="1">
      <alignment horizontal="center" vertical="center" wrapText="1"/>
    </xf>
    <xf numFmtId="0" fontId="40" fillId="26" borderId="108" xfId="0" applyFont="1" applyFill="1" applyBorder="1" applyAlignment="1">
      <alignment horizontal="center" vertical="center" wrapText="1"/>
    </xf>
    <xf numFmtId="0" fontId="46" fillId="26" borderId="74" xfId="0" applyFont="1" applyFill="1" applyBorder="1" applyAlignment="1">
      <alignment vertical="center" wrapText="1"/>
    </xf>
    <xf numFmtId="0" fontId="38" fillId="26" borderId="61" xfId="0" applyFont="1" applyFill="1" applyBorder="1" applyAlignment="1">
      <alignment horizontal="center" vertical="center" wrapText="1"/>
    </xf>
    <xf numFmtId="164" fontId="40" fillId="26" borderId="61" xfId="0" applyNumberFormat="1" applyFont="1" applyFill="1" applyBorder="1" applyAlignment="1">
      <alignment horizontal="right" vertical="center"/>
    </xf>
    <xf numFmtId="0" fontId="40" fillId="26" borderId="61" xfId="0" applyFont="1" applyFill="1" applyBorder="1" applyAlignment="1">
      <alignment horizontal="center" vertical="center"/>
    </xf>
    <xf numFmtId="0" fontId="40" fillId="26" borderId="61" xfId="0" applyFont="1" applyFill="1" applyBorder="1" applyAlignment="1">
      <alignment horizontal="center" vertical="center" wrapText="1"/>
    </xf>
    <xf numFmtId="0" fontId="39" fillId="26" borderId="61" xfId="0" applyFont="1" applyFill="1" applyBorder="1" applyAlignment="1">
      <alignment horizontal="center" vertical="center"/>
    </xf>
    <xf numFmtId="0" fontId="39" fillId="26" borderId="61" xfId="0" applyFont="1" applyFill="1" applyBorder="1" applyAlignment="1">
      <alignment vertical="center" wrapText="1"/>
    </xf>
    <xf numFmtId="0" fontId="46" fillId="26" borderId="61" xfId="0" applyFont="1" applyFill="1" applyBorder="1" applyAlignment="1">
      <alignment horizontal="left" vertical="center" wrapText="1"/>
    </xf>
    <xf numFmtId="164" fontId="46" fillId="26" borderId="61" xfId="0" applyNumberFormat="1" applyFont="1" applyFill="1" applyBorder="1" applyAlignment="1">
      <alignment horizontal="right" vertical="center"/>
    </xf>
    <xf numFmtId="164" fontId="40" fillId="26" borderId="63" xfId="0" applyNumberFormat="1" applyFont="1" applyFill="1" applyBorder="1" applyAlignment="1">
      <alignment horizontal="right" vertical="center"/>
    </xf>
    <xf numFmtId="0" fontId="40" fillId="26" borderId="61" xfId="0" applyFont="1" applyFill="1" applyBorder="1" applyAlignment="1">
      <alignment vertical="center" wrapText="1"/>
    </xf>
    <xf numFmtId="0" fontId="46" fillId="26" borderId="62" xfId="0" applyFont="1" applyFill="1" applyBorder="1" applyAlignment="1">
      <alignment horizontal="left" vertical="center" wrapText="1"/>
    </xf>
    <xf numFmtId="164" fontId="39" fillId="26" borderId="61" xfId="0" applyNumberFormat="1" applyFont="1" applyFill="1" applyBorder="1" applyAlignment="1">
      <alignment horizontal="right" vertical="center"/>
    </xf>
    <xf numFmtId="0" fontId="37" fillId="26" borderId="39" xfId="0" applyFont="1" applyFill="1" applyBorder="1" applyAlignment="1">
      <alignment horizontal="center" vertical="center"/>
    </xf>
    <xf numFmtId="0" fontId="40" fillId="26" borderId="109" xfId="0" applyFont="1" applyFill="1" applyBorder="1" applyAlignment="1">
      <alignment horizontal="center" vertical="center"/>
    </xf>
    <xf numFmtId="0" fontId="40" fillId="26" borderId="63" xfId="0" applyFont="1" applyFill="1" applyBorder="1" applyAlignment="1">
      <alignment vertical="center" wrapText="1"/>
    </xf>
    <xf numFmtId="167" fontId="39" fillId="26" borderId="61" xfId="76" applyFont="1" applyFill="1" applyBorder="1" applyAlignment="1">
      <alignment horizontal="right" vertical="center"/>
    </xf>
    <xf numFmtId="0" fontId="40" fillId="26" borderId="10" xfId="0" applyFont="1" applyFill="1" applyBorder="1" applyAlignment="1">
      <alignment vertical="center"/>
    </xf>
    <xf numFmtId="0" fontId="46" fillId="26" borderId="53" xfId="0" applyFont="1" applyFill="1" applyBorder="1" applyAlignment="1">
      <alignment vertical="center" wrapText="1"/>
    </xf>
    <xf numFmtId="0" fontId="46" fillId="26" borderId="53" xfId="0" applyFont="1" applyFill="1" applyBorder="1" applyAlignment="1">
      <alignment vertical="center"/>
    </xf>
    <xf numFmtId="164" fontId="46" fillId="26" borderId="53" xfId="0" applyNumberFormat="1" applyFont="1" applyFill="1" applyBorder="1" applyAlignment="1">
      <alignment horizontal="right" vertical="center"/>
    </xf>
    <xf numFmtId="0" fontId="46" fillId="26" borderId="62" xfId="0" applyFont="1" applyFill="1" applyBorder="1" applyAlignment="1">
      <alignment horizontal="center" vertical="center" wrapText="1"/>
    </xf>
    <xf numFmtId="0" fontId="37" fillId="26" borderId="15" xfId="0" applyFont="1" applyFill="1" applyBorder="1" applyAlignment="1">
      <alignment horizontal="center"/>
    </xf>
    <xf numFmtId="0" fontId="39" fillId="26" borderId="61" xfId="0" applyFont="1" applyFill="1" applyBorder="1" applyAlignment="1">
      <alignment horizontal="center"/>
    </xf>
    <xf numFmtId="0" fontId="37" fillId="26" borderId="2" xfId="0" applyFont="1" applyFill="1" applyBorder="1" applyAlignment="1">
      <alignment horizontal="center"/>
    </xf>
    <xf numFmtId="0" fontId="40" fillId="26" borderId="39" xfId="0" applyFont="1" applyFill="1" applyBorder="1" applyAlignment="1">
      <alignment vertical="center" wrapText="1"/>
    </xf>
    <xf numFmtId="0" fontId="37" fillId="26" borderId="0" xfId="0" applyFont="1" applyFill="1" applyBorder="1"/>
    <xf numFmtId="0" fontId="38" fillId="26" borderId="100" xfId="0" applyFont="1" applyFill="1" applyBorder="1" applyAlignment="1">
      <alignment horizontal="center" vertical="center" wrapText="1"/>
    </xf>
    <xf numFmtId="164" fontId="74" fillId="26" borderId="0" xfId="190" applyNumberFormat="1" applyFont="1" applyFill="1" applyBorder="1" applyAlignment="1">
      <alignment horizontal="center" vertical="center"/>
    </xf>
    <xf numFmtId="0" fontId="38" fillId="26" borderId="34" xfId="0" applyFont="1" applyFill="1" applyBorder="1" applyAlignment="1">
      <alignment horizontal="center" vertical="center"/>
    </xf>
    <xf numFmtId="0" fontId="37" fillId="26" borderId="34" xfId="0" applyFont="1" applyFill="1" applyBorder="1" applyAlignment="1">
      <alignment horizontal="center" vertical="center"/>
    </xf>
    <xf numFmtId="0" fontId="37" fillId="26" borderId="37" xfId="0" applyFont="1" applyFill="1" applyBorder="1" applyAlignment="1">
      <alignment vertical="center"/>
    </xf>
    <xf numFmtId="0" fontId="47" fillId="26" borderId="37" xfId="0" applyFont="1" applyFill="1" applyBorder="1" applyAlignment="1">
      <alignment horizontal="left" vertical="center"/>
    </xf>
    <xf numFmtId="164" fontId="37" fillId="26" borderId="0" xfId="0" applyNumberFormat="1" applyFont="1" applyFill="1" applyAlignment="1">
      <alignment horizontal="center" vertical="center"/>
    </xf>
    <xf numFmtId="0" fontId="39" fillId="26" borderId="0" xfId="0" applyFont="1" applyFill="1" applyAlignment="1">
      <alignment horizontal="right" vertical="top"/>
    </xf>
    <xf numFmtId="0" fontId="43" fillId="26" borderId="0" xfId="0" applyFont="1" applyFill="1" applyAlignment="1">
      <alignment horizontal="center" vertical="top"/>
    </xf>
    <xf numFmtId="0" fontId="39" fillId="26" borderId="0" xfId="0" applyFont="1" applyFill="1" applyAlignment="1">
      <alignment vertical="top" wrapText="1"/>
    </xf>
    <xf numFmtId="0" fontId="46" fillId="26" borderId="0" xfId="0" applyFont="1" applyFill="1" applyAlignment="1">
      <alignment horizontal="right" vertical="top" wrapText="1"/>
    </xf>
    <xf numFmtId="0" fontId="39" fillId="26" borderId="130" xfId="0" applyFont="1" applyFill="1" applyBorder="1" applyAlignment="1">
      <alignment horizontal="center" vertical="center"/>
    </xf>
    <xf numFmtId="0" fontId="39" fillId="26" borderId="125" xfId="0" applyFont="1" applyFill="1" applyBorder="1" applyAlignment="1">
      <alignment horizontal="center" vertical="center"/>
    </xf>
    <xf numFmtId="0" fontId="39" fillId="26" borderId="130" xfId="0" applyFont="1" applyFill="1" applyBorder="1" applyAlignment="1">
      <alignment horizontal="center" vertical="top"/>
    </xf>
    <xf numFmtId="0" fontId="40" fillId="26" borderId="125" xfId="0" applyFont="1" applyFill="1" applyBorder="1" applyAlignment="1">
      <alignment horizontal="center" vertical="center"/>
    </xf>
    <xf numFmtId="170" fontId="40" fillId="26" borderId="131" xfId="1" applyNumberFormat="1" applyFont="1" applyFill="1" applyBorder="1" applyAlignment="1">
      <alignment vertical="center"/>
    </xf>
    <xf numFmtId="0" fontId="40" fillId="26" borderId="125" xfId="0" applyFont="1" applyFill="1" applyBorder="1" applyAlignment="1">
      <alignment horizontal="center" vertical="center" wrapText="1"/>
    </xf>
    <xf numFmtId="0" fontId="40" fillId="26" borderId="132" xfId="0" applyFont="1" applyFill="1" applyBorder="1" applyAlignment="1">
      <alignment horizontal="center" vertical="center" wrapText="1"/>
    </xf>
    <xf numFmtId="170" fontId="39" fillId="26" borderId="131" xfId="1" applyNumberFormat="1" applyFont="1" applyFill="1" applyBorder="1" applyAlignment="1">
      <alignment vertical="center"/>
    </xf>
    <xf numFmtId="49" fontId="39" fillId="26" borderId="127" xfId="0" applyNumberFormat="1" applyFont="1" applyFill="1" applyBorder="1" applyAlignment="1">
      <alignment horizontal="center" vertical="top"/>
    </xf>
    <xf numFmtId="0" fontId="39" fillId="26" borderId="125" xfId="0" applyFont="1" applyFill="1" applyBorder="1" applyAlignment="1">
      <alignment horizontal="center" vertical="center" wrapText="1"/>
    </xf>
    <xf numFmtId="0" fontId="39" fillId="26" borderId="14" xfId="0" applyFont="1" applyFill="1" applyBorder="1" applyAlignment="1">
      <alignment horizontal="center" vertical="center" wrapText="1"/>
    </xf>
    <xf numFmtId="0" fontId="44" fillId="26" borderId="125" xfId="0" applyFont="1" applyFill="1" applyBorder="1" applyAlignment="1">
      <alignment horizontal="center" vertical="center" wrapText="1"/>
    </xf>
    <xf numFmtId="49" fontId="39" fillId="26" borderId="125" xfId="0" applyNumberFormat="1" applyFont="1" applyFill="1" applyBorder="1" applyAlignment="1">
      <alignment horizontal="center" vertical="top"/>
    </xf>
    <xf numFmtId="49" fontId="44" fillId="26" borderId="125" xfId="0" applyNumberFormat="1" applyFont="1" applyFill="1" applyBorder="1" applyAlignment="1">
      <alignment horizontal="center" vertical="top"/>
    </xf>
    <xf numFmtId="0" fontId="44" fillId="26" borderId="125" xfId="0" applyFont="1" applyFill="1" applyBorder="1" applyAlignment="1">
      <alignment horizontal="center" vertical="top" wrapText="1"/>
    </xf>
    <xf numFmtId="49" fontId="39" fillId="26" borderId="130" xfId="0" applyNumberFormat="1" applyFont="1" applyFill="1" applyBorder="1" applyAlignment="1">
      <alignment horizontal="center" vertical="center"/>
    </xf>
    <xf numFmtId="170" fontId="37" fillId="26" borderId="131" xfId="1" applyNumberFormat="1" applyFont="1" applyFill="1" applyBorder="1" applyAlignment="1">
      <alignment vertical="center"/>
    </xf>
    <xf numFmtId="0" fontId="43" fillId="26" borderId="130" xfId="0" applyFont="1" applyFill="1" applyBorder="1" applyAlignment="1">
      <alignment horizontal="center" vertical="center"/>
    </xf>
    <xf numFmtId="0" fontId="40" fillId="26" borderId="125" xfId="0" applyFont="1" applyFill="1" applyBorder="1" applyAlignment="1">
      <alignment vertical="center" wrapText="1"/>
    </xf>
    <xf numFmtId="170" fontId="38" fillId="26" borderId="131" xfId="1" applyNumberFormat="1" applyFont="1" applyFill="1" applyBorder="1" applyAlignment="1">
      <alignment vertical="center"/>
    </xf>
    <xf numFmtId="49" fontId="39" fillId="26" borderId="135" xfId="0" applyNumberFormat="1" applyFont="1" applyFill="1" applyBorder="1" applyAlignment="1">
      <alignment horizontal="center" vertical="top"/>
    </xf>
    <xf numFmtId="170" fontId="37" fillId="26" borderId="147" xfId="1" applyNumberFormat="1" applyFont="1" applyFill="1" applyBorder="1" applyAlignment="1">
      <alignment vertical="center"/>
    </xf>
    <xf numFmtId="49" fontId="43" fillId="26" borderId="2" xfId="0" applyNumberFormat="1" applyFont="1" applyFill="1" applyBorder="1" applyAlignment="1">
      <alignment vertical="top"/>
    </xf>
    <xf numFmtId="0" fontId="0" fillId="26" borderId="2" xfId="0" applyFill="1" applyBorder="1" applyAlignment="1">
      <alignment horizontal="center" vertical="top"/>
    </xf>
    <xf numFmtId="170" fontId="1" fillId="26" borderId="35" xfId="1" applyNumberFormat="1" applyFont="1" applyFill="1" applyBorder="1" applyAlignment="1">
      <alignment horizontal="center" vertical="top"/>
    </xf>
    <xf numFmtId="0" fontId="0" fillId="26" borderId="0" xfId="0" applyFill="1"/>
    <xf numFmtId="0" fontId="43" fillId="26" borderId="42" xfId="0" applyFont="1" applyFill="1" applyBorder="1" applyAlignment="1">
      <alignment horizontal="center" vertical="top"/>
    </xf>
    <xf numFmtId="0" fontId="39" fillId="26" borderId="131" xfId="0" applyFont="1" applyFill="1" applyBorder="1" applyAlignment="1">
      <alignment vertical="center"/>
    </xf>
    <xf numFmtId="0" fontId="2" fillId="2" borderId="1" xfId="0" applyFont="1" applyFill="1" applyBorder="1" applyAlignment="1">
      <alignment horizontal="center" vertical="center"/>
    </xf>
    <xf numFmtId="0" fontId="33" fillId="2" borderId="1" xfId="63" applyFont="1" applyFill="1" applyBorder="1" applyAlignment="1">
      <alignment horizontal="center" vertical="center" wrapText="1"/>
    </xf>
    <xf numFmtId="0" fontId="2" fillId="2" borderId="1" xfId="0" applyFont="1" applyFill="1" applyBorder="1" applyAlignment="1">
      <alignment horizontal="center" vertical="center" wrapText="1"/>
    </xf>
    <xf numFmtId="0" fontId="6" fillId="2" borderId="1" xfId="63" applyFont="1" applyFill="1" applyBorder="1" applyAlignment="1">
      <alignment horizontal="center" vertical="center" wrapText="1"/>
    </xf>
    <xf numFmtId="0" fontId="2" fillId="0" borderId="15" xfId="0" applyFont="1" applyBorder="1" applyAlignment="1">
      <alignment vertical="top" wrapText="1"/>
    </xf>
    <xf numFmtId="0" fontId="40" fillId="26" borderId="37" xfId="0" applyFont="1" applyFill="1" applyBorder="1" applyAlignment="1">
      <alignment horizontal="left" vertical="top" wrapText="1"/>
    </xf>
    <xf numFmtId="0" fontId="40" fillId="26" borderId="118" xfId="0" applyFont="1" applyFill="1" applyBorder="1" applyAlignment="1">
      <alignment horizontal="center" vertical="center" wrapText="1"/>
    </xf>
    <xf numFmtId="0" fontId="40" fillId="26" borderId="119" xfId="0" applyFont="1" applyFill="1" applyBorder="1" applyAlignment="1">
      <alignment horizontal="center" vertical="center" wrapText="1"/>
    </xf>
    <xf numFmtId="0" fontId="40" fillId="26" borderId="120" xfId="0" applyFont="1" applyFill="1" applyBorder="1" applyAlignment="1">
      <alignment horizontal="center" vertical="center" wrapText="1"/>
    </xf>
    <xf numFmtId="0" fontId="40" fillId="26" borderId="79" xfId="0" applyFont="1" applyFill="1" applyBorder="1" applyAlignment="1">
      <alignment horizontal="left" vertical="center" wrapText="1"/>
    </xf>
    <xf numFmtId="0" fontId="40" fillId="26" borderId="80" xfId="0" applyFont="1" applyFill="1" applyBorder="1" applyAlignment="1">
      <alignment horizontal="left" vertical="center" wrapText="1"/>
    </xf>
    <xf numFmtId="0" fontId="40" fillId="26" borderId="81" xfId="0" applyFont="1" applyFill="1" applyBorder="1" applyAlignment="1">
      <alignment horizontal="left" vertical="center" wrapText="1"/>
    </xf>
    <xf numFmtId="0" fontId="40" fillId="26" borderId="79" xfId="0" applyFont="1" applyFill="1" applyBorder="1" applyAlignment="1">
      <alignment horizontal="left" vertical="distributed" wrapText="1"/>
    </xf>
    <xf numFmtId="0" fontId="40" fillId="26" borderId="80" xfId="0" applyFont="1" applyFill="1" applyBorder="1" applyAlignment="1">
      <alignment horizontal="left" vertical="distributed" wrapText="1"/>
    </xf>
    <xf numFmtId="0" fontId="40" fillId="26" borderId="81" xfId="0" applyFont="1" applyFill="1" applyBorder="1" applyAlignment="1">
      <alignment horizontal="left" vertical="distributed" wrapText="1"/>
    </xf>
    <xf numFmtId="0" fontId="40" fillId="26" borderId="75" xfId="0" applyFont="1" applyFill="1" applyBorder="1" applyAlignment="1">
      <alignment horizontal="left" vertical="center" wrapText="1"/>
    </xf>
    <xf numFmtId="0" fontId="40" fillId="26" borderId="76" xfId="0" applyFont="1" applyFill="1" applyBorder="1" applyAlignment="1">
      <alignment horizontal="left" vertical="center" wrapText="1"/>
    </xf>
    <xf numFmtId="0" fontId="40" fillId="26" borderId="77" xfId="0" applyFont="1" applyFill="1" applyBorder="1" applyAlignment="1">
      <alignment horizontal="left" vertical="center" wrapText="1"/>
    </xf>
    <xf numFmtId="0" fontId="40" fillId="26" borderId="37" xfId="0" applyFont="1" applyFill="1" applyBorder="1" applyAlignment="1">
      <alignment horizontal="left" vertical="center" wrapText="1"/>
    </xf>
    <xf numFmtId="0" fontId="40" fillId="26" borderId="36" xfId="0" applyFont="1" applyFill="1" applyBorder="1" applyAlignment="1">
      <alignment horizontal="left" vertical="center" wrapText="1"/>
    </xf>
    <xf numFmtId="0" fontId="40" fillId="26" borderId="41" xfId="0" applyFont="1" applyFill="1" applyBorder="1" applyAlignment="1">
      <alignment horizontal="left" vertical="center" wrapText="1"/>
    </xf>
    <xf numFmtId="0" fontId="40" fillId="26" borderId="34" xfId="0" applyFont="1" applyFill="1" applyBorder="1" applyAlignment="1">
      <alignment horizontal="left" vertical="center" wrapText="1"/>
    </xf>
    <xf numFmtId="0" fontId="40" fillId="26" borderId="36" xfId="0" applyFont="1" applyFill="1" applyBorder="1" applyAlignment="1">
      <alignment horizontal="center" vertical="center" wrapText="1"/>
    </xf>
    <xf numFmtId="0" fontId="40" fillId="26" borderId="41" xfId="0" applyFont="1" applyFill="1" applyBorder="1" applyAlignment="1">
      <alignment horizontal="center" vertical="center" wrapText="1"/>
    </xf>
    <xf numFmtId="0" fontId="40" fillId="26" borderId="34" xfId="0" applyFont="1" applyFill="1" applyBorder="1" applyAlignment="1">
      <alignment horizontal="center" vertical="center" wrapText="1"/>
    </xf>
    <xf numFmtId="49" fontId="40" fillId="26" borderId="36" xfId="0" applyNumberFormat="1" applyFont="1" applyFill="1" applyBorder="1" applyAlignment="1">
      <alignment horizontal="center" vertical="center"/>
    </xf>
    <xf numFmtId="49" fontId="40" fillId="26" borderId="41" xfId="0" applyNumberFormat="1" applyFont="1" applyFill="1" applyBorder="1" applyAlignment="1">
      <alignment horizontal="center" vertical="center"/>
    </xf>
    <xf numFmtId="49" fontId="40" fillId="26" borderId="34" xfId="0" applyNumberFormat="1" applyFont="1" applyFill="1" applyBorder="1" applyAlignment="1">
      <alignment horizontal="center" vertical="center"/>
    </xf>
    <xf numFmtId="0" fontId="40" fillId="26" borderId="7" xfId="0" applyFont="1" applyFill="1" applyBorder="1" applyAlignment="1">
      <alignment horizontal="center" vertical="center"/>
    </xf>
    <xf numFmtId="0" fontId="40" fillId="26" borderId="41" xfId="0" applyFont="1" applyFill="1" applyBorder="1" applyAlignment="1">
      <alignment horizontal="center" vertical="center"/>
    </xf>
    <xf numFmtId="0" fontId="40" fillId="26" borderId="34" xfId="0" applyFont="1" applyFill="1" applyBorder="1" applyAlignment="1">
      <alignment horizontal="center" vertical="center"/>
    </xf>
    <xf numFmtId="0" fontId="40" fillId="26" borderId="87" xfId="0" applyFont="1" applyFill="1" applyBorder="1" applyAlignment="1">
      <alignment horizontal="left" vertical="center" wrapText="1"/>
    </xf>
    <xf numFmtId="0" fontId="40" fillId="26" borderId="89" xfId="0" applyFont="1" applyFill="1" applyBorder="1" applyAlignment="1">
      <alignment horizontal="left" vertical="center" wrapText="1"/>
    </xf>
    <xf numFmtId="0" fontId="40" fillId="26" borderId="86" xfId="0" applyFont="1" applyFill="1" applyBorder="1" applyAlignment="1">
      <alignment horizontal="left" vertical="center" wrapText="1"/>
    </xf>
    <xf numFmtId="49" fontId="40" fillId="26" borderId="36" xfId="0" applyNumberFormat="1" applyFont="1" applyFill="1" applyBorder="1" applyAlignment="1">
      <alignment horizontal="center" vertical="center" wrapText="1"/>
    </xf>
    <xf numFmtId="49" fontId="40" fillId="26" borderId="41" xfId="0" applyNumberFormat="1" applyFont="1" applyFill="1" applyBorder="1" applyAlignment="1">
      <alignment horizontal="center" vertical="center" wrapText="1"/>
    </xf>
    <xf numFmtId="49" fontId="40" fillId="26" borderId="34" xfId="0" applyNumberFormat="1" applyFont="1" applyFill="1" applyBorder="1" applyAlignment="1">
      <alignment horizontal="center" vertical="center" wrapText="1"/>
    </xf>
    <xf numFmtId="0" fontId="40" fillId="26" borderId="82" xfId="0" applyFont="1" applyFill="1" applyBorder="1" applyAlignment="1">
      <alignment horizontal="left" vertical="center" wrapText="1"/>
    </xf>
    <xf numFmtId="0" fontId="40" fillId="26" borderId="83" xfId="0" applyFont="1" applyFill="1" applyBorder="1" applyAlignment="1">
      <alignment horizontal="left" vertical="center" wrapText="1"/>
    </xf>
    <xf numFmtId="0" fontId="40" fillId="26" borderId="84" xfId="0" applyFont="1" applyFill="1" applyBorder="1" applyAlignment="1">
      <alignment horizontal="left" vertical="center" wrapText="1"/>
    </xf>
    <xf numFmtId="0" fontId="39" fillId="26" borderId="39" xfId="0" applyFont="1" applyFill="1" applyBorder="1" applyAlignment="1">
      <alignment horizontal="center" vertical="center"/>
    </xf>
    <xf numFmtId="0" fontId="39" fillId="26" borderId="15" xfId="0" applyFont="1" applyFill="1" applyBorder="1" applyAlignment="1">
      <alignment horizontal="center" vertical="center"/>
    </xf>
    <xf numFmtId="0" fontId="40" fillId="26" borderId="2" xfId="0" applyFont="1" applyFill="1" applyBorder="1" applyAlignment="1">
      <alignment horizontal="left" vertical="center" wrapText="1"/>
    </xf>
    <xf numFmtId="0" fontId="38" fillId="26" borderId="39" xfId="0" applyFont="1" applyFill="1" applyBorder="1" applyAlignment="1">
      <alignment horizontal="center" vertical="center" wrapText="1"/>
    </xf>
    <xf numFmtId="0" fontId="38" fillId="26" borderId="15" xfId="0" applyFont="1" applyFill="1" applyBorder="1" applyAlignment="1">
      <alignment horizontal="center" vertical="center" wrapText="1"/>
    </xf>
    <xf numFmtId="166" fontId="46" fillId="26" borderId="36" xfId="6" applyNumberFormat="1" applyFont="1" applyFill="1" applyBorder="1" applyAlignment="1">
      <alignment horizontal="left" vertical="center"/>
    </xf>
    <xf numFmtId="166" fontId="46" fillId="26" borderId="34" xfId="6" applyNumberFormat="1" applyFont="1" applyFill="1" applyBorder="1" applyAlignment="1">
      <alignment horizontal="left" vertical="center"/>
    </xf>
    <xf numFmtId="166" fontId="46" fillId="26" borderId="87" xfId="6" applyNumberFormat="1" applyFont="1" applyFill="1" applyBorder="1" applyAlignment="1">
      <alignment horizontal="left" vertical="center" wrapText="1"/>
    </xf>
    <xf numFmtId="166" fontId="46" fillId="26" borderId="86" xfId="6" applyNumberFormat="1" applyFont="1" applyFill="1" applyBorder="1" applyAlignment="1">
      <alignment horizontal="left" vertical="center" wrapText="1"/>
    </xf>
    <xf numFmtId="0" fontId="37" fillId="26" borderId="39" xfId="0" applyFont="1" applyFill="1" applyBorder="1" applyAlignment="1">
      <alignment horizontal="center" vertical="center"/>
    </xf>
    <xf numFmtId="0" fontId="37" fillId="26" borderId="15" xfId="0" applyFont="1" applyFill="1" applyBorder="1" applyAlignment="1">
      <alignment horizontal="center" vertical="center"/>
    </xf>
    <xf numFmtId="0" fontId="37" fillId="26" borderId="2" xfId="0" applyFont="1" applyFill="1" applyBorder="1" applyAlignment="1">
      <alignment horizontal="center" vertical="center"/>
    </xf>
    <xf numFmtId="49" fontId="40" fillId="26" borderId="36" xfId="0" applyNumberFormat="1" applyFont="1" applyFill="1" applyBorder="1" applyAlignment="1">
      <alignment horizontal="left" vertical="center" wrapText="1"/>
    </xf>
    <xf numFmtId="49" fontId="40" fillId="26" borderId="41" xfId="0" applyNumberFormat="1" applyFont="1" applyFill="1" applyBorder="1" applyAlignment="1">
      <alignment horizontal="left" vertical="center" wrapText="1"/>
    </xf>
    <xf numFmtId="49" fontId="40" fillId="26" borderId="34" xfId="0" applyNumberFormat="1" applyFont="1" applyFill="1" applyBorder="1" applyAlignment="1">
      <alignment horizontal="left" vertical="center" wrapText="1"/>
    </xf>
    <xf numFmtId="0" fontId="38" fillId="26" borderId="37" xfId="0" applyFont="1" applyFill="1" applyBorder="1" applyAlignment="1">
      <alignment horizontal="left" vertical="center" wrapText="1"/>
    </xf>
    <xf numFmtId="166" fontId="47" fillId="26" borderId="36" xfId="6" applyNumberFormat="1" applyFont="1" applyFill="1" applyBorder="1" applyAlignment="1">
      <alignment horizontal="left" vertical="center" wrapText="1"/>
    </xf>
    <xf numFmtId="166" fontId="47" fillId="26" borderId="34" xfId="6" applyNumberFormat="1" applyFont="1" applyFill="1" applyBorder="1" applyAlignment="1">
      <alignment horizontal="left" vertical="center" wrapText="1"/>
    </xf>
    <xf numFmtId="0" fontId="40" fillId="26" borderId="147" xfId="0" applyFont="1" applyFill="1" applyBorder="1" applyAlignment="1">
      <alignment horizontal="left" vertical="center" wrapText="1"/>
    </xf>
    <xf numFmtId="0" fontId="38" fillId="26" borderId="99" xfId="0" applyFont="1" applyFill="1" applyBorder="1" applyAlignment="1">
      <alignment horizontal="center" vertical="center" wrapText="1"/>
    </xf>
    <xf numFmtId="0" fontId="38" fillId="26" borderId="39" xfId="0" applyFont="1" applyFill="1" applyBorder="1" applyAlignment="1">
      <alignment horizontal="center" vertical="center"/>
    </xf>
    <xf numFmtId="0" fontId="38" fillId="26" borderId="15" xfId="0" applyFont="1" applyFill="1" applyBorder="1" applyAlignment="1">
      <alignment horizontal="center" vertical="center"/>
    </xf>
    <xf numFmtId="0" fontId="38" fillId="26" borderId="2" xfId="0" applyFont="1" applyFill="1" applyBorder="1" applyAlignment="1">
      <alignment horizontal="center" vertical="center"/>
    </xf>
    <xf numFmtId="0" fontId="40" fillId="26" borderId="15" xfId="0" applyFont="1" applyFill="1" applyBorder="1" applyAlignment="1">
      <alignment horizontal="left" vertical="center" wrapText="1"/>
    </xf>
    <xf numFmtId="0" fontId="37" fillId="26" borderId="99" xfId="0" applyFont="1" applyFill="1" applyBorder="1" applyAlignment="1">
      <alignment horizontal="center" vertical="center"/>
    </xf>
    <xf numFmtId="166" fontId="46" fillId="26" borderId="75" xfId="6" applyNumberFormat="1" applyFont="1" applyFill="1" applyBorder="1" applyAlignment="1">
      <alignment horizontal="center" vertical="center" wrapText="1"/>
    </xf>
    <xf numFmtId="166" fontId="46" fillId="26" borderId="77" xfId="6" applyNumberFormat="1" applyFont="1" applyFill="1" applyBorder="1" applyAlignment="1">
      <alignment horizontal="center" vertical="center" wrapText="1"/>
    </xf>
    <xf numFmtId="0" fontId="39" fillId="26" borderId="0" xfId="0" applyFont="1" applyFill="1" applyAlignment="1">
      <alignment horizontal="center" vertical="center" wrapText="1"/>
    </xf>
    <xf numFmtId="0" fontId="38" fillId="26" borderId="110" xfId="0" applyFont="1" applyFill="1" applyBorder="1" applyAlignment="1">
      <alignment horizontal="center" vertical="center" wrapText="1"/>
    </xf>
    <xf numFmtId="0" fontId="38" fillId="26" borderId="111" xfId="0" applyFont="1" applyFill="1" applyBorder="1" applyAlignment="1">
      <alignment horizontal="center" vertical="center" wrapText="1"/>
    </xf>
    <xf numFmtId="164" fontId="38" fillId="26" borderId="113" xfId="0" applyNumberFormat="1" applyFont="1" applyFill="1" applyBorder="1" applyAlignment="1">
      <alignment horizontal="center" vertical="center" wrapText="1"/>
    </xf>
    <xf numFmtId="164" fontId="38" fillId="26" borderId="2" xfId="0" applyNumberFormat="1" applyFont="1" applyFill="1" applyBorder="1" applyAlignment="1">
      <alignment horizontal="center" vertical="center" wrapText="1"/>
    </xf>
    <xf numFmtId="0" fontId="40" fillId="26" borderId="126" xfId="0" applyFont="1" applyFill="1" applyBorder="1" applyAlignment="1">
      <alignment horizontal="left" vertical="center" wrapText="1"/>
    </xf>
    <xf numFmtId="0" fontId="40" fillId="26" borderId="136" xfId="0" applyFont="1" applyFill="1" applyBorder="1" applyAlignment="1">
      <alignment horizontal="left" vertical="center" wrapText="1"/>
    </xf>
    <xf numFmtId="0" fontId="40" fillId="26" borderId="137" xfId="0" applyFont="1" applyFill="1" applyBorder="1" applyAlignment="1">
      <alignment horizontal="left" vertical="center" wrapText="1"/>
    </xf>
    <xf numFmtId="0" fontId="40" fillId="26" borderId="43" xfId="0" applyFont="1" applyFill="1" applyBorder="1" applyAlignment="1">
      <alignment horizontal="left" vertical="center" wrapText="1"/>
    </xf>
    <xf numFmtId="0" fontId="38" fillId="26" borderId="2" xfId="0" applyFont="1" applyFill="1" applyBorder="1" applyAlignment="1">
      <alignment horizontal="center" vertical="center" wrapText="1"/>
    </xf>
    <xf numFmtId="0" fontId="38" fillId="26" borderId="114" xfId="0" applyFont="1" applyFill="1" applyBorder="1" applyAlignment="1">
      <alignment horizontal="center" vertical="center" wrapText="1"/>
    </xf>
    <xf numFmtId="0" fontId="38" fillId="26" borderId="115" xfId="0" applyFont="1" applyFill="1" applyBorder="1" applyAlignment="1">
      <alignment horizontal="center" vertical="center" wrapText="1"/>
    </xf>
    <xf numFmtId="0" fontId="38" fillId="26" borderId="116" xfId="0" applyFont="1" applyFill="1" applyBorder="1" applyAlignment="1">
      <alignment horizontal="center" vertical="center" wrapText="1"/>
    </xf>
    <xf numFmtId="0" fontId="38" fillId="26" borderId="7" xfId="0" applyFont="1" applyFill="1" applyBorder="1" applyAlignment="1">
      <alignment horizontal="center" vertical="center" wrapText="1"/>
    </xf>
    <xf numFmtId="0" fontId="38" fillId="26" borderId="12" xfId="0" applyFont="1" applyFill="1" applyBorder="1" applyAlignment="1">
      <alignment horizontal="center" vertical="center" wrapText="1"/>
    </xf>
    <xf numFmtId="0" fontId="38" fillId="26" borderId="10" xfId="0" applyFont="1" applyFill="1" applyBorder="1" applyAlignment="1">
      <alignment horizontal="center" vertical="center" wrapText="1"/>
    </xf>
    <xf numFmtId="0" fontId="38" fillId="26" borderId="113" xfId="0" applyFont="1" applyFill="1" applyBorder="1" applyAlignment="1">
      <alignment horizontal="center" vertical="center" wrapText="1"/>
    </xf>
    <xf numFmtId="1" fontId="47" fillId="26" borderId="110" xfId="0" applyNumberFormat="1" applyFont="1" applyFill="1" applyBorder="1" applyAlignment="1">
      <alignment horizontal="center" vertical="center"/>
    </xf>
    <xf numFmtId="1" fontId="47" fillId="26" borderId="112" xfId="0" applyNumberFormat="1" applyFont="1" applyFill="1" applyBorder="1" applyAlignment="1">
      <alignment horizontal="center" vertical="center"/>
    </xf>
    <xf numFmtId="1" fontId="47" fillId="26" borderId="111" xfId="0" applyNumberFormat="1" applyFont="1" applyFill="1" applyBorder="1" applyAlignment="1">
      <alignment horizontal="center" vertical="center"/>
    </xf>
    <xf numFmtId="0" fontId="38" fillId="26" borderId="36" xfId="0" applyFont="1" applyFill="1" applyBorder="1" applyAlignment="1">
      <alignment horizontal="left" vertical="center"/>
    </xf>
    <xf numFmtId="0" fontId="38" fillId="26" borderId="41" xfId="0" applyFont="1" applyFill="1" applyBorder="1" applyAlignment="1">
      <alignment horizontal="left" vertical="center"/>
    </xf>
    <xf numFmtId="0" fontId="38" fillId="26" borderId="34" xfId="0" applyFont="1" applyFill="1" applyBorder="1" applyAlignment="1">
      <alignment horizontal="left" vertical="center"/>
    </xf>
    <xf numFmtId="0" fontId="38" fillId="26" borderId="44" xfId="0" applyFont="1" applyFill="1" applyBorder="1" applyAlignment="1">
      <alignment horizontal="center" vertical="center"/>
    </xf>
    <xf numFmtId="0" fontId="40" fillId="26" borderId="107" xfId="0" applyFont="1" applyFill="1" applyBorder="1" applyAlignment="1">
      <alignment horizontal="center" vertical="center"/>
    </xf>
    <xf numFmtId="0" fontId="40" fillId="26" borderId="108" xfId="0" applyFont="1" applyFill="1" applyBorder="1" applyAlignment="1">
      <alignment horizontal="center" vertical="center"/>
    </xf>
    <xf numFmtId="0" fontId="40" fillId="26" borderId="94" xfId="0" applyFont="1" applyFill="1" applyBorder="1" applyAlignment="1">
      <alignment horizontal="center" vertical="center"/>
    </xf>
    <xf numFmtId="0" fontId="40" fillId="26" borderId="87" xfId="0" applyFont="1" applyFill="1" applyBorder="1" applyAlignment="1">
      <alignment horizontal="center" vertical="center"/>
    </xf>
    <xf numFmtId="0" fontId="40" fillId="26" borderId="89" xfId="0" applyFont="1" applyFill="1" applyBorder="1" applyAlignment="1">
      <alignment horizontal="center" vertical="center"/>
    </xf>
    <xf numFmtId="0" fontId="40" fillId="26" borderId="86" xfId="0" applyFont="1" applyFill="1" applyBorder="1" applyAlignment="1">
      <alignment horizontal="center" vertical="center"/>
    </xf>
    <xf numFmtId="0" fontId="38" fillId="26" borderId="36" xfId="0" applyFont="1" applyFill="1" applyBorder="1" applyAlignment="1">
      <alignment horizontal="center" vertical="center"/>
    </xf>
    <xf numFmtId="0" fontId="38" fillId="26" borderId="41" xfId="0" applyFont="1" applyFill="1" applyBorder="1" applyAlignment="1">
      <alignment horizontal="center" vertical="center"/>
    </xf>
    <xf numFmtId="0" fontId="38" fillId="26" borderId="34" xfId="0" applyFont="1" applyFill="1" applyBorder="1" applyAlignment="1">
      <alignment horizontal="center" vertical="center"/>
    </xf>
    <xf numFmtId="0" fontId="40" fillId="26" borderId="7" xfId="0" applyFont="1" applyFill="1" applyBorder="1" applyAlignment="1">
      <alignment horizontal="center" vertical="center" wrapText="1"/>
    </xf>
    <xf numFmtId="0" fontId="40" fillId="26" borderId="12" xfId="0" applyFont="1" applyFill="1" applyBorder="1" applyAlignment="1">
      <alignment horizontal="center" vertical="center" wrapText="1"/>
    </xf>
    <xf numFmtId="0" fontId="40" fillId="26" borderId="10" xfId="0" applyFont="1" applyFill="1" applyBorder="1" applyAlignment="1">
      <alignment horizontal="center" vertical="center" wrapText="1"/>
    </xf>
    <xf numFmtId="0" fontId="40" fillId="26" borderId="64" xfId="0" applyFont="1" applyFill="1" applyBorder="1" applyAlignment="1">
      <alignment horizontal="left" vertical="center" wrapText="1"/>
    </xf>
    <xf numFmtId="0" fontId="40" fillId="26" borderId="65" xfId="0" applyFont="1" applyFill="1" applyBorder="1" applyAlignment="1">
      <alignment horizontal="left" vertical="center" wrapText="1"/>
    </xf>
    <xf numFmtId="0" fontId="40" fillId="26" borderId="66" xfId="0" applyFont="1" applyFill="1" applyBorder="1" applyAlignment="1">
      <alignment horizontal="left" vertical="center" wrapText="1"/>
    </xf>
    <xf numFmtId="0" fontId="40" fillId="26" borderId="36" xfId="0" applyFont="1" applyFill="1" applyBorder="1" applyAlignment="1">
      <alignment horizontal="center" vertical="center"/>
    </xf>
    <xf numFmtId="166" fontId="46" fillId="26" borderId="36" xfId="6" applyNumberFormat="1" applyFont="1" applyFill="1" applyBorder="1" applyAlignment="1">
      <alignment horizontal="left" vertical="center" wrapText="1"/>
    </xf>
    <xf numFmtId="166" fontId="46" fillId="26" borderId="34" xfId="6" applyNumberFormat="1" applyFont="1" applyFill="1" applyBorder="1" applyAlignment="1">
      <alignment horizontal="left" vertical="center" wrapText="1"/>
    </xf>
    <xf numFmtId="0" fontId="40" fillId="26" borderId="6" xfId="0" applyFont="1" applyFill="1" applyBorder="1" applyAlignment="1">
      <alignment horizontal="left" vertical="center" wrapText="1"/>
    </xf>
    <xf numFmtId="0" fontId="40" fillId="26" borderId="0" xfId="0" applyFont="1" applyFill="1" applyAlignment="1">
      <alignment horizontal="left" vertical="center" wrapText="1"/>
    </xf>
    <xf numFmtId="0" fontId="40" fillId="26" borderId="26" xfId="0" applyFont="1" applyFill="1" applyBorder="1" applyAlignment="1">
      <alignment horizontal="left" vertical="center" wrapText="1"/>
    </xf>
    <xf numFmtId="0" fontId="37" fillId="26" borderId="37" xfId="0" applyFont="1" applyFill="1" applyBorder="1" applyAlignment="1">
      <alignment horizontal="center" vertical="center"/>
    </xf>
    <xf numFmtId="0" fontId="40" fillId="26" borderId="39" xfId="0" applyFont="1" applyFill="1" applyBorder="1" applyAlignment="1">
      <alignment horizontal="center" vertical="center" wrapText="1"/>
    </xf>
    <xf numFmtId="0" fontId="40" fillId="26" borderId="15" xfId="0" applyFont="1" applyFill="1" applyBorder="1" applyAlignment="1">
      <alignment horizontal="center" vertical="center" wrapText="1"/>
    </xf>
    <xf numFmtId="0" fontId="40" fillId="26" borderId="99" xfId="0" applyFont="1" applyFill="1" applyBorder="1" applyAlignment="1">
      <alignment horizontal="center" vertical="center" wrapText="1"/>
    </xf>
    <xf numFmtId="0" fontId="38" fillId="26" borderId="36" xfId="0" applyFont="1" applyFill="1" applyBorder="1" applyAlignment="1">
      <alignment horizontal="left" vertical="center" wrapText="1"/>
    </xf>
    <xf numFmtId="0" fontId="37" fillId="26" borderId="41" xfId="0" applyFont="1" applyFill="1" applyBorder="1" applyAlignment="1">
      <alignment horizontal="left" vertical="center" wrapText="1"/>
    </xf>
    <xf numFmtId="0" fontId="37" fillId="26" borderId="34" xfId="0" applyFont="1" applyFill="1" applyBorder="1" applyAlignment="1">
      <alignment horizontal="left" vertical="center" wrapText="1"/>
    </xf>
    <xf numFmtId="0" fontId="40" fillId="26" borderId="2" xfId="0" applyFont="1" applyFill="1" applyBorder="1" applyAlignment="1">
      <alignment horizontal="center" vertical="center" wrapText="1"/>
    </xf>
    <xf numFmtId="0" fontId="40" fillId="26" borderId="37" xfId="0" applyFont="1" applyFill="1" applyBorder="1" applyAlignment="1">
      <alignment horizontal="center" vertical="center"/>
    </xf>
    <xf numFmtId="0" fontId="38" fillId="26" borderId="37" xfId="0" applyFont="1" applyFill="1" applyBorder="1" applyAlignment="1">
      <alignment horizontal="center" vertical="center" wrapText="1"/>
    </xf>
    <xf numFmtId="0" fontId="37" fillId="26" borderId="37" xfId="0" applyFont="1" applyFill="1" applyBorder="1" applyAlignment="1">
      <alignment vertical="center" wrapText="1"/>
    </xf>
    <xf numFmtId="0" fontId="38" fillId="26" borderId="68" xfId="0" applyFont="1" applyFill="1" applyBorder="1" applyAlignment="1">
      <alignment horizontal="center" vertical="center" wrapText="1"/>
    </xf>
    <xf numFmtId="0" fontId="37" fillId="26" borderId="69" xfId="0" applyFont="1" applyFill="1" applyBorder="1" applyAlignment="1">
      <alignment horizontal="center" vertical="center" wrapText="1"/>
    </xf>
    <xf numFmtId="0" fontId="37" fillId="26" borderId="70" xfId="0" applyFont="1" applyFill="1" applyBorder="1" applyAlignment="1">
      <alignment horizontal="center" vertical="center" wrapText="1"/>
    </xf>
    <xf numFmtId="0" fontId="38" fillId="26" borderId="71" xfId="0" applyFont="1" applyFill="1" applyBorder="1" applyAlignment="1">
      <alignment vertical="center" wrapText="1"/>
    </xf>
    <xf numFmtId="0" fontId="37" fillId="26" borderId="72" xfId="0" applyFont="1" applyFill="1" applyBorder="1"/>
    <xf numFmtId="0" fontId="37" fillId="26" borderId="73" xfId="0" applyFont="1" applyFill="1" applyBorder="1"/>
    <xf numFmtId="0" fontId="40" fillId="26" borderId="68" xfId="0" applyFont="1" applyFill="1" applyBorder="1" applyAlignment="1">
      <alignment horizontal="center" vertical="center" wrapText="1"/>
    </xf>
    <xf numFmtId="0" fontId="0" fillId="26" borderId="136" xfId="0" applyFill="1" applyBorder="1" applyAlignment="1">
      <alignment vertical="center" wrapText="1"/>
    </xf>
    <xf numFmtId="0" fontId="0" fillId="26" borderId="137" xfId="0" applyFill="1" applyBorder="1" applyAlignment="1">
      <alignment vertical="center" wrapText="1"/>
    </xf>
    <xf numFmtId="0" fontId="40" fillId="26" borderId="99" xfId="0" applyFont="1" applyFill="1" applyBorder="1" applyAlignment="1">
      <alignment horizontal="center" vertical="top"/>
    </xf>
    <xf numFmtId="0" fontId="40" fillId="26" borderId="15" xfId="0" applyFont="1" applyFill="1" applyBorder="1" applyAlignment="1">
      <alignment horizontal="center" vertical="top"/>
    </xf>
    <xf numFmtId="0" fontId="40" fillId="26" borderId="37" xfId="0" applyFont="1" applyFill="1" applyBorder="1" applyAlignment="1">
      <alignment vertical="center" wrapText="1"/>
    </xf>
    <xf numFmtId="0" fontId="40" fillId="26" borderId="118" xfId="0" applyFont="1" applyFill="1" applyBorder="1" applyAlignment="1">
      <alignment vertical="center" wrapText="1"/>
    </xf>
    <xf numFmtId="0" fontId="40" fillId="26" borderId="119" xfId="0" applyFont="1" applyFill="1" applyBorder="1" applyAlignment="1">
      <alignment vertical="center" wrapText="1"/>
    </xf>
    <xf numFmtId="0" fontId="40" fillId="26" borderId="120" xfId="0" applyFont="1" applyFill="1" applyBorder="1" applyAlignment="1">
      <alignment vertical="center" wrapText="1"/>
    </xf>
    <xf numFmtId="0" fontId="40" fillId="26" borderId="37" xfId="0" applyFont="1" applyFill="1" applyBorder="1" applyAlignment="1">
      <alignment horizontal="center" vertical="center" wrapText="1"/>
    </xf>
    <xf numFmtId="0" fontId="40" fillId="26" borderId="79" xfId="0" applyFont="1" applyFill="1" applyBorder="1" applyAlignment="1">
      <alignment horizontal="left" vertical="center"/>
    </xf>
    <xf numFmtId="0" fontId="40" fillId="26" borderId="80" xfId="0" applyFont="1" applyFill="1" applyBorder="1" applyAlignment="1">
      <alignment horizontal="left" vertical="center"/>
    </xf>
    <xf numFmtId="0" fontId="40" fillId="26" borderId="81" xfId="0" applyFont="1" applyFill="1" applyBorder="1" applyAlignment="1">
      <alignment horizontal="left" vertical="center"/>
    </xf>
    <xf numFmtId="0" fontId="40" fillId="26" borderId="39" xfId="0" applyFont="1" applyFill="1" applyBorder="1" applyAlignment="1">
      <alignment horizontal="center" vertical="top"/>
    </xf>
    <xf numFmtId="0" fontId="40" fillId="26" borderId="2" xfId="0" applyFont="1" applyFill="1" applyBorder="1" applyAlignment="1">
      <alignment horizontal="center" vertical="top"/>
    </xf>
    <xf numFmtId="0" fontId="40" fillId="26" borderId="36" xfId="0" applyFont="1" applyFill="1" applyBorder="1" applyAlignment="1">
      <alignment vertical="center" wrapText="1"/>
    </xf>
    <xf numFmtId="0" fontId="40" fillId="26" borderId="41" xfId="0" applyFont="1" applyFill="1" applyBorder="1" applyAlignment="1">
      <alignment vertical="center" wrapText="1"/>
    </xf>
    <xf numFmtId="0" fontId="40" fillId="26" borderId="34" xfId="0" applyFont="1" applyFill="1" applyBorder="1" applyAlignment="1">
      <alignment vertical="center" wrapText="1"/>
    </xf>
    <xf numFmtId="0" fontId="40" fillId="26" borderId="99" xfId="0" applyFont="1" applyFill="1" applyBorder="1" applyAlignment="1">
      <alignment horizontal="center" vertical="center"/>
    </xf>
    <xf numFmtId="0" fontId="40" fillId="26" borderId="2" xfId="0" applyFont="1" applyFill="1" applyBorder="1" applyAlignment="1">
      <alignment horizontal="center" vertical="center"/>
    </xf>
    <xf numFmtId="0" fontId="38" fillId="26" borderId="37" xfId="0" applyFont="1" applyFill="1" applyBorder="1" applyAlignment="1">
      <alignment vertical="center" wrapText="1"/>
    </xf>
    <xf numFmtId="0" fontId="40" fillId="26" borderId="122" xfId="0" applyFont="1" applyFill="1" applyBorder="1" applyAlignment="1">
      <alignment horizontal="center" vertical="center" wrapText="1"/>
    </xf>
    <xf numFmtId="0" fontId="40" fillId="26" borderId="123" xfId="0" applyFont="1" applyFill="1" applyBorder="1" applyAlignment="1">
      <alignment horizontal="center" vertical="center" wrapText="1"/>
    </xf>
    <xf numFmtId="0" fontId="40" fillId="26" borderId="124" xfId="0" applyFont="1" applyFill="1" applyBorder="1" applyAlignment="1">
      <alignment horizontal="center" vertical="center" wrapText="1"/>
    </xf>
    <xf numFmtId="0" fontId="40" fillId="26" borderId="37" xfId="0" applyFont="1" applyFill="1" applyBorder="1" applyAlignment="1">
      <alignment horizontal="center" vertical="top"/>
    </xf>
    <xf numFmtId="0" fontId="40" fillId="26" borderId="122" xfId="0" applyFont="1" applyFill="1" applyBorder="1" applyAlignment="1">
      <alignment vertical="center" wrapText="1"/>
    </xf>
    <xf numFmtId="0" fontId="40" fillId="26" borderId="123" xfId="0" applyFont="1" applyFill="1" applyBorder="1" applyAlignment="1">
      <alignment vertical="center" wrapText="1"/>
    </xf>
    <xf numFmtId="0" fontId="40" fillId="26" borderId="124" xfId="0" applyFont="1" applyFill="1" applyBorder="1" applyAlignment="1">
      <alignment vertical="center" wrapText="1"/>
    </xf>
    <xf numFmtId="0" fontId="38" fillId="26" borderId="36" xfId="0" applyFont="1" applyFill="1" applyBorder="1" applyAlignment="1">
      <alignment horizontal="center" vertical="center" wrapText="1"/>
    </xf>
    <xf numFmtId="0" fontId="38" fillId="26" borderId="41" xfId="0" applyFont="1" applyFill="1" applyBorder="1" applyAlignment="1">
      <alignment horizontal="center" vertical="center" wrapText="1"/>
    </xf>
    <xf numFmtId="0" fontId="38" fillId="26" borderId="34" xfId="0" applyFont="1" applyFill="1" applyBorder="1" applyAlignment="1">
      <alignment horizontal="center" vertical="center" wrapText="1"/>
    </xf>
    <xf numFmtId="0" fontId="40" fillId="26" borderId="37" xfId="0" applyFont="1" applyFill="1" applyBorder="1" applyAlignment="1">
      <alignment vertical="center"/>
    </xf>
    <xf numFmtId="0" fontId="48" fillId="26" borderId="39" xfId="0" applyFont="1" applyFill="1" applyBorder="1" applyAlignment="1">
      <alignment horizontal="center" vertical="center"/>
    </xf>
    <xf numFmtId="0" fontId="48" fillId="26" borderId="2" xfId="0" applyFont="1" applyFill="1" applyBorder="1" applyAlignment="1">
      <alignment horizontal="center" vertical="center"/>
    </xf>
    <xf numFmtId="0" fontId="40" fillId="26" borderId="39" xfId="0" applyFont="1" applyFill="1" applyBorder="1" applyAlignment="1">
      <alignment horizontal="center" vertical="center"/>
    </xf>
    <xf numFmtId="0" fontId="40" fillId="26" borderId="15" xfId="0" applyFont="1" applyFill="1" applyBorder="1" applyAlignment="1">
      <alignment horizontal="center" vertical="center"/>
    </xf>
    <xf numFmtId="0" fontId="38" fillId="26" borderId="41" xfId="0" applyFont="1" applyFill="1" applyBorder="1" applyAlignment="1">
      <alignment horizontal="left" vertical="center" wrapText="1"/>
    </xf>
    <xf numFmtId="0" fontId="38" fillId="26" borderId="34" xfId="0" applyFont="1" applyFill="1" applyBorder="1" applyAlignment="1">
      <alignment horizontal="left" vertical="center" wrapText="1"/>
    </xf>
    <xf numFmtId="0" fontId="40" fillId="26" borderId="46" xfId="0" applyFont="1" applyFill="1" applyBorder="1" applyAlignment="1">
      <alignment horizontal="left" vertical="center" wrapText="1"/>
    </xf>
    <xf numFmtId="0" fontId="40" fillId="26" borderId="47" xfId="0" applyFont="1" applyFill="1" applyBorder="1" applyAlignment="1">
      <alignment horizontal="left" vertical="center" wrapText="1"/>
    </xf>
    <xf numFmtId="0" fontId="40" fillId="26" borderId="48" xfId="0" applyFont="1" applyFill="1" applyBorder="1" applyAlignment="1">
      <alignment horizontal="left" vertical="center" wrapText="1"/>
    </xf>
    <xf numFmtId="0" fontId="40" fillId="26" borderId="46" xfId="0" applyFont="1" applyFill="1" applyBorder="1" applyAlignment="1">
      <alignment horizontal="center" vertical="center" wrapText="1"/>
    </xf>
    <xf numFmtId="0" fontId="40" fillId="26" borderId="47" xfId="0" applyFont="1" applyFill="1" applyBorder="1" applyAlignment="1">
      <alignment horizontal="center" vertical="center" wrapText="1"/>
    </xf>
    <xf numFmtId="0" fontId="40" fillId="26" borderId="48" xfId="0" applyFont="1" applyFill="1" applyBorder="1" applyAlignment="1">
      <alignment horizontal="center" vertical="center" wrapText="1"/>
    </xf>
    <xf numFmtId="0" fontId="38" fillId="26" borderId="126" xfId="0" applyFont="1" applyFill="1" applyBorder="1" applyAlignment="1">
      <alignment horizontal="center" vertical="center" wrapText="1"/>
    </xf>
    <xf numFmtId="0" fontId="38" fillId="26" borderId="136" xfId="0" applyFont="1" applyFill="1" applyBorder="1" applyAlignment="1">
      <alignment horizontal="center" vertical="center" wrapText="1"/>
    </xf>
    <xf numFmtId="0" fontId="38" fillId="26" borderId="137" xfId="0" applyFont="1" applyFill="1" applyBorder="1" applyAlignment="1">
      <alignment horizontal="center" vertical="center" wrapText="1"/>
    </xf>
    <xf numFmtId="0" fontId="38" fillId="26" borderId="126" xfId="0" applyFont="1" applyFill="1" applyBorder="1" applyAlignment="1">
      <alignment horizontal="left" vertical="center" wrapText="1"/>
    </xf>
    <xf numFmtId="0" fontId="38" fillId="26" borderId="136" xfId="0" applyFont="1" applyFill="1" applyBorder="1" applyAlignment="1">
      <alignment horizontal="left" vertical="center" wrapText="1"/>
    </xf>
    <xf numFmtId="0" fontId="38" fillId="26" borderId="137" xfId="0" applyFont="1" applyFill="1" applyBorder="1" applyAlignment="1">
      <alignment horizontal="left" vertical="center" wrapText="1"/>
    </xf>
    <xf numFmtId="0" fontId="38" fillId="26" borderId="58" xfId="0" applyFont="1" applyFill="1" applyBorder="1" applyAlignment="1">
      <alignment horizontal="center" vertical="center"/>
    </xf>
    <xf numFmtId="0" fontId="40" fillId="26" borderId="59" xfId="0" applyFont="1" applyFill="1" applyBorder="1" applyAlignment="1">
      <alignment horizontal="center" vertical="center" wrapText="1"/>
    </xf>
    <xf numFmtId="0" fontId="40" fillId="26" borderId="60" xfId="0" applyFont="1" applyFill="1" applyBorder="1" applyAlignment="1">
      <alignment horizontal="center" vertical="center" wrapText="1"/>
    </xf>
    <xf numFmtId="0" fontId="40" fillId="26" borderId="62" xfId="0" applyFont="1" applyFill="1" applyBorder="1" applyAlignment="1">
      <alignment horizontal="center" vertical="center" wrapText="1"/>
    </xf>
    <xf numFmtId="0" fontId="38" fillId="26" borderId="63" xfId="0" applyFont="1" applyFill="1" applyBorder="1" applyAlignment="1">
      <alignment horizontal="center" vertical="center" wrapText="1"/>
    </xf>
    <xf numFmtId="0" fontId="40" fillId="26" borderId="59" xfId="0" applyFont="1" applyFill="1" applyBorder="1" applyAlignment="1">
      <alignment horizontal="left" vertical="center" wrapText="1"/>
    </xf>
    <xf numFmtId="0" fontId="40" fillId="26" borderId="60" xfId="0" applyFont="1" applyFill="1" applyBorder="1" applyAlignment="1">
      <alignment horizontal="left" vertical="center" wrapText="1"/>
    </xf>
    <xf numFmtId="0" fontId="40" fillId="26" borderId="62" xfId="0" applyFont="1" applyFill="1" applyBorder="1" applyAlignment="1">
      <alignment horizontal="left" vertical="center" wrapText="1"/>
    </xf>
    <xf numFmtId="0" fontId="40" fillId="26" borderId="61" xfId="0" applyFont="1" applyFill="1" applyBorder="1" applyAlignment="1">
      <alignment horizontal="left" vertical="center" wrapText="1"/>
    </xf>
    <xf numFmtId="0" fontId="40" fillId="26" borderId="7" xfId="81" applyFont="1" applyFill="1" applyBorder="1" applyAlignment="1">
      <alignment horizontal="center" vertical="center" wrapText="1"/>
    </xf>
    <xf numFmtId="0" fontId="40" fillId="26" borderId="12" xfId="81" applyFont="1" applyFill="1" applyBorder="1" applyAlignment="1">
      <alignment horizontal="center" vertical="center" wrapText="1"/>
    </xf>
    <xf numFmtId="0" fontId="40" fillId="26" borderId="10" xfId="81" applyFont="1" applyFill="1" applyBorder="1" applyAlignment="1">
      <alignment horizontal="center" vertical="center" wrapText="1"/>
    </xf>
    <xf numFmtId="0" fontId="40" fillId="26" borderId="59" xfId="0" applyFont="1" applyFill="1" applyBorder="1" applyAlignment="1">
      <alignment horizontal="center" vertical="center"/>
    </xf>
    <xf numFmtId="0" fontId="40" fillId="26" borderId="60" xfId="0" applyFont="1" applyFill="1" applyBorder="1" applyAlignment="1">
      <alignment horizontal="center" vertical="center"/>
    </xf>
    <xf numFmtId="0" fontId="40" fillId="26" borderId="62" xfId="0" applyFont="1" applyFill="1" applyBorder="1" applyAlignment="1">
      <alignment horizontal="center" vertical="center"/>
    </xf>
    <xf numFmtId="0" fontId="40" fillId="26" borderId="126" xfId="0" applyFont="1" applyFill="1" applyBorder="1" applyAlignment="1">
      <alignment horizontal="left" vertical="top" wrapText="1"/>
    </xf>
    <xf numFmtId="0" fontId="40" fillId="26" borderId="136" xfId="0" applyFont="1" applyFill="1" applyBorder="1" applyAlignment="1">
      <alignment horizontal="left" vertical="top" wrapText="1"/>
    </xf>
    <xf numFmtId="0" fontId="40" fillId="26" borderId="137" xfId="0" applyFont="1" applyFill="1" applyBorder="1" applyAlignment="1">
      <alignment horizontal="left" vertical="top" wrapText="1"/>
    </xf>
    <xf numFmtId="0" fontId="37" fillId="26" borderId="0" xfId="0" applyFont="1" applyFill="1" applyAlignment="1">
      <alignment horizontal="center" vertical="center" wrapText="1"/>
    </xf>
    <xf numFmtId="0" fontId="39" fillId="26" borderId="133" xfId="0" applyFont="1" applyFill="1" applyBorder="1" applyAlignment="1">
      <alignment horizontal="center" vertical="center"/>
    </xf>
    <xf numFmtId="0" fontId="39" fillId="26" borderId="130" xfId="0" applyFont="1" applyFill="1" applyBorder="1" applyAlignment="1">
      <alignment horizontal="center" vertical="center"/>
    </xf>
    <xf numFmtId="49" fontId="39" fillId="26" borderId="125" xfId="0" applyNumberFormat="1" applyFont="1" applyFill="1" applyBorder="1" applyAlignment="1">
      <alignment horizontal="left" vertical="top"/>
    </xf>
    <xf numFmtId="0" fontId="37" fillId="26" borderId="0" xfId="0" applyFont="1" applyFill="1" applyAlignment="1">
      <alignment horizontal="center" vertical="top" wrapText="1"/>
    </xf>
    <xf numFmtId="0" fontId="39" fillId="26" borderId="0" xfId="0" applyFont="1" applyFill="1" applyAlignment="1">
      <alignment horizontal="center" vertical="top" wrapText="1"/>
    </xf>
    <xf numFmtId="0" fontId="39" fillId="26" borderId="128" xfId="0" applyFont="1" applyFill="1" applyBorder="1" applyAlignment="1">
      <alignment horizontal="center" vertical="center" wrapText="1"/>
    </xf>
    <xf numFmtId="0" fontId="39" fillId="26" borderId="129" xfId="0" applyFont="1" applyFill="1" applyBorder="1" applyAlignment="1">
      <alignment horizontal="center" vertical="center"/>
    </xf>
    <xf numFmtId="0" fontId="39" fillId="26" borderId="129" xfId="0" applyFont="1" applyFill="1" applyBorder="1" applyAlignment="1">
      <alignment horizontal="center" vertical="center" wrapText="1"/>
    </xf>
    <xf numFmtId="0" fontId="39" fillId="26" borderId="125" xfId="0" applyFont="1" applyFill="1" applyBorder="1" applyAlignment="1">
      <alignment vertical="center"/>
    </xf>
    <xf numFmtId="0" fontId="39" fillId="26" borderId="97" xfId="0" applyFont="1" applyFill="1" applyBorder="1" applyAlignment="1">
      <alignment horizontal="center" vertical="center" wrapText="1"/>
    </xf>
    <xf numFmtId="0" fontId="39" fillId="26" borderId="131" xfId="0" applyFont="1" applyFill="1" applyBorder="1" applyAlignment="1">
      <alignment vertical="center"/>
    </xf>
    <xf numFmtId="0" fontId="39" fillId="26" borderId="125" xfId="0" applyFont="1" applyFill="1" applyBorder="1" applyAlignment="1">
      <alignment vertical="center" wrapText="1"/>
    </xf>
    <xf numFmtId="0" fontId="39" fillId="26" borderId="134" xfId="0" applyFont="1" applyFill="1" applyBorder="1" applyAlignment="1">
      <alignment horizontal="center" vertical="center"/>
    </xf>
    <xf numFmtId="0" fontId="2" fillId="0" borderId="0" xfId="0" applyFont="1" applyAlignment="1">
      <alignment horizontal="center"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49" fillId="26" borderId="30" xfId="0" applyFont="1" applyFill="1" applyBorder="1" applyAlignment="1">
      <alignment horizontal="center" vertical="center" wrapText="1"/>
    </xf>
    <xf numFmtId="0" fontId="49" fillId="26" borderId="31" xfId="0" applyFont="1" applyFill="1" applyBorder="1" applyAlignment="1">
      <alignment horizontal="center" vertical="center" wrapText="1"/>
    </xf>
    <xf numFmtId="0" fontId="49" fillId="26" borderId="103" xfId="0" applyFont="1" applyFill="1" applyBorder="1" applyAlignment="1">
      <alignment horizontal="center" vertical="center" wrapText="1"/>
    </xf>
    <xf numFmtId="0" fontId="39" fillId="26" borderId="117" xfId="0" applyFont="1" applyFill="1" applyBorder="1" applyAlignment="1">
      <alignment horizontal="right" vertical="center" wrapText="1"/>
    </xf>
    <xf numFmtId="0" fontId="39" fillId="26" borderId="91" xfId="0" applyFont="1" applyFill="1" applyBorder="1" applyAlignment="1">
      <alignment horizontal="left" vertical="center" wrapText="1"/>
    </xf>
    <xf numFmtId="0" fontId="39" fillId="26" borderId="148" xfId="0" applyFont="1" applyFill="1" applyBorder="1" applyAlignment="1">
      <alignment horizontal="center" vertical="center" wrapText="1"/>
    </xf>
    <xf numFmtId="0" fontId="39" fillId="26" borderId="149" xfId="0" applyFont="1" applyFill="1" applyBorder="1" applyAlignment="1">
      <alignment horizontal="center" vertical="center"/>
    </xf>
    <xf numFmtId="0" fontId="39" fillId="26" borderId="93" xfId="0" applyFont="1" applyFill="1" applyBorder="1" applyAlignment="1">
      <alignment horizontal="center" vertical="center" wrapText="1"/>
    </xf>
    <xf numFmtId="0" fontId="39" fillId="26" borderId="27" xfId="0" applyFont="1" applyFill="1" applyBorder="1" applyAlignment="1">
      <alignment horizontal="center" vertical="center" wrapText="1"/>
    </xf>
    <xf numFmtId="0" fontId="39" fillId="26" borderId="30" xfId="0" applyFont="1" applyFill="1" applyBorder="1" applyAlignment="1">
      <alignment vertical="center"/>
    </xf>
    <xf numFmtId="0" fontId="39" fillId="26" borderId="31" xfId="0" applyFont="1" applyFill="1" applyBorder="1" applyAlignment="1">
      <alignment vertical="center"/>
    </xf>
    <xf numFmtId="0" fontId="46" fillId="26" borderId="31" xfId="0" applyFont="1" applyFill="1" applyBorder="1" applyAlignment="1">
      <alignment vertical="center"/>
    </xf>
    <xf numFmtId="0" fontId="46" fillId="26" borderId="31" xfId="0" applyFont="1" applyFill="1" applyBorder="1" applyAlignment="1">
      <alignment horizontal="left" vertical="center"/>
    </xf>
    <xf numFmtId="168" fontId="39" fillId="26" borderId="150" xfId="0" applyNumberFormat="1" applyFont="1" applyFill="1" applyBorder="1" applyAlignment="1">
      <alignment horizontal="center" vertical="center"/>
    </xf>
    <xf numFmtId="164" fontId="39" fillId="26" borderId="149" xfId="0" applyNumberFormat="1" applyFont="1" applyFill="1" applyBorder="1" applyAlignment="1">
      <alignment vertical="center"/>
    </xf>
    <xf numFmtId="0" fontId="39" fillId="26" borderId="30" xfId="0" applyFont="1" applyFill="1" applyBorder="1" applyAlignment="1">
      <alignment horizontal="center" vertical="center"/>
    </xf>
    <xf numFmtId="0" fontId="39" fillId="26" borderId="151" xfId="0" applyFont="1" applyFill="1" applyBorder="1" applyAlignment="1">
      <alignment horizontal="center" vertical="center"/>
    </xf>
    <xf numFmtId="0" fontId="39" fillId="26" borderId="31" xfId="0" applyFont="1" applyFill="1" applyBorder="1" applyAlignment="1">
      <alignment horizontal="left" vertical="center"/>
    </xf>
    <xf numFmtId="0" fontId="39" fillId="26" borderId="106" xfId="0" applyFont="1" applyFill="1" applyBorder="1" applyAlignment="1">
      <alignment horizontal="center" vertical="center" wrapText="1"/>
    </xf>
    <xf numFmtId="0" fontId="39" fillId="26" borderId="149" xfId="0" applyFont="1" applyFill="1" applyBorder="1"/>
    <xf numFmtId="164" fontId="39" fillId="26" borderId="103" xfId="0" applyNumberFormat="1" applyFont="1" applyFill="1" applyBorder="1" applyAlignment="1">
      <alignment vertical="center"/>
    </xf>
    <xf numFmtId="0" fontId="39" fillId="26" borderId="148" xfId="0" applyFont="1" applyFill="1" applyBorder="1" applyAlignment="1">
      <alignment horizontal="center" vertical="center"/>
    </xf>
    <xf numFmtId="0" fontId="39" fillId="26" borderId="152" xfId="0" applyFont="1" applyFill="1" applyBorder="1" applyAlignment="1">
      <alignment horizontal="center" vertical="center"/>
    </xf>
    <xf numFmtId="0" fontId="39" fillId="26" borderId="152" xfId="6" applyFont="1" applyFill="1" applyBorder="1" applyAlignment="1">
      <alignment vertical="center" wrapText="1"/>
    </xf>
    <xf numFmtId="0" fontId="46" fillId="26" borderId="129" xfId="0" applyFont="1" applyFill="1" applyBorder="1" applyAlignment="1">
      <alignment horizontal="center" vertical="center" wrapText="1"/>
    </xf>
    <xf numFmtId="0" fontId="39" fillId="26" borderId="153" xfId="0" applyFont="1" applyFill="1" applyBorder="1" applyAlignment="1">
      <alignment vertical="center"/>
    </xf>
    <xf numFmtId="164" fontId="39" fillId="26" borderId="97" xfId="0" applyNumberFormat="1" applyFont="1" applyFill="1" applyBorder="1" applyAlignment="1">
      <alignment horizontal="center" vertical="center"/>
    </xf>
    <xf numFmtId="0" fontId="39" fillId="26" borderId="32" xfId="0" applyFont="1" applyFill="1" applyBorder="1" applyAlignment="1">
      <alignment horizontal="center" vertical="center"/>
    </xf>
    <xf numFmtId="0" fontId="39" fillId="26" borderId="12" xfId="0" applyFont="1" applyFill="1" applyBorder="1" applyAlignment="1">
      <alignment horizontal="center" vertical="center"/>
    </xf>
    <xf numFmtId="166" fontId="39" fillId="26" borderId="10" xfId="6" applyNumberFormat="1" applyFont="1" applyFill="1" applyBorder="1" applyAlignment="1">
      <alignment horizontal="left" vertical="center" wrapText="1"/>
    </xf>
    <xf numFmtId="0" fontId="39" fillId="26" borderId="113" xfId="0" applyFont="1" applyFill="1" applyBorder="1" applyAlignment="1">
      <alignment horizontal="center" vertical="center" wrapText="1"/>
    </xf>
    <xf numFmtId="0" fontId="39" fillId="26" borderId="154" xfId="0" applyFont="1" applyFill="1" applyBorder="1" applyAlignment="1">
      <alignment vertical="center"/>
    </xf>
    <xf numFmtId="0" fontId="39" fillId="26" borderId="29" xfId="0" applyFont="1" applyFill="1" applyBorder="1" applyAlignment="1">
      <alignment horizontal="center" vertical="center"/>
    </xf>
    <xf numFmtId="0" fontId="39" fillId="26" borderId="0" xfId="0" applyFont="1" applyFill="1" applyBorder="1" applyAlignment="1">
      <alignment horizontal="center" vertical="center"/>
    </xf>
    <xf numFmtId="0" fontId="39" fillId="26" borderId="126" xfId="0" applyFont="1" applyFill="1" applyBorder="1" applyAlignment="1">
      <alignment horizontal="center" vertical="center" wrapText="1"/>
    </xf>
    <xf numFmtId="0" fontId="39" fillId="26" borderId="15" xfId="0" applyFont="1" applyFill="1" applyBorder="1" applyAlignment="1">
      <alignment horizontal="center" vertical="center" wrapText="1"/>
    </xf>
    <xf numFmtId="43" fontId="39" fillId="26" borderId="131" xfId="1" applyFont="1" applyFill="1" applyBorder="1" applyAlignment="1">
      <alignment vertical="center"/>
    </xf>
    <xf numFmtId="0" fontId="46" fillId="26" borderId="147" xfId="0" applyFont="1" applyFill="1" applyBorder="1" applyAlignment="1">
      <alignment horizontal="center" vertical="center" wrapText="1"/>
    </xf>
    <xf numFmtId="43" fontId="39" fillId="26" borderId="131" xfId="1" applyFont="1" applyFill="1" applyBorder="1" applyAlignment="1">
      <alignment horizontal="center" vertical="center"/>
    </xf>
    <xf numFmtId="0" fontId="39" fillId="26" borderId="114" xfId="0" applyFont="1" applyFill="1" applyBorder="1" applyAlignment="1">
      <alignment horizontal="left" vertical="center" wrapText="1"/>
    </xf>
    <xf numFmtId="0" fontId="39" fillId="26" borderId="2" xfId="0" applyFont="1" applyFill="1" applyBorder="1" applyAlignment="1">
      <alignment horizontal="center" vertical="center" wrapText="1"/>
    </xf>
    <xf numFmtId="0" fontId="39" fillId="26" borderId="6" xfId="0" applyFont="1" applyFill="1" applyBorder="1" applyAlignment="1">
      <alignment horizontal="center" vertical="center" wrapText="1"/>
    </xf>
    <xf numFmtId="0" fontId="39" fillId="26" borderId="7" xfId="0" applyFont="1" applyFill="1" applyBorder="1" applyAlignment="1">
      <alignment horizontal="center" vertical="center" wrapText="1"/>
    </xf>
    <xf numFmtId="168" fontId="39" fillId="26" borderId="126" xfId="0" applyNumberFormat="1" applyFont="1" applyFill="1" applyBorder="1" applyAlignment="1">
      <alignment horizontal="center" vertical="center" wrapText="1"/>
    </xf>
    <xf numFmtId="0" fontId="6" fillId="26" borderId="126" xfId="0" applyFont="1" applyFill="1" applyBorder="1" applyAlignment="1">
      <alignment horizontal="left" vertical="center" wrapText="1"/>
    </xf>
    <xf numFmtId="0" fontId="6" fillId="26" borderId="126" xfId="0" applyFont="1" applyFill="1" applyBorder="1" applyAlignment="1">
      <alignment horizontal="center" vertical="center" wrapText="1"/>
    </xf>
    <xf numFmtId="0" fontId="6" fillId="26" borderId="15" xfId="0" applyFont="1" applyFill="1" applyBorder="1" applyAlignment="1">
      <alignment horizontal="center" vertical="center" wrapText="1"/>
    </xf>
    <xf numFmtId="43" fontId="6" fillId="26" borderId="131" xfId="1" applyFont="1" applyFill="1" applyBorder="1" applyAlignment="1">
      <alignment vertical="center"/>
    </xf>
    <xf numFmtId="0" fontId="6" fillId="26" borderId="147" xfId="0" applyFont="1" applyFill="1" applyBorder="1" applyAlignment="1">
      <alignment horizontal="center" vertical="center" wrapText="1"/>
    </xf>
    <xf numFmtId="0" fontId="6" fillId="26" borderId="116" xfId="0" applyFont="1" applyFill="1" applyBorder="1" applyAlignment="1">
      <alignment horizontal="center" vertical="center" wrapText="1"/>
    </xf>
    <xf numFmtId="0" fontId="39" fillId="26" borderId="113" xfId="0" applyFont="1" applyFill="1" applyBorder="1" applyAlignment="1">
      <alignment horizontal="left" vertical="center" wrapText="1"/>
    </xf>
    <xf numFmtId="0" fontId="39" fillId="26" borderId="116" xfId="0" applyFont="1" applyFill="1" applyBorder="1" applyAlignment="1">
      <alignment horizontal="center" vertical="center" wrapText="1"/>
    </xf>
    <xf numFmtId="0" fontId="39" fillId="26" borderId="15" xfId="0" applyFont="1" applyFill="1" applyBorder="1" applyAlignment="1">
      <alignment horizontal="left" vertical="center" wrapText="1"/>
    </xf>
    <xf numFmtId="0" fontId="39" fillId="26" borderId="26" xfId="0" applyFont="1" applyFill="1" applyBorder="1" applyAlignment="1">
      <alignment horizontal="center" vertical="center" wrapText="1"/>
    </xf>
    <xf numFmtId="0" fontId="39" fillId="26" borderId="2" xfId="0" applyFont="1" applyFill="1" applyBorder="1" applyAlignment="1">
      <alignment horizontal="left" vertical="center" wrapText="1"/>
    </xf>
    <xf numFmtId="0" fontId="39" fillId="26" borderId="10" xfId="0" applyFont="1" applyFill="1" applyBorder="1" applyAlignment="1">
      <alignment horizontal="center" vertical="center" wrapText="1"/>
    </xf>
    <xf numFmtId="0" fontId="39" fillId="26" borderId="6" xfId="0" applyFont="1" applyFill="1" applyBorder="1" applyAlignment="1">
      <alignment horizontal="left" vertical="center" wrapText="1"/>
    </xf>
    <xf numFmtId="0" fontId="39" fillId="26" borderId="7" xfId="0" applyFont="1" applyFill="1" applyBorder="1" applyAlignment="1">
      <alignment horizontal="left" vertical="center" wrapText="1"/>
    </xf>
    <xf numFmtId="0" fontId="39" fillId="26" borderId="27" xfId="0" applyFont="1" applyFill="1" applyBorder="1" applyAlignment="1">
      <alignment horizontal="center" vertical="center"/>
    </xf>
    <xf numFmtId="0" fontId="39" fillId="26" borderId="28" xfId="0" applyFont="1" applyFill="1" applyBorder="1" applyAlignment="1">
      <alignment horizontal="center" vertical="center"/>
    </xf>
    <xf numFmtId="0" fontId="39" fillId="26" borderId="90" xfId="0" applyFont="1" applyFill="1" applyBorder="1" applyAlignment="1">
      <alignment horizontal="left" vertical="center" wrapText="1"/>
    </xf>
    <xf numFmtId="0" fontId="39" fillId="26" borderId="90" xfId="0" applyFont="1" applyFill="1" applyBorder="1" applyAlignment="1">
      <alignment horizontal="center" vertical="center" wrapText="1"/>
    </xf>
    <xf numFmtId="164" fontId="39" fillId="26" borderId="98" xfId="0" applyNumberFormat="1" applyFont="1" applyFill="1" applyBorder="1" applyAlignment="1">
      <alignment horizontal="center" vertical="center"/>
    </xf>
    <xf numFmtId="0" fontId="39" fillId="26" borderId="0" xfId="0" applyFont="1" applyFill="1" applyBorder="1" applyAlignment="1">
      <alignment horizontal="left" vertical="center" wrapText="1"/>
    </xf>
    <xf numFmtId="0" fontId="39" fillId="26" borderId="7" xfId="0" applyFont="1" applyFill="1" applyBorder="1" applyAlignment="1">
      <alignment vertical="center"/>
    </xf>
    <xf numFmtId="164" fontId="39" fillId="26" borderId="35" xfId="0" applyNumberFormat="1" applyFont="1" applyFill="1" applyBorder="1" applyAlignment="1">
      <alignment horizontal="center" vertical="center"/>
    </xf>
    <xf numFmtId="166" fontId="39" fillId="26" borderId="12" xfId="6" applyNumberFormat="1" applyFont="1" applyFill="1" applyBorder="1" applyAlignment="1">
      <alignment horizontal="left" vertical="center" wrapText="1"/>
    </xf>
    <xf numFmtId="166" fontId="39" fillId="26" borderId="147" xfId="6" applyNumberFormat="1" applyFont="1" applyFill="1" applyBorder="1" applyAlignment="1">
      <alignment horizontal="left" vertical="center" wrapText="1"/>
    </xf>
    <xf numFmtId="166" fontId="39" fillId="26" borderId="126" xfId="6" applyNumberFormat="1" applyFont="1" applyFill="1" applyBorder="1" applyAlignment="1">
      <alignment horizontal="left" vertical="center" wrapText="1"/>
    </xf>
    <xf numFmtId="0" fontId="39" fillId="26" borderId="126" xfId="77" applyFont="1" applyFill="1" applyBorder="1" applyAlignment="1">
      <alignment horizontal="left" vertical="center" wrapText="1"/>
    </xf>
    <xf numFmtId="164" fontId="39" fillId="26" borderId="131" xfId="0" applyNumberFormat="1" applyFont="1" applyFill="1" applyBorder="1" applyAlignment="1">
      <alignment vertical="center"/>
    </xf>
    <xf numFmtId="0" fontId="39" fillId="26" borderId="104" xfId="0" applyFont="1" applyFill="1" applyBorder="1" applyAlignment="1">
      <alignment horizontal="center" vertical="center"/>
    </xf>
    <xf numFmtId="0" fontId="39" fillId="26" borderId="115" xfId="0" applyFont="1" applyFill="1" applyBorder="1" applyAlignment="1">
      <alignment horizontal="center" vertical="center"/>
    </xf>
    <xf numFmtId="0" fontId="39" fillId="26" borderId="115" xfId="0" applyFont="1" applyFill="1" applyBorder="1" applyAlignment="1">
      <alignment horizontal="left" vertical="center" wrapText="1"/>
    </xf>
    <xf numFmtId="0" fontId="39" fillId="26" borderId="126" xfId="0" applyFont="1" applyFill="1" applyBorder="1" applyAlignment="1">
      <alignment vertical="center"/>
    </xf>
    <xf numFmtId="164" fontId="39" fillId="26" borderId="131" xfId="0" applyNumberFormat="1" applyFont="1" applyFill="1" applyBorder="1" applyAlignment="1">
      <alignment horizontal="center" vertical="center"/>
    </xf>
    <xf numFmtId="166" fontId="39" fillId="26" borderId="147" xfId="6" applyNumberFormat="1" applyFont="1" applyFill="1" applyBorder="1" applyAlignment="1">
      <alignment horizontal="center" vertical="center" wrapText="1"/>
    </xf>
    <xf numFmtId="0" fontId="39" fillId="26" borderId="105" xfId="0" applyFont="1" applyFill="1" applyBorder="1" applyAlignment="1">
      <alignment horizontal="center" vertical="center"/>
    </xf>
    <xf numFmtId="0" fontId="39" fillId="26" borderId="115" xfId="77" applyFont="1" applyFill="1" applyBorder="1" applyAlignment="1">
      <alignment horizontal="left" vertical="center" wrapText="1"/>
    </xf>
    <xf numFmtId="0" fontId="39" fillId="26" borderId="147" xfId="6" applyFont="1" applyFill="1" applyBorder="1" applyAlignment="1">
      <alignment horizontal="left" vertical="center" wrapText="1"/>
    </xf>
    <xf numFmtId="0" fontId="39" fillId="26" borderId="137" xfId="0" applyFont="1" applyFill="1" applyBorder="1" applyAlignment="1">
      <alignment vertical="center"/>
    </xf>
    <xf numFmtId="0" fontId="39" fillId="26" borderId="115" xfId="6" applyFont="1" applyFill="1" applyBorder="1" applyAlignment="1">
      <alignment horizontal="left" vertical="center" wrapText="1"/>
    </xf>
    <xf numFmtId="0" fontId="39" fillId="26" borderId="147" xfId="0" applyFont="1" applyFill="1" applyBorder="1" applyAlignment="1">
      <alignment horizontal="center" wrapText="1"/>
    </xf>
    <xf numFmtId="0" fontId="39" fillId="26" borderId="136" xfId="0" applyFont="1" applyFill="1" applyBorder="1" applyAlignment="1">
      <alignment horizontal="center" vertical="center" wrapText="1"/>
    </xf>
    <xf numFmtId="0" fontId="39" fillId="26" borderId="115" xfId="0" applyFont="1" applyFill="1" applyBorder="1" applyAlignment="1">
      <alignment horizontal="center" vertical="center" wrapText="1"/>
    </xf>
    <xf numFmtId="0" fontId="39" fillId="26" borderId="114" xfId="0" applyFont="1" applyFill="1" applyBorder="1" applyAlignment="1">
      <alignment horizontal="center" vertical="center" wrapText="1"/>
    </xf>
    <xf numFmtId="164" fontId="39" fillId="26" borderId="92" xfId="0" applyNumberFormat="1" applyFont="1" applyFill="1" applyBorder="1" applyAlignment="1">
      <alignment horizontal="center" vertical="center"/>
    </xf>
    <xf numFmtId="0" fontId="46" fillId="26" borderId="126" xfId="0" applyFont="1" applyFill="1" applyBorder="1" applyAlignment="1">
      <alignment horizontal="center" vertical="center" wrapText="1"/>
    </xf>
    <xf numFmtId="164" fontId="39" fillId="26" borderId="92" xfId="0" applyNumberFormat="1" applyFont="1" applyFill="1" applyBorder="1" applyAlignment="1">
      <alignment vertical="center"/>
    </xf>
    <xf numFmtId="0" fontId="39" fillId="26" borderId="147" xfId="78" applyFont="1" applyFill="1" applyBorder="1" applyAlignment="1">
      <alignment horizontal="center" vertical="center" wrapText="1"/>
    </xf>
    <xf numFmtId="0" fontId="39" fillId="26" borderId="115" xfId="0" applyFont="1" applyFill="1" applyBorder="1" applyAlignment="1">
      <alignment vertical="center" wrapText="1"/>
    </xf>
    <xf numFmtId="164" fontId="39" fillId="26" borderId="98" xfId="0" applyNumberFormat="1" applyFont="1" applyFill="1" applyBorder="1" applyAlignment="1">
      <alignment vertical="center"/>
    </xf>
  </cellXfs>
  <cellStyles count="232">
    <cellStyle name="20% - Accent1" xfId="171" builtinId="30" customBuiltin="1"/>
    <cellStyle name="20% - Accent1 2" xfId="17"/>
    <cellStyle name="20% - Accent1 2 2" xfId="86"/>
    <cellStyle name="20% - Accent1 3" xfId="208"/>
    <cellStyle name="20% - Accent2" xfId="174" builtinId="34" customBuiltin="1"/>
    <cellStyle name="20% - Accent2 2" xfId="18"/>
    <cellStyle name="20% - Accent2 2 2" xfId="87"/>
    <cellStyle name="20% - Accent2 3" xfId="211"/>
    <cellStyle name="20% - Accent3" xfId="177" builtinId="38" customBuiltin="1"/>
    <cellStyle name="20% - Accent3 2" xfId="19"/>
    <cellStyle name="20% - Accent3 2 2" xfId="88"/>
    <cellStyle name="20% - Accent3 3" xfId="214"/>
    <cellStyle name="20% - Accent4" xfId="180" builtinId="42" customBuiltin="1"/>
    <cellStyle name="20% - Accent4 2" xfId="20"/>
    <cellStyle name="20% - Accent4 2 2" xfId="89"/>
    <cellStyle name="20% - Accent4 3" xfId="217"/>
    <cellStyle name="20% - Accent5" xfId="183" builtinId="46" customBuiltin="1"/>
    <cellStyle name="20% - Accent5 2" xfId="21"/>
    <cellStyle name="20% - Accent5 2 2" xfId="90"/>
    <cellStyle name="20% - Accent5 3" xfId="220"/>
    <cellStyle name="20% - Accent6" xfId="186" builtinId="50" customBuiltin="1"/>
    <cellStyle name="20% - Accent6 2" xfId="22"/>
    <cellStyle name="20% - Accent6 2 2" xfId="91"/>
    <cellStyle name="20% - Accent6 3" xfId="223"/>
    <cellStyle name="20% - Акцент1 2" xfId="92"/>
    <cellStyle name="20% - Акцент2 2" xfId="93"/>
    <cellStyle name="20% - Акцент3 2" xfId="94"/>
    <cellStyle name="20% - Акцент4 2" xfId="95"/>
    <cellStyle name="20% - Акцент5 2" xfId="96"/>
    <cellStyle name="20% - Акцент6 2" xfId="97"/>
    <cellStyle name="40% - Accent1" xfId="172" builtinId="31" customBuiltin="1"/>
    <cellStyle name="40% - Accent1 2" xfId="23"/>
    <cellStyle name="40% - Accent1 2 2" xfId="98"/>
    <cellStyle name="40% - Accent1 3" xfId="209"/>
    <cellStyle name="40% - Accent2" xfId="175" builtinId="35" customBuiltin="1"/>
    <cellStyle name="40% - Accent2 2" xfId="24"/>
    <cellStyle name="40% - Accent2 2 2" xfId="99"/>
    <cellStyle name="40% - Accent2 3" xfId="212"/>
    <cellStyle name="40% - Accent3" xfId="178" builtinId="39" customBuiltin="1"/>
    <cellStyle name="40% - Accent3 2" xfId="25"/>
    <cellStyle name="40% - Accent3 2 2" xfId="100"/>
    <cellStyle name="40% - Accent3 3" xfId="215"/>
    <cellStyle name="40% - Accent4" xfId="181" builtinId="43" customBuiltin="1"/>
    <cellStyle name="40% - Accent4 2" xfId="26"/>
    <cellStyle name="40% - Accent4 2 2" xfId="101"/>
    <cellStyle name="40% - Accent4 3" xfId="218"/>
    <cellStyle name="40% - Accent5" xfId="184" builtinId="47" customBuiltin="1"/>
    <cellStyle name="40% - Accent5 2" xfId="27"/>
    <cellStyle name="40% - Accent5 2 2" xfId="102"/>
    <cellStyle name="40% - Accent5 3" xfId="221"/>
    <cellStyle name="40% - Accent6" xfId="187" builtinId="51" customBuiltin="1"/>
    <cellStyle name="40% - Accent6 2" xfId="28"/>
    <cellStyle name="40% - Accent6 2 2" xfId="103"/>
    <cellStyle name="40% - Accent6 3" xfId="224"/>
    <cellStyle name="40% - Акцент1 2" xfId="104"/>
    <cellStyle name="40% - Акцент2 2" xfId="105"/>
    <cellStyle name="40% - Акцент3 2" xfId="106"/>
    <cellStyle name="40% - Акцент4 2" xfId="107"/>
    <cellStyle name="40% - Акцент5 2" xfId="108"/>
    <cellStyle name="40% - Акцент6 2" xfId="109"/>
    <cellStyle name="60% - Accent1 2" xfId="29"/>
    <cellStyle name="60% - Accent1 2 2" xfId="210"/>
    <cellStyle name="60% - Accent1 3" xfId="201"/>
    <cellStyle name="60% - Accent2 2" xfId="30"/>
    <cellStyle name="60% - Accent2 2 2" xfId="213"/>
    <cellStyle name="60% - Accent2 3" xfId="202"/>
    <cellStyle name="60% - Accent3 2" xfId="31"/>
    <cellStyle name="60% - Accent3 2 2" xfId="216"/>
    <cellStyle name="60% - Accent3 3" xfId="203"/>
    <cellStyle name="60% - Accent4 2" xfId="32"/>
    <cellStyle name="60% - Accent4 2 2" xfId="219"/>
    <cellStyle name="60% - Accent4 3" xfId="204"/>
    <cellStyle name="60% - Accent5 2" xfId="33"/>
    <cellStyle name="60% - Accent5 2 2" xfId="222"/>
    <cellStyle name="60% - Accent5 3" xfId="205"/>
    <cellStyle name="60% - Accent6 2" xfId="34"/>
    <cellStyle name="60% - Accent6 2 2" xfId="225"/>
    <cellStyle name="60% - Accent6 3" xfId="206"/>
    <cellStyle name="60% - Акцент1 2" xfId="110"/>
    <cellStyle name="60% - Акцент2 2" xfId="111"/>
    <cellStyle name="60% - Акцент3 2" xfId="112"/>
    <cellStyle name="60% - Акцент4 2" xfId="113"/>
    <cellStyle name="60% - Акцент5 2" xfId="114"/>
    <cellStyle name="60% - Акцент6 2" xfId="115"/>
    <cellStyle name="Accent1" xfId="170" builtinId="29" customBuiltin="1"/>
    <cellStyle name="Accent1 2" xfId="35"/>
    <cellStyle name="Accent2" xfId="173" builtinId="33" customBuiltin="1"/>
    <cellStyle name="Accent2 2" xfId="36"/>
    <cellStyle name="Accent3" xfId="176" builtinId="37" customBuiltin="1"/>
    <cellStyle name="Accent3 2" xfId="37"/>
    <cellStyle name="Accent4" xfId="179" builtinId="41" customBuiltin="1"/>
    <cellStyle name="Accent4 2" xfId="38"/>
    <cellStyle name="Accent5" xfId="182" builtinId="45" customBuiltin="1"/>
    <cellStyle name="Accent5 2" xfId="39"/>
    <cellStyle name="Accent6" xfId="185" builtinId="49" customBuiltin="1"/>
    <cellStyle name="Accent6 2" xfId="40"/>
    <cellStyle name="Bad" xfId="160" builtinId="27" customBuiltin="1"/>
    <cellStyle name="Bad 2" xfId="41"/>
    <cellStyle name="Calculation" xfId="163" builtinId="22" customBuiltin="1"/>
    <cellStyle name="Calculation 2" xfId="42"/>
    <cellStyle name="Check Cell" xfId="165" builtinId="23" customBuiltin="1"/>
    <cellStyle name="Check Cell 2" xfId="43"/>
    <cellStyle name="Comma" xfId="1" builtinId="3"/>
    <cellStyle name="Comma 12 2" xfId="84"/>
    <cellStyle name="Comma 15" xfId="117"/>
    <cellStyle name="Comma 15 2" xfId="118"/>
    <cellStyle name="Comma 2" xfId="4"/>
    <cellStyle name="Comma 2 2" xfId="8"/>
    <cellStyle name="Comma 2 2 2" xfId="44"/>
    <cellStyle name="Comma 2 2 5 2" xfId="83"/>
    <cellStyle name="Comma 2 3" xfId="11"/>
    <cellStyle name="Comma 2 3 2" xfId="228"/>
    <cellStyle name="Comma 2 4" xfId="191"/>
    <cellStyle name="Comma 2 6" xfId="79"/>
    <cellStyle name="Comma 3" xfId="7"/>
    <cellStyle name="Comma 3 2" xfId="45"/>
    <cellStyle name="Comma 3 2 2" xfId="230"/>
    <cellStyle name="Comma 3 2 3" xfId="231"/>
    <cellStyle name="Comma 3 3" xfId="195"/>
    <cellStyle name="Comma 4" xfId="10"/>
    <cellStyle name="Comma 5" xfId="116"/>
    <cellStyle name="Explanatory Text" xfId="168" builtinId="53" customBuiltin="1"/>
    <cellStyle name="Explanatory Text 2" xfId="46"/>
    <cellStyle name="Good" xfId="159" builtinId="26" customBuiltin="1"/>
    <cellStyle name="Good 2" xfId="47"/>
    <cellStyle name="Heading 1" xfId="155" builtinId="16" customBuiltin="1"/>
    <cellStyle name="Heading 1 2" xfId="48"/>
    <cellStyle name="Heading 2" xfId="156" builtinId="17" customBuiltin="1"/>
    <cellStyle name="Heading 2 2" xfId="49"/>
    <cellStyle name="Heading 3" xfId="157" builtinId="18" customBuiltin="1"/>
    <cellStyle name="Heading 3 2" xfId="50"/>
    <cellStyle name="Heading 4" xfId="158" builtinId="19" customBuiltin="1"/>
    <cellStyle name="Heading 4 2" xfId="51"/>
    <cellStyle name="Hyperlink" xfId="2" builtinId="8"/>
    <cellStyle name="Input" xfId="161" builtinId="20" customBuiltin="1"/>
    <cellStyle name="Input 2" xfId="52"/>
    <cellStyle name="Linked Cell" xfId="164" builtinId="24" customBuiltin="1"/>
    <cellStyle name="Linked Cell 2" xfId="53"/>
    <cellStyle name="Neutral 2" xfId="14"/>
    <cellStyle name="Neutral 2 2" xfId="207"/>
    <cellStyle name="Neutral 3" xfId="54"/>
    <cellStyle name="Neutral 4" xfId="200"/>
    <cellStyle name="Normal" xfId="0" builtinId="0"/>
    <cellStyle name="Normal 10 2 3" xfId="82"/>
    <cellStyle name="Normal 12" xfId="81"/>
    <cellStyle name="Normal 19" xfId="226"/>
    <cellStyle name="Normal 2" xfId="3"/>
    <cellStyle name="Normal 2 2" xfId="55"/>
    <cellStyle name="Normal 2 2 2" xfId="73"/>
    <cellStyle name="Normal 2 2 3" xfId="120"/>
    <cellStyle name="Normal 2 3" xfId="56"/>
    <cellStyle name="Normal 2 4" xfId="119"/>
    <cellStyle name="Normal 2 5" xfId="190"/>
    <cellStyle name="Normal 3" xfId="6"/>
    <cellStyle name="Normal 3 2" xfId="12"/>
    <cellStyle name="Normal 3 2 2" xfId="57"/>
    <cellStyle name="Normal 3 2 2 2" xfId="199"/>
    <cellStyle name="Normal 3 3" xfId="121"/>
    <cellStyle name="Normal 3_HavelvacN2axjusakN3" xfId="15"/>
    <cellStyle name="Normal 4" xfId="9"/>
    <cellStyle name="Normal 4 2" xfId="13"/>
    <cellStyle name="Normal 4 3" xfId="122"/>
    <cellStyle name="Normal 4 4" xfId="188"/>
    <cellStyle name="Normal 5" xfId="16"/>
    <cellStyle name="Normal 5 2" xfId="58"/>
    <cellStyle name="Normal 5 2 2" xfId="229"/>
    <cellStyle name="Normal 5 3" xfId="193"/>
    <cellStyle name="Normal 6" xfId="59"/>
    <cellStyle name="Normal 6 2" xfId="123"/>
    <cellStyle name="Normal 7" xfId="60"/>
    <cellStyle name="Normal 7 2" xfId="198"/>
    <cellStyle name="Normal 8" xfId="72"/>
    <cellStyle name="Normal 8 2" xfId="124"/>
    <cellStyle name="Normal 8 3" xfId="189"/>
    <cellStyle name="Normal 9" xfId="85"/>
    <cellStyle name="Normal_2014petpatveramenavejin" xfId="80"/>
    <cellStyle name="Normal_Axjusak22-3,22-4_10" xfId="77"/>
    <cellStyle name="Normal_havelvacwchpet" xfId="71"/>
    <cellStyle name="Normal_Sheet1" xfId="78"/>
    <cellStyle name="Note" xfId="167" builtinId="10" customBuiltin="1"/>
    <cellStyle name="Note 2" xfId="61"/>
    <cellStyle name="Note 2 2" xfId="125"/>
    <cellStyle name="Note 3" xfId="126"/>
    <cellStyle name="Output" xfId="162" builtinId="21" customBuiltin="1"/>
    <cellStyle name="Output 2" xfId="62"/>
    <cellStyle name="Percent 2" xfId="5"/>
    <cellStyle name="Percent 2 2" xfId="128"/>
    <cellStyle name="Percent 2 3" xfId="129"/>
    <cellStyle name="Percent 2 4" xfId="127"/>
    <cellStyle name="Percent 2 5" xfId="192"/>
    <cellStyle name="Percent 3" xfId="194"/>
    <cellStyle name="Percent 4" xfId="197"/>
    <cellStyle name="SN_241" xfId="76"/>
    <cellStyle name="Style 1" xfId="63"/>
    <cellStyle name="Style 1 2" xfId="64"/>
    <cellStyle name="Style 1 2 2" xfId="75"/>
    <cellStyle name="Style 1_verchnakan_ax21-25_2018" xfId="65"/>
    <cellStyle name="Title" xfId="154" builtinId="15" customBuiltin="1"/>
    <cellStyle name="Title 2" xfId="66"/>
    <cellStyle name="Total" xfId="169" builtinId="25" customBuiltin="1"/>
    <cellStyle name="Total 2" xfId="67"/>
    <cellStyle name="Warning Text" xfId="166" builtinId="11" customBuiltin="1"/>
    <cellStyle name="Warning Text 2" xfId="68"/>
    <cellStyle name="Акцент1 2" xfId="130"/>
    <cellStyle name="Акцент2 2" xfId="131"/>
    <cellStyle name="Акцент3 2" xfId="132"/>
    <cellStyle name="Акцент4 2" xfId="133"/>
    <cellStyle name="Акцент5 2" xfId="134"/>
    <cellStyle name="Акцент6 2" xfId="135"/>
    <cellStyle name="Ввод  2" xfId="136"/>
    <cellStyle name="Вывод 2" xfId="137"/>
    <cellStyle name="Вычисление 2" xfId="138"/>
    <cellStyle name="Заголовок 1 2" xfId="139"/>
    <cellStyle name="Заголовок 2 2" xfId="140"/>
    <cellStyle name="Заголовок 3 2" xfId="141"/>
    <cellStyle name="Заголовок 4 2" xfId="142"/>
    <cellStyle name="Итог 2" xfId="143"/>
    <cellStyle name="Контрольная ячейка 2" xfId="144"/>
    <cellStyle name="Название 2" xfId="145"/>
    <cellStyle name="Нейтральный 2" xfId="146"/>
    <cellStyle name="Обычный 2" xfId="69"/>
    <cellStyle name="Обычный 2 2" xfId="70"/>
    <cellStyle name="Обычный 2 2 2" xfId="148"/>
    <cellStyle name="Обычный 2 3" xfId="74"/>
    <cellStyle name="Обычный 2 4" xfId="147"/>
    <cellStyle name="Плохой 2" xfId="149"/>
    <cellStyle name="Пояснение 2" xfId="150"/>
    <cellStyle name="Связанная ячейка 2" xfId="151"/>
    <cellStyle name="Стиль 1 2" xfId="196"/>
    <cellStyle name="Текст предупреждения 2" xfId="152"/>
    <cellStyle name="Финансовый 2" xfId="227"/>
    <cellStyle name="Хороший 2" xfId="153"/>
  </cellStyles>
  <dxfs count="1">
    <dxf>
      <font>
        <condense val="0"/>
        <extend val="0"/>
        <color indexed="9"/>
      </font>
    </dxf>
  </dxfs>
  <tableStyles count="0" defaultTableStyle="TableStyleMedium2" defaultPivotStyle="PivotStyleLight16"/>
  <colors>
    <mruColors>
      <color rgb="FFFFCCFF"/>
      <color rgb="FF9966FF"/>
      <color rgb="FFFFCCCC"/>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revisionHeaders" Target="revisions/revisionHeaders.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revisions/_rels/revisionHeaders.xml.rels><?xml version="1.0" encoding="UTF-8" standalone="yes"?>
<Relationships xmlns="http://schemas.openxmlformats.org/package/2006/relationships"><Relationship Id="rId8" Type="http://schemas.openxmlformats.org/officeDocument/2006/relationships/revisionLog" Target="revisionLog8.xml"/><Relationship Id="rId13" Type="http://schemas.openxmlformats.org/officeDocument/2006/relationships/revisionLog" Target="revisionLog13.xml"/><Relationship Id="rId18" Type="http://schemas.openxmlformats.org/officeDocument/2006/relationships/revisionLog" Target="revisionLog18.xml"/><Relationship Id="rId26" Type="http://schemas.openxmlformats.org/officeDocument/2006/relationships/revisionLog" Target="revisionLog26.xml"/><Relationship Id="rId3" Type="http://schemas.openxmlformats.org/officeDocument/2006/relationships/revisionLog" Target="revisionLog3.xml"/><Relationship Id="rId21" Type="http://schemas.openxmlformats.org/officeDocument/2006/relationships/revisionLog" Target="revisionLog21.xml"/><Relationship Id="rId7" Type="http://schemas.openxmlformats.org/officeDocument/2006/relationships/revisionLog" Target="revisionLog7.xml"/><Relationship Id="rId12" Type="http://schemas.openxmlformats.org/officeDocument/2006/relationships/revisionLog" Target="revisionLog12.xml"/><Relationship Id="rId17" Type="http://schemas.openxmlformats.org/officeDocument/2006/relationships/revisionLog" Target="revisionLog17.xml"/><Relationship Id="rId25" Type="http://schemas.openxmlformats.org/officeDocument/2006/relationships/revisionLog" Target="revisionLog25.xml"/><Relationship Id="rId2" Type="http://schemas.openxmlformats.org/officeDocument/2006/relationships/revisionLog" Target="revisionLog2.xml"/><Relationship Id="rId16" Type="http://schemas.openxmlformats.org/officeDocument/2006/relationships/revisionLog" Target="revisionLog16.xml"/><Relationship Id="rId20" Type="http://schemas.openxmlformats.org/officeDocument/2006/relationships/revisionLog" Target="revisionLog20.xml"/><Relationship Id="rId29" Type="http://schemas.openxmlformats.org/officeDocument/2006/relationships/revisionLog" Target="revisionLog29.xml"/><Relationship Id="rId1" Type="http://schemas.openxmlformats.org/officeDocument/2006/relationships/revisionLog" Target="revisionLog1.xml"/><Relationship Id="rId6" Type="http://schemas.openxmlformats.org/officeDocument/2006/relationships/revisionLog" Target="revisionLog6.xml"/><Relationship Id="rId11" Type="http://schemas.openxmlformats.org/officeDocument/2006/relationships/revisionLog" Target="revisionLog11.xml"/><Relationship Id="rId24" Type="http://schemas.openxmlformats.org/officeDocument/2006/relationships/revisionLog" Target="revisionLog24.xml"/><Relationship Id="rId32" Type="http://schemas.openxmlformats.org/officeDocument/2006/relationships/revisionLog" Target="revisionLog32.xml"/><Relationship Id="rId5" Type="http://schemas.openxmlformats.org/officeDocument/2006/relationships/revisionLog" Target="revisionLog5.xml"/><Relationship Id="rId15" Type="http://schemas.openxmlformats.org/officeDocument/2006/relationships/revisionLog" Target="revisionLog15.xml"/><Relationship Id="rId23" Type="http://schemas.openxmlformats.org/officeDocument/2006/relationships/revisionLog" Target="revisionLog23.xml"/><Relationship Id="rId28" Type="http://schemas.openxmlformats.org/officeDocument/2006/relationships/revisionLog" Target="revisionLog28.xml"/><Relationship Id="rId10" Type="http://schemas.openxmlformats.org/officeDocument/2006/relationships/revisionLog" Target="revisionLog10.xml"/><Relationship Id="rId19" Type="http://schemas.openxmlformats.org/officeDocument/2006/relationships/revisionLog" Target="revisionLog19.xml"/><Relationship Id="rId31" Type="http://schemas.openxmlformats.org/officeDocument/2006/relationships/revisionLog" Target="revisionLog31.xml"/><Relationship Id="rId4" Type="http://schemas.openxmlformats.org/officeDocument/2006/relationships/revisionLog" Target="revisionLog4.xml"/><Relationship Id="rId9" Type="http://schemas.openxmlformats.org/officeDocument/2006/relationships/revisionLog" Target="revisionLog9.xml"/><Relationship Id="rId14" Type="http://schemas.openxmlformats.org/officeDocument/2006/relationships/revisionLog" Target="revisionLog14.xml"/><Relationship Id="rId22" Type="http://schemas.openxmlformats.org/officeDocument/2006/relationships/revisionLog" Target="revisionLog22.xml"/><Relationship Id="rId27" Type="http://schemas.openxmlformats.org/officeDocument/2006/relationships/revisionLog" Target="revisionLog27.xml"/><Relationship Id="rId30" Type="http://schemas.openxmlformats.org/officeDocument/2006/relationships/revisionLog" Target="revisionLog30.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B2AD462C-DD80-4B59-8ED8-02674CFE154F}" diskRevisions="1" revisionId="610" version="32">
  <header guid="{19EA7184-9961-4160-97B2-D17FF60B7C00}" dateTime="2025-12-19T17:39:15" maxSheetId="7" userName="Narine Norekyan" r:id="rId1">
    <sheetIdMap count="6">
      <sheetId val="1"/>
      <sheetId val="2"/>
      <sheetId val="3"/>
      <sheetId val="4"/>
      <sheetId val="5"/>
      <sheetId val="6"/>
    </sheetIdMap>
  </header>
  <header guid="{6A3FCCA6-6AC7-4AC7-8C1B-E033EE637826}" dateTime="2025-12-19T18:01:51" maxSheetId="7" userName="Haykuhi Kamendatyan" r:id="rId2" minRId="1" maxRId="3">
    <sheetIdMap count="6">
      <sheetId val="1"/>
      <sheetId val="2"/>
      <sheetId val="3"/>
      <sheetId val="4"/>
      <sheetId val="5"/>
      <sheetId val="6"/>
    </sheetIdMap>
  </header>
  <header guid="{3167E0B2-5E6F-409B-A052-94142C6F4D57}" dateTime="2025-12-19T18:05:34" maxSheetId="7" userName="Narine Norekyan" r:id="rId3" minRId="9">
    <sheetIdMap count="6">
      <sheetId val="1"/>
      <sheetId val="2"/>
      <sheetId val="3"/>
      <sheetId val="4"/>
      <sheetId val="5"/>
      <sheetId val="6"/>
    </sheetIdMap>
  </header>
  <header guid="{4F12E95F-84D3-44E2-B5E1-10B80A47AE31}" dateTime="2025-12-19T18:07:36" maxSheetId="7" userName="Narine Norekyan" r:id="rId4" minRId="15" maxRId="16">
    <sheetIdMap count="6">
      <sheetId val="1"/>
      <sheetId val="2"/>
      <sheetId val="3"/>
      <sheetId val="4"/>
      <sheetId val="5"/>
      <sheetId val="6"/>
    </sheetIdMap>
  </header>
  <header guid="{8F789D7D-09E5-43C5-812D-4742119CEF49}" dateTime="2025-12-19T18:10:33" maxSheetId="7" userName="Narine Norekyan" r:id="rId5">
    <sheetIdMap count="6">
      <sheetId val="1"/>
      <sheetId val="2"/>
      <sheetId val="3"/>
      <sheetId val="4"/>
      <sheetId val="5"/>
      <sheetId val="6"/>
    </sheetIdMap>
  </header>
  <header guid="{D4102231-0F4E-4BD5-9E88-AFB57753BCFE}" dateTime="2025-12-19T19:36:10" maxSheetId="7" userName="Angelina Atayan" r:id="rId6" minRId="22" maxRId="489">
    <sheetIdMap count="6">
      <sheetId val="1"/>
      <sheetId val="2"/>
      <sheetId val="3"/>
      <sheetId val="4"/>
      <sheetId val="5"/>
      <sheetId val="6"/>
    </sheetIdMap>
  </header>
  <header guid="{FAED9A71-FB95-49DF-95E3-73B8D7922C1E}" dateTime="2025-12-19T19:49:47" maxSheetId="7" userName="Angelina Atayan" r:id="rId7" minRId="495" maxRId="499">
    <sheetIdMap count="6">
      <sheetId val="1"/>
      <sheetId val="2"/>
      <sheetId val="3"/>
      <sheetId val="4"/>
      <sheetId val="5"/>
      <sheetId val="6"/>
    </sheetIdMap>
  </header>
  <header guid="{E6CF2E8B-1818-4D6F-89D6-1B7FCDF100A7}" dateTime="2025-12-19T20:02:46" maxSheetId="7" userName="Angelina Atayan" r:id="rId8" minRId="500" maxRId="501">
    <sheetIdMap count="6">
      <sheetId val="1"/>
      <sheetId val="2"/>
      <sheetId val="3"/>
      <sheetId val="4"/>
      <sheetId val="5"/>
      <sheetId val="6"/>
    </sheetIdMap>
  </header>
  <header guid="{8C5AA8FA-5DFC-4326-8C7A-4B6B3E1CEC78}" dateTime="2025-12-22T09:28:07" maxSheetId="7" userName="Մարինե Մադոյան" r:id="rId9" minRId="507">
    <sheetIdMap count="6">
      <sheetId val="1"/>
      <sheetId val="2"/>
      <sheetId val="3"/>
      <sheetId val="4"/>
      <sheetId val="5"/>
      <sheetId val="6"/>
    </sheetIdMap>
  </header>
  <header guid="{DB7C976E-EDD2-4EAB-BA34-37BE32B26353}" dateTime="2025-12-22T09:30:21" maxSheetId="7" userName="Narine Norekyan" r:id="rId10" minRId="514" maxRId="515">
    <sheetIdMap count="6">
      <sheetId val="1"/>
      <sheetId val="2"/>
      <sheetId val="3"/>
      <sheetId val="4"/>
      <sheetId val="5"/>
      <sheetId val="6"/>
    </sheetIdMap>
  </header>
  <header guid="{B83F94A9-E630-4285-8E3D-7FEB2CFD02ED}" dateTime="2025-12-22T09:31:15" maxSheetId="7" userName="Մարինե Մադոյան" r:id="rId11">
    <sheetIdMap count="6">
      <sheetId val="1"/>
      <sheetId val="2"/>
      <sheetId val="3"/>
      <sheetId val="4"/>
      <sheetId val="5"/>
      <sheetId val="6"/>
    </sheetIdMap>
  </header>
  <header guid="{9F435A46-EE21-4272-B01A-0FC39C6AAD08}" dateTime="2025-12-22T09:34:10" maxSheetId="7" userName="Մարինե Մադոյան" r:id="rId12" minRId="521">
    <sheetIdMap count="6">
      <sheetId val="1"/>
      <sheetId val="2"/>
      <sheetId val="3"/>
      <sheetId val="4"/>
      <sheetId val="5"/>
      <sheetId val="6"/>
    </sheetIdMap>
  </header>
  <header guid="{86360987-4299-491B-AEBB-0FF0A27EDC01}" dateTime="2025-12-22T18:10:40" maxSheetId="7" userName="Angelina Atayan" r:id="rId13" minRId="527" maxRId="536">
    <sheetIdMap count="6">
      <sheetId val="1"/>
      <sheetId val="2"/>
      <sheetId val="3"/>
      <sheetId val="4"/>
      <sheetId val="5"/>
      <sheetId val="6"/>
    </sheetIdMap>
  </header>
  <header guid="{4B1B6B25-935E-42D2-9670-EA28542D8A20}" dateTime="2025-12-22T18:17:34" maxSheetId="7" userName="Angelina Atayan" r:id="rId14" minRId="537">
    <sheetIdMap count="6">
      <sheetId val="1"/>
      <sheetId val="2"/>
      <sheetId val="3"/>
      <sheetId val="4"/>
      <sheetId val="5"/>
      <sheetId val="6"/>
    </sheetIdMap>
  </header>
  <header guid="{77C29AC5-36B2-4666-8719-BFC8557DA911}" dateTime="2025-12-23T11:31:14" maxSheetId="7" userName="Narine Norekyan" r:id="rId15" minRId="538" maxRId="541">
    <sheetIdMap count="6">
      <sheetId val="1"/>
      <sheetId val="2"/>
      <sheetId val="3"/>
      <sheetId val="4"/>
      <sheetId val="5"/>
      <sheetId val="6"/>
    </sheetIdMap>
  </header>
  <header guid="{C4A5A493-9206-434F-A14A-0731F2933C9B}" dateTime="2025-12-23T12:24:55" maxSheetId="7" userName="Narine Norekyan" r:id="rId16">
    <sheetIdMap count="6">
      <sheetId val="1"/>
      <sheetId val="2"/>
      <sheetId val="3"/>
      <sheetId val="4"/>
      <sheetId val="5"/>
      <sheetId val="6"/>
    </sheetIdMap>
  </header>
  <header guid="{E29D7AA9-838B-4597-952E-F037DA5D2901}" dateTime="2025-12-23T12:25:46" maxSheetId="7" userName="Narine Norekyan" r:id="rId17" minRId="542">
    <sheetIdMap count="6">
      <sheetId val="1"/>
      <sheetId val="2"/>
      <sheetId val="3"/>
      <sheetId val="4"/>
      <sheetId val="5"/>
      <sheetId val="6"/>
    </sheetIdMap>
  </header>
  <header guid="{51FC6917-C2E0-482A-BEB6-B714B127E67B}" dateTime="2025-12-23T12:27:05" maxSheetId="7" userName="Narine Norekyan" r:id="rId18" minRId="548">
    <sheetIdMap count="6">
      <sheetId val="1"/>
      <sheetId val="2"/>
      <sheetId val="3"/>
      <sheetId val="4"/>
      <sheetId val="5"/>
      <sheetId val="6"/>
    </sheetIdMap>
  </header>
  <header guid="{84E3CF53-7B9E-4E77-9AF0-FE0388105AEC}" dateTime="2025-12-23T12:28:54" maxSheetId="7" userName="Narine Norekyan" r:id="rId19">
    <sheetIdMap count="6">
      <sheetId val="1"/>
      <sheetId val="2"/>
      <sheetId val="3"/>
      <sheetId val="4"/>
      <sheetId val="5"/>
      <sheetId val="6"/>
    </sheetIdMap>
  </header>
  <header guid="{DCD124CC-8097-4F69-B4E2-57B7D87A762B}" dateTime="2025-12-23T12:29:35" maxSheetId="7" userName="Narine Norekyan" r:id="rId20">
    <sheetIdMap count="6">
      <sheetId val="1"/>
      <sheetId val="2"/>
      <sheetId val="3"/>
      <sheetId val="4"/>
      <sheetId val="5"/>
      <sheetId val="6"/>
    </sheetIdMap>
  </header>
  <header guid="{C2223F1D-C4DD-4CCB-8A1E-7F00322049D7}" dateTime="2025-12-23T16:35:42" maxSheetId="7" userName="Angelina Atayan" r:id="rId21" minRId="559">
    <sheetIdMap count="6">
      <sheetId val="1"/>
      <sheetId val="2"/>
      <sheetId val="3"/>
      <sheetId val="4"/>
      <sheetId val="5"/>
      <sheetId val="6"/>
    </sheetIdMap>
  </header>
  <header guid="{56B27177-9726-42CF-97FA-EAE2B7CD6A7C}" dateTime="2025-12-23T16:36:14" maxSheetId="7" userName="Angelina Atayan" r:id="rId22" minRId="565">
    <sheetIdMap count="6">
      <sheetId val="1"/>
      <sheetId val="2"/>
      <sheetId val="3"/>
      <sheetId val="4"/>
      <sheetId val="5"/>
      <sheetId val="6"/>
    </sheetIdMap>
  </header>
  <header guid="{68299EB5-EB24-4C92-9760-DFAAA1B3914F}" dateTime="2025-12-23T16:40:19" maxSheetId="7" userName="Angelina Atayan" r:id="rId23" minRId="566" maxRId="567">
    <sheetIdMap count="6">
      <sheetId val="1"/>
      <sheetId val="2"/>
      <sheetId val="3"/>
      <sheetId val="4"/>
      <sheetId val="5"/>
      <sheetId val="6"/>
    </sheetIdMap>
  </header>
  <header guid="{5A441FC3-F4B9-40A9-BE21-10486BF4573E}" dateTime="2025-12-23T16:45:49" maxSheetId="7" userName="Angelina Atayan" r:id="rId24" minRId="573" maxRId="574">
    <sheetIdMap count="6">
      <sheetId val="1"/>
      <sheetId val="2"/>
      <sheetId val="3"/>
      <sheetId val="4"/>
      <sheetId val="5"/>
      <sheetId val="6"/>
    </sheetIdMap>
  </header>
  <header guid="{30FE49A7-6AD0-48ED-91F6-400C6C0B3E39}" dateTime="2025-12-23T16:48:11" maxSheetId="7" userName="Angelina Atayan" r:id="rId25">
    <sheetIdMap count="6">
      <sheetId val="1"/>
      <sheetId val="2"/>
      <sheetId val="3"/>
      <sheetId val="4"/>
      <sheetId val="5"/>
      <sheetId val="6"/>
    </sheetIdMap>
  </header>
  <header guid="{147A3D41-4856-4E77-988C-4B813C1892B6}" dateTime="2025-12-23T16:55:56" maxSheetId="7" userName="Angelina Atayan" r:id="rId26">
    <sheetIdMap count="6">
      <sheetId val="1"/>
      <sheetId val="2"/>
      <sheetId val="3"/>
      <sheetId val="4"/>
      <sheetId val="5"/>
      <sheetId val="6"/>
    </sheetIdMap>
  </header>
  <header guid="{756B6813-EE85-491C-BAC3-8C5A11D32158}" dateTime="2025-12-23T16:58:13" maxSheetId="7" userName="Angelina Atayan" r:id="rId27">
    <sheetIdMap count="6">
      <sheetId val="1"/>
      <sheetId val="2"/>
      <sheetId val="3"/>
      <sheetId val="4"/>
      <sheetId val="5"/>
      <sheetId val="6"/>
    </sheetIdMap>
  </header>
  <header guid="{31865ED7-F715-435E-9351-C8167758C525}" dateTime="2025-12-23T16:59:10" maxSheetId="7" userName="Angelina Atayan" r:id="rId28">
    <sheetIdMap count="6">
      <sheetId val="1"/>
      <sheetId val="2"/>
      <sheetId val="3"/>
      <sheetId val="4"/>
      <sheetId val="5"/>
      <sheetId val="6"/>
    </sheetIdMap>
  </header>
  <header guid="{159C7A85-58F8-4026-8BE2-02DD239398AC}" dateTime="2025-12-24T15:15:58" maxSheetId="7" userName="Artak Karapetyan" r:id="rId29">
    <sheetIdMap count="6">
      <sheetId val="1"/>
      <sheetId val="2"/>
      <sheetId val="3"/>
      <sheetId val="4"/>
      <sheetId val="5"/>
      <sheetId val="6"/>
    </sheetIdMap>
  </header>
  <header guid="{4CF08C13-304A-443A-85D5-621098256CB5}" dateTime="2025-12-26T12:20:25" maxSheetId="7" userName="Artak Karapetyan" r:id="rId30">
    <sheetIdMap count="6">
      <sheetId val="1"/>
      <sheetId val="2"/>
      <sheetId val="3"/>
      <sheetId val="4"/>
      <sheetId val="5"/>
      <sheetId val="6"/>
    </sheetIdMap>
  </header>
  <header guid="{271979CE-B6B5-40BD-9B57-A13E72A4B3CB}" dateTime="2025-12-26T12:41:07" maxSheetId="7" userName="Artak Karapetyan" r:id="rId31">
    <sheetIdMap count="6">
      <sheetId val="1"/>
      <sheetId val="2"/>
      <sheetId val="3"/>
      <sheetId val="4"/>
      <sheetId val="5"/>
      <sheetId val="6"/>
    </sheetIdMap>
  </header>
  <header guid="{B2AD462C-DD80-4B59-8ED8-02674CFE154F}" dateTime="2025-12-26T12:42:03" maxSheetId="7" userName="Artak Karapetyan" r:id="rId32" minRId="610">
    <sheetIdMap count="6">
      <sheetId val="1"/>
      <sheetId val="2"/>
      <sheetId val="3"/>
      <sheetId val="4"/>
      <sheetId val="5"/>
      <sheetId val="6"/>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14" sId="2" numFmtId="4">
    <oc r="G23">
      <f>+#REF!</f>
    </oc>
    <nc r="G23">
      <v>785487.6</v>
    </nc>
  </rcc>
  <rcc rId="515" sId="2" numFmtId="4">
    <oc r="G42">
      <f>+#REF!</f>
    </oc>
    <nc r="G42">
      <v>553916.1</v>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BC40B6C-7C47-4200-9441-E27EEF8ABF93}" action="delete"/>
  <rdn rId="0" localSheetId="1" customView="1" name="Z_1BC40B6C_7C47_4200_9441_E27EEF8ABF93_.wvu.PrintArea" hidden="1" oldHidden="1">
    <formula>'Հավելված NEW1 Տնտեսագիտական (1)'!$B$1:$S$31</formula>
    <oldFormula>'Հավելված NEW1 Տնտեսագիտական (1)'!$B$1:$S$31</oldFormula>
  </rdn>
  <rdn rId="0" localSheetId="1" customView="1" name="Z_1BC40B6C_7C47_4200_9441_E27EEF8ABF93_.wvu.Cols" hidden="1" oldHidden="1">
    <formula>'Հավելված NEW1 Տնտեսագիտական (1)'!$U:$X</formula>
    <oldFormula>'Հավելված NEW1 Տնտեսագիտական (1)'!$U:$X</oldFormula>
  </rdn>
  <rdn rId="0" localSheetId="2" customView="1" name="Z_1BC40B6C_7C47_4200_9441_E27EEF8ABF93_.wvu.Rows" hidden="1" oldHidden="1">
    <formula>'Հավելված 5 աղ 7'!$9:$10</formula>
    <oldFormula>'Հավելված 5 աղ 7'!$9:$10</oldFormula>
  </rdn>
  <rdn rId="0" localSheetId="2" customView="1" name="Z_1BC40B6C_7C47_4200_9441_E27EEF8ABF93_.wvu.FilterData" hidden="1" oldHidden="1">
    <formula>'Հավելված 5 աղ 7'!$A$8:$G$727</formula>
    <oldFormula>'Հավելված 5 աղ 7'!$A$8:$G$727</oldFormula>
  </rdn>
  <rdn rId="0" localSheetId="5" customView="1" name="Z_1BC40B6C_7C47_4200_9441_E27EEF8ABF93_.wvu.Rows" hidden="1" oldHidden="1">
    <formula>'Հավելված 5 աղ 7.3'!$28:$29</formula>
    <oldFormula>'Հավելված 5 աղ 7.3'!$28:$29</oldFormula>
  </rdn>
  <rcv guid="{1BC40B6C-7C47-4200-9441-E27EEF8ABF93}"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21" sId="2">
    <oc r="C620" t="inlineStr">
      <is>
        <t xml:space="preserve">Մասնագետների պատրաստման ԲՈՒՀ-մասնավոր հատված համագործակցություն </t>
      </is>
    </oc>
    <nc r="C620" t="inlineStr">
      <is>
        <t>Տեխնոլոգիական կարողությունների և հմտությունների զարգացում</t>
      </is>
    </nc>
  </rcc>
  <rcv guid="{1BC40B6C-7C47-4200-9441-E27EEF8ABF93}" action="delete"/>
  <rdn rId="0" localSheetId="1" customView="1" name="Z_1BC40B6C_7C47_4200_9441_E27EEF8ABF93_.wvu.PrintArea" hidden="1" oldHidden="1">
    <formula>'Հավելված NEW1 Տնտեսագիտական (1)'!$B$1:$S$31</formula>
    <oldFormula>'Հավելված NEW1 Տնտեսագիտական (1)'!$B$1:$S$31</oldFormula>
  </rdn>
  <rdn rId="0" localSheetId="1" customView="1" name="Z_1BC40B6C_7C47_4200_9441_E27EEF8ABF93_.wvu.Cols" hidden="1" oldHidden="1">
    <formula>'Հավելված NEW1 Տնտեսագիտական (1)'!$U:$X</formula>
    <oldFormula>'Հավելված NEW1 Տնտեսագիտական (1)'!$U:$X</oldFormula>
  </rdn>
  <rdn rId="0" localSheetId="2" customView="1" name="Z_1BC40B6C_7C47_4200_9441_E27EEF8ABF93_.wvu.Rows" hidden="1" oldHidden="1">
    <formula>'Հավելված 5 աղ 7'!$9:$10</formula>
    <oldFormula>'Հավելված 5 աղ 7'!$9:$10</oldFormula>
  </rdn>
  <rdn rId="0" localSheetId="2" customView="1" name="Z_1BC40B6C_7C47_4200_9441_E27EEF8ABF93_.wvu.FilterData" hidden="1" oldHidden="1">
    <formula>'Հավելված 5 աղ 7'!$A$8:$G$727</formula>
    <oldFormula>'Հավելված 5 աղ 7'!$A$8:$G$727</oldFormula>
  </rdn>
  <rdn rId="0" localSheetId="5" customView="1" name="Z_1BC40B6C_7C47_4200_9441_E27EEF8ABF93_.wvu.Rows" hidden="1" oldHidden="1">
    <formula>'Հավելված 5 աղ 7.3'!$28:$29</formula>
    <oldFormula>'Հավելված 5 աղ 7.3'!$28:$29</oldFormula>
  </rdn>
  <rcv guid="{1BC40B6C-7C47-4200-9441-E27EEF8ABF93}"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39" start="0" length="0">
    <dxf>
      <font>
        <sz val="10"/>
        <color auto="1"/>
        <name val="GHEA Grapalat"/>
        <scheme val="none"/>
      </font>
      <fill>
        <patternFill>
          <bgColor rgb="FFFFFF00"/>
        </patternFill>
      </fill>
    </dxf>
  </rfmt>
  <rfmt sheetId="3" sqref="D39" start="0" length="0">
    <dxf>
      <font>
        <sz val="10"/>
        <color auto="1"/>
        <name val="GHEA Grapalat"/>
        <scheme val="none"/>
      </font>
      <fill>
        <patternFill>
          <bgColor rgb="FFFFFF00"/>
        </patternFill>
      </fill>
    </dxf>
  </rfmt>
  <rfmt sheetId="3" sqref="E39" start="0" length="0">
    <dxf>
      <font>
        <sz val="10"/>
        <color auto="1"/>
        <name val="GHEA Grapalat"/>
        <scheme val="none"/>
      </font>
      <fill>
        <patternFill>
          <bgColor rgb="FFFFFF00"/>
        </patternFill>
      </fill>
    </dxf>
  </rfmt>
  <rcc rId="527" sId="3" odxf="1" dxf="1" numFmtId="34">
    <oc r="F39">
      <v>264534.10000000003</v>
    </oc>
    <nc r="F39">
      <v>266534.09999999998</v>
    </nc>
    <odxf>
      <font>
        <color auto="1"/>
        <name val="GHEA Grapalat"/>
        <scheme val="none"/>
      </font>
      <fill>
        <patternFill>
          <bgColor theme="0"/>
        </patternFill>
      </fill>
    </odxf>
    <ndxf>
      <font>
        <sz val="10"/>
        <color auto="1"/>
        <name val="GHEA Grapalat"/>
        <scheme val="none"/>
      </font>
      <fill>
        <patternFill>
          <bgColor rgb="FFFFFF00"/>
        </patternFill>
      </fill>
    </ndxf>
  </rcc>
  <rrc rId="528" sId="3" ref="A57:XFD57" action="insertRow"/>
  <rcc rId="529" sId="3" odxf="1" dxf="1">
    <nc r="C57" t="inlineStr">
      <is>
        <t xml:space="preserve">Ենթակառուցվածքի պահպանում ու զարգացում </t>
      </is>
    </nc>
    <odxf>
      <font>
        <color auto="1"/>
        <name val="GHEA Grapalat"/>
        <scheme val="none"/>
      </font>
      <fill>
        <patternFill>
          <bgColor theme="0"/>
        </patternFill>
      </fill>
    </odxf>
    <ndxf>
      <font>
        <sz val="10"/>
        <color auto="1"/>
        <name val="GHEA Grapalat"/>
        <scheme val="none"/>
      </font>
      <fill>
        <patternFill>
          <bgColor rgb="FFFFFF00"/>
        </patternFill>
      </fill>
    </ndxf>
  </rcc>
  <rcc rId="530" sId="3" odxf="1" dxf="1">
    <nc r="D57" t="inlineStr">
      <is>
        <t>ՀՀ ԳԱԱ «ԻԿՐԱՆԵՏ կենտրոն» ՄԿ</t>
      </is>
    </nc>
    <odxf>
      <font>
        <color auto="1"/>
        <name val="GHEA Grapalat"/>
        <scheme val="none"/>
      </font>
      <fill>
        <patternFill>
          <bgColor theme="0"/>
        </patternFill>
      </fill>
      <border outline="0">
        <bottom/>
      </border>
    </odxf>
    <ndxf>
      <font>
        <sz val="10"/>
        <color auto="1"/>
        <name val="GHEA Grapalat"/>
        <scheme val="none"/>
      </font>
      <fill>
        <patternFill>
          <bgColor rgb="FFFFFF00"/>
        </patternFill>
      </fill>
      <border outline="0">
        <bottom style="thin">
          <color auto="1"/>
        </bottom>
      </border>
    </ndxf>
  </rcc>
  <rfmt sheetId="3" sqref="E57" start="0" length="0">
    <dxf>
      <font>
        <sz val="10"/>
        <color auto="1"/>
        <name val="GHEA Grapalat"/>
        <scheme val="none"/>
      </font>
      <fill>
        <patternFill>
          <bgColor rgb="FFFFFF00"/>
        </patternFill>
      </fill>
    </dxf>
  </rfmt>
  <rcc rId="531" sId="3" odxf="1" dxf="1" numFmtId="34">
    <nc r="F57">
      <v>33350.5</v>
    </nc>
    <odxf>
      <font>
        <color auto="1"/>
        <name val="GHEA Grapalat"/>
        <scheme val="none"/>
      </font>
      <fill>
        <patternFill>
          <bgColor theme="0"/>
        </patternFill>
      </fill>
    </odxf>
    <ndxf>
      <font>
        <sz val="10"/>
        <color auto="1"/>
        <name val="GHEA Grapalat"/>
        <scheme val="none"/>
      </font>
      <fill>
        <patternFill>
          <bgColor rgb="FFFFFF00"/>
        </patternFill>
      </fill>
    </ndxf>
  </rcc>
  <rcc rId="532" sId="3" odxf="1" dxf="1">
    <nc r="D87" t="inlineStr">
      <is>
        <t>սահմանված կարգով ընտրված գիտական կազմակերպություններ</t>
      </is>
    </nc>
    <odxf>
      <alignment horizontal="general" readingOrder="0"/>
      <border outline="0">
        <top style="thin">
          <color auto="1"/>
        </top>
        <bottom/>
      </border>
    </odxf>
    <ndxf>
      <alignment horizontal="center" readingOrder="0"/>
      <border outline="0">
        <top/>
        <bottom style="thin">
          <color indexed="64"/>
        </bottom>
      </border>
    </ndxf>
  </rcc>
  <rcc rId="533" sId="3" odxf="1" dxf="1">
    <nc r="D88" t="inlineStr">
      <is>
        <t>սահմանված կարգով ընտրված գիտական կազմակերպություններ</t>
      </is>
    </nc>
    <odxf>
      <alignment horizontal="general" readingOrder="0"/>
      <border outline="0">
        <top style="thin">
          <color auto="1"/>
        </top>
      </border>
    </odxf>
    <ndxf>
      <alignment horizontal="center" readingOrder="0"/>
      <border outline="0">
        <top/>
      </border>
    </ndxf>
  </rcc>
  <rcc rId="534" sId="3" odxf="1" dxf="1" numFmtId="34">
    <oc r="F87">
      <v>386002.3</v>
    </oc>
    <nc r="F87">
      <v>384002.3</v>
    </nc>
    <odxf>
      <font>
        <color auto="1"/>
        <name val="GHEA Grapalat"/>
        <scheme val="none"/>
      </font>
      <fill>
        <patternFill>
          <bgColor theme="0"/>
        </patternFill>
      </fill>
    </odxf>
    <ndxf>
      <font>
        <sz val="10"/>
        <color auto="1"/>
        <name val="GHEA Grapalat"/>
        <scheme val="none"/>
      </font>
      <fill>
        <patternFill>
          <bgColor rgb="FFFFFF00"/>
        </patternFill>
      </fill>
    </ndxf>
  </rcc>
  <rfmt sheetId="3" sqref="C158" start="0" length="0">
    <dxf>
      <font>
        <sz val="10"/>
        <color auto="1"/>
        <name val="GHEA Grapalat"/>
        <scheme val="none"/>
      </font>
      <fill>
        <patternFill>
          <bgColor rgb="FFFFFF00"/>
        </patternFill>
      </fill>
    </dxf>
  </rfmt>
  <rfmt sheetId="3" sqref="D158" start="0" length="0">
    <dxf>
      <font>
        <sz val="10"/>
        <color auto="1"/>
        <name val="GHEA Grapalat"/>
        <scheme val="none"/>
      </font>
      <fill>
        <patternFill>
          <bgColor rgb="FFFFFF00"/>
        </patternFill>
      </fill>
    </dxf>
  </rfmt>
  <rfmt sheetId="3" sqref="E158" start="0" length="0">
    <dxf>
      <font>
        <sz val="10"/>
        <color auto="1"/>
        <name val="GHEA Grapalat"/>
        <scheme val="none"/>
      </font>
      <fill>
        <patternFill>
          <bgColor rgb="FFFFFF00"/>
        </patternFill>
      </fill>
    </dxf>
  </rfmt>
  <rcc rId="535" sId="3" odxf="1" dxf="1" numFmtId="4">
    <oc r="F158">
      <v>37595</v>
    </oc>
    <nc r="F158">
      <f>37595+9918</f>
    </nc>
    <odxf>
      <font>
        <color auto="1"/>
        <name val="GHEA Grapalat"/>
        <scheme val="none"/>
      </font>
      <fill>
        <patternFill>
          <bgColor theme="0"/>
        </patternFill>
      </fill>
    </odxf>
    <ndxf>
      <font>
        <sz val="10"/>
        <color auto="1"/>
        <name val="GHEA Grapalat"/>
        <scheme val="none"/>
      </font>
      <fill>
        <patternFill>
          <bgColor rgb="FFFFFF00"/>
        </patternFill>
      </fill>
    </ndxf>
  </rcc>
  <rfmt sheetId="3" sqref="C158:F158" start="0" length="2147483647">
    <dxf>
      <font>
        <sz val="11"/>
      </font>
    </dxf>
  </rfmt>
  <rrc rId="536" sId="3" ref="A152:XFD152" action="deleteRow">
    <rfmt sheetId="3" xfDxf="1" sqref="A152:XFD152" start="0" length="0">
      <dxf>
        <font>
          <color auto="1"/>
          <name val="GHEA Grapalat"/>
          <scheme val="none"/>
        </font>
        <alignment vertical="center" readingOrder="0"/>
      </dxf>
    </rfmt>
    <rfmt sheetId="3" sqref="A152" start="0" length="0">
      <dxf>
        <font>
          <b/>
          <color auto="1"/>
          <name val="GHEA Grapalat"/>
          <scheme val="none"/>
        </font>
        <fill>
          <patternFill patternType="solid">
            <bgColor theme="0"/>
          </patternFill>
        </fill>
        <alignment horizontal="center" readingOrder="0"/>
        <border outline="0">
          <left style="medium">
            <color indexed="64"/>
          </left>
        </border>
      </dxf>
    </rfmt>
    <rfmt sheetId="3" sqref="B152" start="0" length="0">
      <dxf>
        <font>
          <b/>
          <color auto="1"/>
          <name val="GHEA Grapalat"/>
          <scheme val="none"/>
        </font>
        <fill>
          <patternFill patternType="solid">
            <bgColor theme="0"/>
          </patternFill>
        </fill>
        <alignment horizontal="center" readingOrder="0"/>
      </dxf>
    </rfmt>
    <rcc rId="0" sId="3" dxf="1">
      <nc r="C152" t="inlineStr">
        <is>
          <t>ՀՀ ԳԱԱ ՀԱԻ ՊՈԱԿ-ի «Սեփական և այլազգի միջավայրում հայերի համեմատական հետազոտության հիմնական ուղղությունները. ուսումնասիրության խնդիրներն ու հեռանկարները» ծրագրին պետական աջակցություն</t>
        </is>
      </nc>
      <ndxf>
        <font>
          <b/>
          <color auto="1"/>
          <name val="GHEA Grapalat"/>
          <scheme val="none"/>
        </font>
        <fill>
          <patternFill patternType="solid">
            <bgColor theme="0"/>
          </patternFill>
        </fill>
        <alignment horizontal="left" wrapText="1" readingOrder="0"/>
        <border outline="0">
          <left style="thin">
            <color auto="1"/>
          </left>
          <right style="thin">
            <color auto="1"/>
          </right>
          <top style="thin">
            <color auto="1"/>
          </top>
          <bottom style="thin">
            <color auto="1"/>
          </bottom>
        </border>
      </ndxf>
    </rcc>
    <rcc rId="0" sId="3" dxf="1">
      <nc r="D152" t="inlineStr">
        <is>
          <t>ՀՀ ԳԱԱ «Հնագիտության և ազգագրության ինստիտուտ» ՊՈԱԿ</t>
        </is>
      </nc>
      <ndxf>
        <font>
          <b/>
          <color auto="1"/>
          <name val="GHEA Grapalat"/>
          <scheme val="none"/>
        </font>
        <fill>
          <patternFill patternType="solid">
            <bgColor theme="0"/>
          </patternFill>
        </fill>
        <alignment horizontal="center" wrapText="1" readingOrder="0"/>
        <border outline="0">
          <left style="thin">
            <color auto="1"/>
          </left>
          <right style="thin">
            <color auto="1"/>
          </right>
          <top style="thin">
            <color auto="1"/>
          </top>
          <bottom style="thin">
            <color auto="1"/>
          </bottom>
        </border>
      </ndxf>
    </rcc>
    <rfmt sheetId="3" sqref="E152" start="0" length="0">
      <dxf>
        <font>
          <b/>
          <color auto="1"/>
          <name val="GHEA Grapalat"/>
          <scheme val="none"/>
        </font>
        <fill>
          <patternFill patternType="solid">
            <bgColor theme="0"/>
          </patternFill>
        </fill>
        <alignment horizontal="center" wrapText="1" readingOrder="0"/>
        <border outline="0">
          <left style="thin">
            <color auto="1"/>
          </left>
          <top style="thin">
            <color auto="1"/>
          </top>
          <bottom style="thin">
            <color auto="1"/>
          </bottom>
        </border>
      </dxf>
    </rfmt>
    <rcc rId="0" sId="3" dxf="1" numFmtId="4">
      <nc r="F152">
        <v>9918</v>
      </nc>
      <ndxf>
        <font>
          <b/>
          <color auto="1"/>
          <name val="GHEA Grapalat"/>
          <scheme val="none"/>
        </font>
        <numFmt numFmtId="164" formatCode="#,##0.0"/>
        <fill>
          <patternFill patternType="solid">
            <bgColor theme="0"/>
          </patternFill>
        </fill>
        <border outline="0">
          <left style="thin">
            <color auto="1"/>
          </left>
          <right style="medium">
            <color indexed="64"/>
          </right>
          <top style="thin">
            <color auto="1"/>
          </top>
          <bottom style="thin">
            <color auto="1"/>
          </bottom>
        </border>
      </ndxf>
    </rcc>
  </rr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537" sId="3" ref="A12:XFD12" action="deleteRow">
    <rfmt sheetId="3" xfDxf="1" sqref="A12:XFD12" start="0" length="0">
      <dxf>
        <font>
          <color auto="1"/>
          <name val="GHEA Grapalat"/>
          <scheme val="none"/>
        </font>
        <alignment vertical="center" readingOrder="0"/>
      </dxf>
    </rfmt>
    <rfmt sheetId="3" sqref="A12" start="0" length="0">
      <dxf>
        <font>
          <b/>
          <color auto="1"/>
          <name val="GHEA Grapalat"/>
          <scheme val="none"/>
        </font>
        <fill>
          <patternFill patternType="solid">
            <bgColor theme="0"/>
          </patternFill>
        </fill>
        <alignment horizontal="center" readingOrder="0"/>
        <border outline="0">
          <left style="medium">
            <color indexed="64"/>
          </left>
        </border>
      </dxf>
    </rfmt>
    <rfmt sheetId="3" sqref="B12" start="0" length="0">
      <dxf>
        <font>
          <b/>
          <color auto="1"/>
          <name val="GHEA Grapalat"/>
          <scheme val="none"/>
        </font>
        <fill>
          <patternFill patternType="solid">
            <bgColor theme="0"/>
          </patternFill>
        </fill>
        <alignment horizontal="center" readingOrder="0"/>
      </dxf>
    </rfmt>
    <rcc rId="0" sId="3" dxf="1">
      <nc r="C12" t="inlineStr">
        <is>
          <t xml:space="preserve">Ենթակառուցվածքի պահպանում ու զարգացում </t>
        </is>
      </nc>
      <ndxf>
        <font>
          <b/>
          <color auto="1"/>
          <name val="GHEA Grapalat"/>
          <scheme val="none"/>
        </font>
        <fill>
          <patternFill patternType="solid">
            <bgColor theme="0"/>
          </patternFill>
        </fill>
        <alignment horizontal="left" wrapText="1" readingOrder="0"/>
        <border outline="0">
          <left style="thin">
            <color auto="1"/>
          </left>
          <top style="thin">
            <color auto="1"/>
          </top>
          <bottom style="thin">
            <color auto="1"/>
          </bottom>
        </border>
      </ndxf>
    </rcc>
    <rcc rId="0" sId="3" dxf="1">
      <nc r="D12" t="inlineStr">
        <is>
          <t>ՀՀ ԳԱԱ «ԻԿՐԱՆԵՏ կենտրոն» ՄԿ</t>
        </is>
      </nc>
      <ndxf>
        <font>
          <b/>
          <color auto="1"/>
          <name val="GHEA Grapalat"/>
          <scheme val="none"/>
        </font>
        <fill>
          <patternFill patternType="solid">
            <bgColor theme="0"/>
          </patternFill>
        </fill>
        <alignment horizontal="center" wrapText="1" readingOrder="0"/>
        <border outline="0">
          <left style="thin">
            <color auto="1"/>
          </left>
          <top style="thin">
            <color auto="1"/>
          </top>
          <bottom style="thin">
            <color auto="1"/>
          </bottom>
        </border>
      </ndxf>
    </rcc>
    <rfmt sheetId="3" sqref="E12" start="0" length="0">
      <dxf>
        <font>
          <b/>
          <color auto="1"/>
          <name val="GHEA Grapalat"/>
          <scheme val="none"/>
        </font>
        <fill>
          <patternFill patternType="solid">
            <bgColor theme="0"/>
          </patternFill>
        </fill>
        <alignment horizontal="center" wrapText="1" readingOrder="0"/>
        <border outline="0">
          <left style="thin">
            <color indexed="64"/>
          </left>
          <right style="thin">
            <color indexed="64"/>
          </right>
        </border>
      </dxf>
    </rfmt>
    <rcc rId="0" sId="3" s="1" dxf="1" numFmtId="34">
      <nc r="F12">
        <v>33350.5</v>
      </nc>
      <ndxf>
        <font>
          <b/>
          <sz val="11"/>
          <color auto="1"/>
          <name val="GHEA Grapalat"/>
          <scheme val="none"/>
        </font>
        <numFmt numFmtId="35" formatCode="_(* #,##0.00_);_(* \(#,##0.00\);_(* &quot;-&quot;??_);_(@_)"/>
        <fill>
          <patternFill patternType="solid">
            <bgColor theme="0"/>
          </patternFill>
        </fill>
        <border outline="0">
          <left style="thin">
            <color auto="1"/>
          </left>
          <right style="medium">
            <color indexed="64"/>
          </right>
          <top style="thin">
            <color auto="1"/>
          </top>
          <bottom style="thin">
            <color auto="1"/>
          </bottom>
        </border>
      </ndxf>
    </rcc>
  </rr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F259" start="0" length="2147483647">
    <dxf>
      <font>
        <color rgb="FFFF0000"/>
      </font>
    </dxf>
  </rfmt>
  <rfmt sheetId="2" sqref="F259" start="0" length="2147483647">
    <dxf>
      <font>
        <color auto="1"/>
      </font>
    </dxf>
  </rfmt>
  <rfmt sheetId="2" sqref="F259">
    <dxf>
      <fill>
        <patternFill>
          <bgColor rgb="FFFF0000"/>
        </patternFill>
      </fill>
    </dxf>
  </rfmt>
  <rcc rId="538" sId="2">
    <oc r="F127" t="inlineStr">
      <is>
        <t>«Հայաստանի ազգային պատկերասրահ»ՊՈԱԿ</t>
      </is>
    </oc>
    <nc r="F127" t="inlineStr">
      <is>
        <t>«Հայաստանի ազգային պատկերասրահ» ՊՈԱԿ</t>
      </is>
    </nc>
  </rcc>
  <rcc rId="539" sId="2">
    <oc r="F130" t="inlineStr">
      <is>
        <t>«Հովհաննես Շարամբեյանի անվան ժողովրդական ստեղծագործության կենտրոն»ՊՈԱԿ</t>
      </is>
    </oc>
    <nc r="F130" t="inlineStr">
      <is>
        <t>«Հովհաննես Շարամբեյանի անվան ժողովրդական ստեղծագործության կենտրոն» ՊՈԱԿ</t>
      </is>
    </nc>
  </rcc>
  <rcc rId="540" sId="2">
    <oc r="F131" t="inlineStr">
      <is>
        <t>«Ռուսական արվեստի թանգարան /պրոֆ. Ա.Աբրահամյանի հավաքածու/»ՊՈԱԿ</t>
      </is>
    </oc>
    <nc r="F131" t="inlineStr">
      <is>
        <t>«Ռուսական արվեստի թանգարան /պրոֆ. Ա.Աբրահամյանի հավաքածու/» ՊՈԱԿ</t>
      </is>
    </nc>
  </rcc>
  <rcc rId="541" sId="2">
    <oc r="F132" t="inlineStr">
      <is>
        <t>«Մ.Սարյանի տուն-թանգարան»ՊՈԱԿ</t>
      </is>
    </oc>
    <nc r="F132" t="inlineStr">
      <is>
        <t>«Մ.Սարյանի տուն-թանգարան» ՊՈԱԿ</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F172" start="0" length="2147483647">
    <dxf>
      <font>
        <color auto="1"/>
      </font>
    </dxf>
  </rfmt>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42" sId="2" odxf="1" dxf="1">
    <oc r="F259" t="inlineStr">
      <is>
        <t>Մշակույթի զարգացման հիմնադրամ</t>
      </is>
    </oc>
    <nc r="F259" t="inlineStr">
      <is>
        <t>«Հայաստանի ազգային գրադարան» ՊՈԱԿ</t>
      </is>
    </nc>
    <odxf>
      <fill>
        <patternFill>
          <bgColor rgb="FFFF0000"/>
        </patternFill>
      </fill>
    </odxf>
    <ndxf>
      <fill>
        <patternFill>
          <bgColor rgb="FFFFFF00"/>
        </patternFill>
      </fill>
    </ndxf>
  </rcc>
  <rcv guid="{388735A0-78AE-4471-8576-6714A31E1421}" action="delete"/>
  <rdn rId="0" localSheetId="1" customView="1" name="Z_388735A0_78AE_4471_8576_6714A31E1421_.wvu.PrintArea" hidden="1" oldHidden="1">
    <formula>'Հավելված NEW1 Տնտեսագիտական (1)'!$B$1:$S$31</formula>
    <oldFormula>'Հավելված NEW1 Տնտեսագիտական (1)'!$B$1:$S$31</oldFormula>
  </rdn>
  <rdn rId="0" localSheetId="1" customView="1" name="Z_388735A0_78AE_4471_8576_6714A31E1421_.wvu.Cols" hidden="1" oldHidden="1">
    <formula>'Հավելված NEW1 Տնտեսագիտական (1)'!$U:$X</formula>
    <oldFormula>'Հավելված NEW1 Տնտեսագիտական (1)'!$U:$X</oldFormula>
  </rdn>
  <rdn rId="0" localSheetId="2" customView="1" name="Z_388735A0_78AE_4471_8576_6714A31E1421_.wvu.FilterData" hidden="1" oldHidden="1">
    <formula>'Հավելված 5 աղ 7'!$A$8:$G$727</formula>
    <oldFormula>'Հավելված 5 աղ 7'!$A$8:$G$727</oldFormula>
  </rdn>
  <rdn rId="0" localSheetId="5" customView="1" name="Z_388735A0_78AE_4471_8576_6714A31E1421_.wvu.PrintArea" hidden="1" oldHidden="1">
    <formula>'Հավելված 5 աղ 7.3'!$A$1:$E$27</formula>
    <oldFormula>'Հավելված 5 աղ 7.3'!$A$1:$E$27</oldFormula>
  </rdn>
  <rdn rId="0" localSheetId="5" customView="1" name="Z_388735A0_78AE_4471_8576_6714A31E1421_.wvu.Rows" hidden="1" oldHidden="1">
    <formula>'Հավելված 5 աղ 7.3'!$28:$29</formula>
    <oldFormula>'Հավելված 5 աղ 7.3'!$28:$29</oldFormula>
  </rdn>
  <rcv guid="{388735A0-78AE-4471-8576-6714A31E1421}"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48" sId="2">
    <oc r="C383" t="inlineStr">
      <is>
        <t>Մշակույթի ոլորտի միջազգային հեղինակավոր փառատոների և մրցանակաբաշխությունների մասնակցած և մրցանակի արժանացած մշակույթի գործիչների դրամական խրախուսում</t>
      </is>
    </oc>
    <nc r="C383" t="inlineStr">
      <is>
        <t>Մշակույթի ոլորտի միջազգային հեղինակավոր փառատոների և մրցանակաբաշխություններին մասնակցած և մրցանակի արժանացած մշակույթի գործիչների դրամական խրախուսում</t>
      </is>
    </nc>
  </rcc>
  <rfmt sheetId="2" sqref="C383:G383" start="0" length="2147483647">
    <dxf>
      <font>
        <color auto="1"/>
      </font>
    </dxf>
  </rfmt>
  <rfmt sheetId="2" sqref="C383:G383">
    <dxf>
      <fill>
        <patternFill patternType="solid">
          <bgColor rgb="FFFFFF00"/>
        </patternFill>
      </fill>
    </dxf>
  </rfmt>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88735A0-78AE-4471-8576-6714A31E1421}" action="delete"/>
  <rdn rId="0" localSheetId="1" customView="1" name="Z_388735A0_78AE_4471_8576_6714A31E1421_.wvu.PrintArea" hidden="1" oldHidden="1">
    <formula>'Հավելված NEW1 Տնտեսագիտական (1)'!$B$1:$S$31</formula>
    <oldFormula>'Հավելված NEW1 Տնտեսագիտական (1)'!$B$1:$S$31</oldFormula>
  </rdn>
  <rdn rId="0" localSheetId="1" customView="1" name="Z_388735A0_78AE_4471_8576_6714A31E1421_.wvu.Cols" hidden="1" oldHidden="1">
    <formula>'Հավելված NEW1 Տնտեսագիտական (1)'!$U:$X</formula>
    <oldFormula>'Հավելված NEW1 Տնտեսագիտական (1)'!$U:$X</oldFormula>
  </rdn>
  <rdn rId="0" localSheetId="2" customView="1" name="Z_388735A0_78AE_4471_8576_6714A31E1421_.wvu.FilterData" hidden="1" oldHidden="1">
    <formula>'Հավելված 5 աղ 7'!$A$8:$G$727</formula>
    <oldFormula>'Հավելված 5 աղ 7'!$A$8:$G$727</oldFormula>
  </rdn>
  <rdn rId="0" localSheetId="5" customView="1" name="Z_388735A0_78AE_4471_8576_6714A31E1421_.wvu.PrintArea" hidden="1" oldHidden="1">
    <formula>'Հավելված 5 աղ 7.3'!$A$1:$E$27</formula>
    <oldFormula>'Հավելված 5 աղ 7.3'!$A$1:$E$27</oldFormula>
  </rdn>
  <rdn rId="0" localSheetId="5" customView="1" name="Z_388735A0_78AE_4471_8576_6714A31E1421_.wvu.Rows" hidden="1" oldHidden="1">
    <formula>'Հավելված 5 աղ 7.3'!$28:$29</formula>
    <oldFormula>'Հավելված 5 աղ 7.3'!$28:$29</oldFormula>
  </rdn>
  <rcv guid="{388735A0-78AE-4471-8576-6714A31E1421}"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2">
    <oc r="F443" t="inlineStr">
      <is>
        <t>«Հայաստանի պետական ֆիլհարմոնի» ՊՈԱԿ</t>
      </is>
    </oc>
    <nc r="F443" t="inlineStr">
      <is>
        <t>«Հայաստանի պետական ֆիլհարմոնիա» ՊՈԱԿ</t>
      </is>
    </nc>
  </rcc>
  <rcc rId="2" sId="2">
    <oc r="C453" t="inlineStr">
      <is>
        <t>ՏՀՏ ենթակառուցվածքների ապահովում և սպասարկում</t>
      </is>
    </oc>
    <nc r="C453" t="inlineStr">
      <is>
        <t>Տեղեկատվական և հաղորդակցական տեխնոլոգիաների (ՏՀՏ) ենթակառուցվածքների ապահովում և սպասարկում</t>
      </is>
    </nc>
  </rcc>
  <rcc rId="3" sId="2">
    <oc r="C455" t="inlineStr">
      <is>
        <t>Հայերեն ուսուցանող, ստուգող, գնահատող համակարգի ստեղծում</t>
      </is>
    </oc>
    <nc r="C455" t="inlineStr">
      <is>
        <t>Հայերենի ստուգման և գնահատման համակարգի ստեղծում</t>
      </is>
    </nc>
  </rcc>
  <rcv guid="{B7D39365-47AF-4269-B0F2-AAD86AF9AA5A}" action="delete"/>
  <rdn rId="0" localSheetId="1" customView="1" name="Z_B7D39365_47AF_4269_B0F2_AAD86AF9AA5A_.wvu.PrintArea" hidden="1" oldHidden="1">
    <formula>'Հավելված NEW1 Տնտեսագիտական (1)'!$B$1:$S$31</formula>
    <oldFormula>'Հավելված NEW1 Տնտեսագիտական (1)'!$B$1:$S$31</oldFormula>
  </rdn>
  <rdn rId="0" localSheetId="1" customView="1" name="Z_B7D39365_47AF_4269_B0F2_AAD86AF9AA5A_.wvu.Cols" hidden="1" oldHidden="1">
    <formula>'Հավելված NEW1 Տնտեսագիտական (1)'!$U:$X</formula>
    <oldFormula>'Հավելված NEW1 Տնտեսագիտական (1)'!$U:$X</oldFormula>
  </rdn>
  <rdn rId="0" localSheetId="2" customView="1" name="Z_B7D39365_47AF_4269_B0F2_AAD86AF9AA5A_.wvu.FilterData" hidden="1" oldHidden="1">
    <formula>'Հավելված 5 աղ 7'!$A$8:$G$727</formula>
    <oldFormula>'Հավելված 5 աղ 7'!$A$8:$G$727</oldFormula>
  </rdn>
  <rdn rId="0" localSheetId="5" customView="1" name="Z_B7D39365_47AF_4269_B0F2_AAD86AF9AA5A_.wvu.PrintArea" hidden="1" oldHidden="1">
    <formula>'Հավելված 5 աղ 7.3'!$A$1:$E$27</formula>
    <oldFormula>'Հավելված 5 աղ 7.3'!$A$1:$E$27</oldFormula>
  </rdn>
  <rdn rId="0" localSheetId="5" customView="1" name="Z_B7D39365_47AF_4269_B0F2_AAD86AF9AA5A_.wvu.Rows" hidden="1" oldHidden="1">
    <formula>'Հավելված 5 աղ 7.3'!$28:$29</formula>
    <oldFormula>'Հավելված 5 աղ 7.3'!$28:$29</oldFormula>
  </rdn>
  <rcv guid="{B7D39365-47AF-4269-B0F2-AAD86AF9AA5A}"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88735A0-78AE-4471-8576-6714A31E1421}" action="delete"/>
  <rdn rId="0" localSheetId="1" customView="1" name="Z_388735A0_78AE_4471_8576_6714A31E1421_.wvu.PrintArea" hidden="1" oldHidden="1">
    <formula>'Հավելված NEW1 Տնտեսագիտական (1)'!$B$1:$S$31</formula>
    <oldFormula>'Հավելված NEW1 Տնտեսագիտական (1)'!$B$1:$S$31</oldFormula>
  </rdn>
  <rdn rId="0" localSheetId="1" customView="1" name="Z_388735A0_78AE_4471_8576_6714A31E1421_.wvu.Cols" hidden="1" oldHidden="1">
    <formula>'Հավելված NEW1 Տնտեսագիտական (1)'!$U:$X</formula>
    <oldFormula>'Հավելված NEW1 Տնտեսագիտական (1)'!$U:$X</oldFormula>
  </rdn>
  <rdn rId="0" localSheetId="2" customView="1" name="Z_388735A0_78AE_4471_8576_6714A31E1421_.wvu.FilterData" hidden="1" oldHidden="1">
    <formula>'Հավելված 5 աղ 7'!$A$8:$G$727</formula>
    <oldFormula>'Հավելված 5 աղ 7'!$A$8:$G$727</oldFormula>
  </rdn>
  <rdn rId="0" localSheetId="5" customView="1" name="Z_388735A0_78AE_4471_8576_6714A31E1421_.wvu.PrintArea" hidden="1" oldHidden="1">
    <formula>'Հավելված 5 աղ 7.3'!$A$1:$E$27</formula>
    <oldFormula>'Հավելված 5 աղ 7.3'!$A$1:$E$27</oldFormula>
  </rdn>
  <rdn rId="0" localSheetId="5" customView="1" name="Z_388735A0_78AE_4471_8576_6714A31E1421_.wvu.Rows" hidden="1" oldHidden="1">
    <formula>'Հավելված 5 աղ 7.3'!$28:$29</formula>
    <oldFormula>'Հավելված 5 աղ 7.3'!$28:$29</oldFormula>
  </rdn>
  <rcv guid="{388735A0-78AE-4471-8576-6714A31E1421}"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XFD1048576">
    <dxf>
      <fill>
        <patternFill>
          <bgColor theme="0"/>
        </patternFill>
      </fill>
    </dxf>
  </rfmt>
  <rrc rId="559" sId="4" ref="A24:XFD24" action="deleteRow">
    <rfmt sheetId="4" xfDxf="1" sqref="A24:XFD24" start="0" length="0">
      <dxf>
        <font>
          <name val="GHEA Grapalat"/>
          <scheme val="none"/>
        </font>
        <fill>
          <patternFill patternType="solid">
            <bgColor theme="0"/>
          </patternFill>
        </fill>
      </dxf>
    </rfmt>
    <rfmt sheetId="4" sqref="A24" start="0" length="0">
      <dxf>
        <border outline="0">
          <left style="medium">
            <color indexed="64"/>
          </left>
          <right style="thin">
            <color auto="1"/>
          </right>
          <top style="thin">
            <color auto="1"/>
          </top>
          <bottom style="medium">
            <color indexed="64"/>
          </bottom>
        </border>
      </dxf>
    </rfmt>
    <rcc rId="0" sId="4" dxf="1">
      <nc r="B24">
        <v>32005</v>
      </nc>
      <ndxf>
        <font>
          <color auto="1"/>
          <name val="GHEA Grapalat"/>
          <scheme val="none"/>
        </font>
        <alignment vertical="center" readingOrder="0"/>
        <border outline="0">
          <left style="thin">
            <color auto="1"/>
          </left>
          <right style="thin">
            <color auto="1"/>
          </right>
          <top style="thin">
            <color auto="1"/>
          </top>
          <bottom style="medium">
            <color indexed="64"/>
          </bottom>
        </border>
      </ndxf>
    </rcc>
    <rcc rId="0" sId="4" dxf="1">
      <nc r="C24" t="inlineStr">
        <is>
          <t>Արհեստական բանականության գիտահետազոտական կենտրոնի արդիականացում</t>
        </is>
      </nc>
      <ndxf>
        <font>
          <color auto="1"/>
          <name val="GHEA Grapalat"/>
          <scheme val="none"/>
        </font>
        <alignment horizontal="left" vertical="center" wrapText="1" readingOrder="0"/>
        <border outline="0">
          <left style="thin">
            <color auto="1"/>
          </left>
          <right style="thin">
            <color auto="1"/>
          </right>
          <top style="thin">
            <color auto="1"/>
          </top>
          <bottom style="medium">
            <color indexed="64"/>
          </bottom>
        </border>
      </ndxf>
    </rcc>
    <rcc rId="0" sId="4" dxf="1">
      <nc r="D24" t="inlineStr">
        <is>
          <t>ՀՀ կրթության, գիտության, մշակույթի և սպորտի նախարարության բարձրագույն կրթության և գիտության կոմիտե</t>
        </is>
      </nc>
      <ndxf>
        <font>
          <color auto="1"/>
          <name val="GHEA Grapalat"/>
          <scheme val="none"/>
        </font>
        <alignment horizontal="center" vertical="center" wrapText="1" readingOrder="0"/>
        <border outline="0">
          <left style="thin">
            <color auto="1"/>
          </left>
          <right style="thin">
            <color auto="1"/>
          </right>
          <top style="thin">
            <color auto="1"/>
          </top>
          <bottom style="medium">
            <color indexed="64"/>
          </bottom>
        </border>
      </ndxf>
    </rcc>
    <rcc rId="0" sId="4" dxf="1" numFmtId="4">
      <nc r="E24">
        <v>1177000</v>
      </nc>
      <ndxf>
        <font>
          <color auto="1"/>
          <name val="GHEA Grapalat"/>
          <scheme val="none"/>
        </font>
        <numFmt numFmtId="164" formatCode="#,##0.0"/>
        <alignment horizontal="right" vertical="center" readingOrder="0"/>
        <border outline="0">
          <left style="thin">
            <color auto="1"/>
          </left>
          <right style="medium">
            <color indexed="64"/>
          </right>
          <top style="thin">
            <color auto="1"/>
          </top>
          <bottom style="medium">
            <color indexed="64"/>
          </bottom>
        </border>
      </ndxf>
    </rcc>
    <rfmt sheetId="4" sqref="F24" start="0" length="0">
      <dxf>
        <fill>
          <patternFill patternType="none">
            <bgColor indexed="65"/>
          </patternFill>
        </fill>
      </dxf>
    </rfmt>
    <rfmt sheetId="4" sqref="G24" start="0" length="0">
      <dxf>
        <numFmt numFmtId="164" formatCode="#,##0.0"/>
        <fill>
          <patternFill patternType="none">
            <bgColor indexed="65"/>
          </patternFill>
        </fill>
      </dxf>
    </rfmt>
  </rrc>
  <rcv guid="{F476A800-2092-4517-A711-DAB738939D5A}" action="delete"/>
  <rdn rId="0" localSheetId="1" customView="1" name="Z_F476A800_2092_4517_A711_DAB738939D5A_.wvu.PrintArea" hidden="1" oldHidden="1">
    <formula>'Հավելված NEW1 Տնտեսագիտական (1)'!$B$1:$S$31</formula>
    <oldFormula>'Հավելված NEW1 Տնտեսագիտական (1)'!$B$1:$S$31</oldFormula>
  </rdn>
  <rdn rId="0" localSheetId="1" customView="1" name="Z_F476A800_2092_4517_A711_DAB738939D5A_.wvu.Cols" hidden="1" oldHidden="1">
    <formula>'Հավելված NEW1 Տնտեսագիտական (1)'!$U:$X</formula>
    <oldFormula>'Հավելված NEW1 Տնտեսագիտական (1)'!$U:$X</oldFormula>
  </rdn>
  <rdn rId="0" localSheetId="2" customView="1" name="Z_F476A800_2092_4517_A711_DAB738939D5A_.wvu.Rows" hidden="1" oldHidden="1">
    <formula>'Հավելված 5 աղ 7'!$9:$10</formula>
    <oldFormula>'Հավելված 5 աղ 7'!$9:$10</oldFormula>
  </rdn>
  <rdn rId="0" localSheetId="2" customView="1" name="Z_F476A800_2092_4517_A711_DAB738939D5A_.wvu.FilterData" hidden="1" oldHidden="1">
    <formula>'Հավելված 5 աղ 7'!$A$8:$G$727</formula>
    <oldFormula>'Հավելված 5 աղ 7'!$A$8:$G$727</oldFormula>
  </rdn>
  <rdn rId="0" localSheetId="5" customView="1" name="Z_F476A800_2092_4517_A711_DAB738939D5A_.wvu.Rows" hidden="1" oldHidden="1">
    <formula>'Հավելված 5 աղ 7.3'!$28:$29</formula>
    <oldFormula>'Հավելված 5 աղ 7.3'!$28:$29</oldFormula>
  </rdn>
  <rcv guid="{F476A800-2092-4517-A711-DAB738939D5A}"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65" sId="4">
    <oc r="A3" t="inlineStr">
      <is>
        <t>«ՀՀ 2025 թվականի  պետական բյուջեի մասին» ՀՀ օրենքով գիտական և գիտատեխնիկական գործունեության գծով  նախատեսված  ամփոփ հատկացումները ըստ ծրագրերի և միջոցառումների</t>
      </is>
    </oc>
    <nc r="A3" t="inlineStr">
      <is>
        <t>«ՀՀ 2026 թվականի  պետական բյուջեի մասին» ՀՀ օրենքով գիտական և գիտատեխնիկական գործունեության գծով  նախատեսված  ամփոփ հատկացումները ըստ ծրագրերի և միջոցառումների</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566" sId="3" ref="A142:XFD142" action="deleteRow">
    <undo index="21" exp="ref" v="1" dr="F142" r="F120" sId="3"/>
    <rfmt sheetId="3" xfDxf="1" sqref="A142:XFD142" start="0" length="0">
      <dxf>
        <font>
          <color auto="1"/>
          <name val="GHEA Grapalat"/>
          <scheme val="none"/>
        </font>
        <fill>
          <patternFill patternType="solid">
            <bgColor theme="0"/>
          </patternFill>
        </fill>
        <alignment vertical="center" readingOrder="0"/>
      </dxf>
    </rfmt>
    <rfmt sheetId="3" sqref="A142" start="0" length="0">
      <dxf>
        <font>
          <b/>
          <color auto="1"/>
          <name val="GHEA Grapalat"/>
          <scheme val="none"/>
        </font>
        <alignment horizontal="center" readingOrder="0"/>
        <border outline="0">
          <left style="medium">
            <color indexed="64"/>
          </left>
        </border>
      </dxf>
    </rfmt>
    <rfmt sheetId="3" sqref="B142" start="0" length="0">
      <dxf>
        <font>
          <b/>
          <color auto="1"/>
          <name val="GHEA Grapalat"/>
          <scheme val="none"/>
        </font>
        <alignment horizontal="center" readingOrder="0"/>
      </dxf>
    </rfmt>
    <rfmt sheetId="3" sqref="C142" start="0" length="0">
      <dxf>
        <font>
          <b/>
          <color auto="1"/>
          <name val="GHEA Grapalat"/>
          <scheme val="none"/>
        </font>
        <alignment horizontal="left" wrapText="1" readingOrder="0"/>
      </dxf>
    </rfmt>
    <rcc rId="0" sId="3" s="1" dxf="1">
      <nc r="D142" t="inlineStr">
        <is>
          <t>Հայաստանի Հանրապետության բարձրագույն ուսումնական հաստատություններում օտարերկրյա պետությունների դասախոսների կարճաժամկետ այցելությունների ծրագրի ֆինանսավորում</t>
        </is>
      </nc>
      <ndxf>
        <font>
          <b/>
          <sz val="11"/>
          <color auto="1"/>
          <name val="GHEA Grapalat"/>
          <scheme val="none"/>
        </font>
        <alignment horizontal="center" wrapText="1" readingOrder="0"/>
        <border outline="0">
          <left style="thin">
            <color auto="1"/>
          </left>
          <right style="thin">
            <color auto="1"/>
          </right>
          <top style="thin">
            <color auto="1"/>
          </top>
          <bottom style="thin">
            <color auto="1"/>
          </bottom>
        </border>
      </ndxf>
    </rcc>
    <rcc rId="0" sId="3" dxf="1">
      <nc r="E142" t="inlineStr">
        <is>
          <t>մրցույթով ընտրված ֆիզիկական անձինք</t>
        </is>
      </nc>
      <ndxf>
        <font>
          <b/>
          <color auto="1"/>
          <name val="GHEA Grapalat"/>
          <scheme val="none"/>
        </font>
        <alignment horizontal="center" wrapText="1" readingOrder="0"/>
        <border outline="0">
          <left style="thin">
            <color auto="1"/>
          </left>
          <top style="thin">
            <color auto="1"/>
          </top>
          <bottom style="thin">
            <color auto="1"/>
          </bottom>
        </border>
      </ndxf>
    </rcc>
    <rcc rId="0" sId="3" dxf="1" numFmtId="4">
      <nc r="F142">
        <v>0</v>
      </nc>
      <ndxf>
        <font>
          <b/>
          <color auto="1"/>
          <name val="GHEA Grapalat"/>
          <scheme val="none"/>
        </font>
        <numFmt numFmtId="164" formatCode="#,##0.0"/>
        <border outline="0">
          <left style="thin">
            <color auto="1"/>
          </left>
          <right style="medium">
            <color indexed="64"/>
          </right>
          <top style="thin">
            <color auto="1"/>
          </top>
          <bottom style="thin">
            <color auto="1"/>
          </bottom>
        </border>
      </ndxf>
    </rcc>
  </rrc>
  <rcc rId="567" sId="3">
    <oc r="F120">
      <f>F122+F123+F128+F133+F134+F135+F136+F138+F139+F140+F141+#REF!+F142+F143+F137</f>
    </oc>
    <nc r="F120">
      <f>F122+F123+F128+F133+F134+F135+F136+F138+F139+F140+F141+F142+F143+F137</f>
    </nc>
  </rcc>
  <rcv guid="{F476A800-2092-4517-A711-DAB738939D5A}" action="delete"/>
  <rdn rId="0" localSheetId="1" customView="1" name="Z_F476A800_2092_4517_A711_DAB738939D5A_.wvu.PrintArea" hidden="1" oldHidden="1">
    <formula>'Հավելված NEW1 Տնտեսագիտական (1)'!$B$1:$S$31</formula>
    <oldFormula>'Հավելված NEW1 Տնտեսագիտական (1)'!$B$1:$S$31</oldFormula>
  </rdn>
  <rdn rId="0" localSheetId="1" customView="1" name="Z_F476A800_2092_4517_A711_DAB738939D5A_.wvu.Cols" hidden="1" oldHidden="1">
    <formula>'Հավելված NEW1 Տնտեսագիտական (1)'!$U:$X</formula>
    <oldFormula>'Հավելված NEW1 Տնտեսագիտական (1)'!$U:$X</oldFormula>
  </rdn>
  <rdn rId="0" localSheetId="2" customView="1" name="Z_F476A800_2092_4517_A711_DAB738939D5A_.wvu.Rows" hidden="1" oldHidden="1">
    <formula>'Հավելված 5 աղ 7'!$9:$10</formula>
    <oldFormula>'Հավելված 5 աղ 7'!$9:$10</oldFormula>
  </rdn>
  <rdn rId="0" localSheetId="2" customView="1" name="Z_F476A800_2092_4517_A711_DAB738939D5A_.wvu.FilterData" hidden="1" oldHidden="1">
    <formula>'Հավելված 5 աղ 7'!$A$8:$G$727</formula>
    <oldFormula>'Հավելված 5 աղ 7'!$A$8:$G$727</oldFormula>
  </rdn>
  <rdn rId="0" localSheetId="5" customView="1" name="Z_F476A800_2092_4517_A711_DAB738939D5A_.wvu.Rows" hidden="1" oldHidden="1">
    <formula>'Հավելված 5 աղ 7.3'!$28:$29</formula>
    <oldFormula>'Հավելված 5 աղ 7.3'!$28:$29</oldFormula>
  </rdn>
  <rcv guid="{F476A800-2092-4517-A711-DAB738939D5A}"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73" sId="3" odxf="1" dxf="1">
    <nc r="E157" t="inlineStr">
      <is>
        <t>ՀՀ ԳԱԱ «Էկոլոգանոոսֆերային հետազոտությունների կենտրոն» ՊՈԱԿ</t>
      </is>
    </nc>
    <odxf>
      <border outline="0">
        <right/>
      </border>
    </odxf>
    <ndxf>
      <border outline="0">
        <right style="thin">
          <color auto="1"/>
        </right>
      </border>
    </ndxf>
  </rcc>
  <rcc rId="574" sId="3" odxf="1" dxf="1">
    <oc r="E153" t="inlineStr">
      <is>
        <t>ՀՀ գիտությունների ազգային ակադեմիա</t>
      </is>
    </oc>
    <nc r="E153" t="inlineStr">
      <is>
        <t>ՀՀ ԳԱԱ Երկրաբանական
գիտությունների ինստիտուտ» ՊՈԱԿ</t>
      </is>
    </nc>
    <odxf>
      <border outline="0">
        <right/>
      </border>
    </odxf>
    <ndxf>
      <border outline="0">
        <right style="thin">
          <color auto="1"/>
        </right>
      </border>
    </ndxf>
  </rcc>
  <rcv guid="{F476A800-2092-4517-A711-DAB738939D5A}" action="delete"/>
  <rdn rId="0" localSheetId="1" customView="1" name="Z_F476A800_2092_4517_A711_DAB738939D5A_.wvu.PrintArea" hidden="1" oldHidden="1">
    <formula>'Հավելված NEW1 Տնտեսագիտական (1)'!$B$1:$S$31</formula>
    <oldFormula>'Հավելված NEW1 Տնտեսագիտական (1)'!$B$1:$S$31</oldFormula>
  </rdn>
  <rdn rId="0" localSheetId="1" customView="1" name="Z_F476A800_2092_4517_A711_DAB738939D5A_.wvu.Cols" hidden="1" oldHidden="1">
    <formula>'Հավելված NEW1 Տնտեսագիտական (1)'!$U:$X</formula>
    <oldFormula>'Հավելված NEW1 Տնտեսագիտական (1)'!$U:$X</oldFormula>
  </rdn>
  <rdn rId="0" localSheetId="2" customView="1" name="Z_F476A800_2092_4517_A711_DAB738939D5A_.wvu.Rows" hidden="1" oldHidden="1">
    <formula>'Հավելված 5 աղ 7'!$9:$10</formula>
    <oldFormula>'Հավելված 5 աղ 7'!$9:$10</oldFormula>
  </rdn>
  <rdn rId="0" localSheetId="2" customView="1" name="Z_F476A800_2092_4517_A711_DAB738939D5A_.wvu.FilterData" hidden="1" oldHidden="1">
    <formula>'Հավելված 5 աղ 7'!$A$8:$G$727</formula>
    <oldFormula>'Հավելված 5 աղ 7'!$A$8:$G$727</oldFormula>
  </rdn>
  <rdn rId="0" localSheetId="5" customView="1" name="Z_F476A800_2092_4517_A711_DAB738939D5A_.wvu.Rows" hidden="1" oldHidden="1">
    <formula>'Հավելված 5 աղ 7.3'!$28:$29</formula>
    <oldFormula>'Հավելված 5 աղ 7.3'!$28:$29</oldFormula>
  </rdn>
  <rcv guid="{F476A800-2092-4517-A711-DAB738939D5A}"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59:XFD159" start="0" length="0">
    <dxf>
      <border>
        <top/>
      </border>
    </dxf>
  </rfmt>
  <rfmt sheetId="3" sqref="A159:XFD4947">
    <dxf>
      <fill>
        <patternFill patternType="none">
          <bgColor auto="1"/>
        </patternFill>
      </fill>
    </dxf>
  </rfmt>
  <rfmt sheetId="3" sqref="A158:F158" start="0" length="0">
    <dxf>
      <border>
        <bottom style="medium">
          <color indexed="64"/>
        </bottom>
      </border>
    </dxf>
  </rfmt>
  <rfmt sheetId="3" sqref="G1:JH1048576">
    <dxf>
      <fill>
        <patternFill patternType="none">
          <bgColor auto="1"/>
        </patternFill>
      </fill>
    </dxf>
  </rfmt>
  <rfmt sheetId="3" sqref="A3:A158" start="0" length="0">
    <dxf>
      <border>
        <left style="medium">
          <color indexed="64"/>
        </left>
      </border>
    </dxf>
  </rfmt>
  <rfmt sheetId="3" sqref="F3:F158" start="0" length="0">
    <dxf>
      <border>
        <right style="medium">
          <color indexed="64"/>
        </right>
      </border>
    </dxf>
  </rfmt>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4" sqref="A5">
    <dxf>
      <alignment horizontal="right" readingOrder="0"/>
    </dxf>
  </rfmt>
  <rfmt sheetId="4" sqref="A5">
    <dxf>
      <alignment horizontal="left" readingOrder="0"/>
    </dxf>
  </rfmt>
  <rcv guid="{F476A800-2092-4517-A711-DAB738939D5A}" action="delete"/>
  <rdn rId="0" localSheetId="1" customView="1" name="Z_F476A800_2092_4517_A711_DAB738939D5A_.wvu.PrintArea" hidden="1" oldHidden="1">
    <formula>'Հավելված NEW1 Տնտեսագիտական (1)'!$B$1:$S$31</formula>
    <oldFormula>'Հավելված NEW1 Տնտեսագիտական (1)'!$B$1:$S$31</oldFormula>
  </rdn>
  <rdn rId="0" localSheetId="1" customView="1" name="Z_F476A800_2092_4517_A711_DAB738939D5A_.wvu.Cols" hidden="1" oldHidden="1">
    <formula>'Հավելված NEW1 Տնտեսագիտական (1)'!$U:$X</formula>
    <oldFormula>'Հավելված NEW1 Տնտեսագիտական (1)'!$U:$X</oldFormula>
  </rdn>
  <rdn rId="0" localSheetId="2" customView="1" name="Z_F476A800_2092_4517_A711_DAB738939D5A_.wvu.Rows" hidden="1" oldHidden="1">
    <formula>'Հավելված 5 աղ 7'!$9:$10</formula>
    <oldFormula>'Հավելված 5 աղ 7'!$9:$10</oldFormula>
  </rdn>
  <rdn rId="0" localSheetId="2" customView="1" name="Z_F476A800_2092_4517_A711_DAB738939D5A_.wvu.FilterData" hidden="1" oldHidden="1">
    <formula>'Հավելված 5 աղ 7'!$A$8:$G$727</formula>
    <oldFormula>'Հավելված 5 աղ 7'!$A$8:$G$727</oldFormula>
  </rdn>
  <rdn rId="0" localSheetId="5" customView="1" name="Z_F476A800_2092_4517_A711_DAB738939D5A_.wvu.Rows" hidden="1" oldHidden="1">
    <formula>'Հավելված 5 աղ 7.3'!$28:$29</formula>
    <oldFormula>'Հավելված 5 աղ 7.3'!$28:$29</oldFormula>
  </rdn>
  <rcv guid="{F476A800-2092-4517-A711-DAB738939D5A}" action="add"/>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476A800-2092-4517-A711-DAB738939D5A}" action="delete"/>
  <rdn rId="0" localSheetId="1" customView="1" name="Z_F476A800_2092_4517_A711_DAB738939D5A_.wvu.PrintArea" hidden="1" oldHidden="1">
    <formula>'Հավելված NEW1 Տնտեսագիտական (1)'!$B$1:$S$31</formula>
    <oldFormula>'Հավելված NEW1 Տնտեսագիտական (1)'!$B$1:$S$31</oldFormula>
  </rdn>
  <rdn rId="0" localSheetId="1" customView="1" name="Z_F476A800_2092_4517_A711_DAB738939D5A_.wvu.Cols" hidden="1" oldHidden="1">
    <formula>'Հավելված NEW1 Տնտեսագիտական (1)'!$U:$X</formula>
    <oldFormula>'Հավելված NEW1 Տնտեսագիտական (1)'!$U:$X</oldFormula>
  </rdn>
  <rdn rId="0" localSheetId="2" customView="1" name="Z_F476A800_2092_4517_A711_DAB738939D5A_.wvu.Rows" hidden="1" oldHidden="1">
    <formula>'Հավելված 5 աղ 7'!$9:$10</formula>
    <oldFormula>'Հավելված 5 աղ 7'!$9:$10</oldFormula>
  </rdn>
  <rdn rId="0" localSheetId="2" customView="1" name="Z_F476A800_2092_4517_A711_DAB738939D5A_.wvu.FilterData" hidden="1" oldHidden="1">
    <formula>'Հավելված 5 աղ 7'!$A$8:$G$727</formula>
    <oldFormula>'Հավելված 5 աղ 7'!$A$8:$G$727</oldFormula>
  </rdn>
  <rdn rId="0" localSheetId="5" customView="1" name="Z_F476A800_2092_4517_A711_DAB738939D5A_.wvu.Rows" hidden="1" oldHidden="1">
    <formula>'Հավելված 5 աղ 7.3'!$28:$29</formula>
    <oldFormula>'Հավելված 5 աղ 7.3'!$28:$29</oldFormula>
  </rdn>
  <rcv guid="{F476A800-2092-4517-A711-DAB738939D5A}" action="add"/>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476A800-2092-4517-A711-DAB738939D5A}" action="delete"/>
  <rdn rId="0" localSheetId="1" customView="1" name="Z_F476A800_2092_4517_A711_DAB738939D5A_.wvu.PrintArea" hidden="1" oldHidden="1">
    <formula>'Հավելված NEW1 Տնտեսագիտական (1)'!$B$1:$S$31</formula>
    <oldFormula>'Հավելված NEW1 Տնտեսագիտական (1)'!$B$1:$S$31</oldFormula>
  </rdn>
  <rdn rId="0" localSheetId="1" customView="1" name="Z_F476A800_2092_4517_A711_DAB738939D5A_.wvu.Cols" hidden="1" oldHidden="1">
    <formula>'Հավելված NEW1 Տնտեսագիտական (1)'!$U:$X</formula>
    <oldFormula>'Հավելված NEW1 Տնտեսագիտական (1)'!$U:$X</oldFormula>
  </rdn>
  <rdn rId="0" localSheetId="2" customView="1" name="Z_F476A800_2092_4517_A711_DAB738939D5A_.wvu.Rows" hidden="1" oldHidden="1">
    <formula>'Հավելված 5 աղ 7'!$9:$10</formula>
    <oldFormula>'Հավելված 5 աղ 7'!$9:$10</oldFormula>
  </rdn>
  <rdn rId="0" localSheetId="2" customView="1" name="Z_F476A800_2092_4517_A711_DAB738939D5A_.wvu.FilterData" hidden="1" oldHidden="1">
    <formula>'Հավելված 5 աղ 7'!$A$8:$G$727</formula>
    <oldFormula>'Հավելված 5 աղ 7'!$A$8:$G$727</oldFormula>
  </rdn>
  <rdn rId="0" localSheetId="5" customView="1" name="Z_F476A800_2092_4517_A711_DAB738939D5A_.wvu.Rows" hidden="1" oldHidden="1">
    <formula>'Հավելված 5 աղ 7.3'!$28:$29</formula>
    <oldFormula>'Հավելված 5 աղ 7.3'!$28:$29</oldFormula>
  </rdn>
  <rcv guid="{F476A800-2092-4517-A711-DAB738939D5A}"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A1:XFD1048576">
    <dxf>
      <fill>
        <patternFill>
          <bgColor theme="0"/>
        </patternFill>
      </fill>
    </dxf>
  </rfmt>
  <rfmt sheetId="5" sqref="A1:XFD1048576">
    <dxf>
      <fill>
        <patternFill>
          <bgColor theme="0"/>
        </patternFill>
      </fill>
    </dxf>
  </rfmt>
  <rdn rId="0" localSheetId="4" customView="1" name="Z_C9081878_9A32_4BF2_979B_D70E9C442E00_.wvu.Cols" hidden="1" oldHidden="1">
    <oldFormula>'Հավելված 5 աղ. 7.2'!#REF!</oldFormula>
  </rdn>
  <rcv guid="{C9081878-9A32-4BF2-979B-D70E9C442E00}" action="delete"/>
  <rdn rId="0" localSheetId="1" customView="1" name="Z_C9081878_9A32_4BF2_979B_D70E9C442E00_.wvu.PrintArea" hidden="1" oldHidden="1">
    <formula>'Հավելված NEW1 Տնտեսագիտական (1)'!$B$1:$S$31</formula>
    <oldFormula>'Հավելված NEW1 Տնտեսագիտական (1)'!$B$1:$S$31</oldFormula>
  </rdn>
  <rdn rId="0" localSheetId="1" customView="1" name="Z_C9081878_9A32_4BF2_979B_D70E9C442E00_.wvu.Cols" hidden="1" oldHidden="1">
    <formula>'Հավելված NEW1 Տնտեսագիտական (1)'!$U:$X</formula>
    <oldFormula>'Հավելված NEW1 Տնտեսագիտական (1)'!$U:$X</oldFormula>
  </rdn>
  <rdn rId="0" localSheetId="2" customView="1" name="Z_C9081878_9A32_4BF2_979B_D70E9C442E00_.wvu.Rows" hidden="1" oldHidden="1">
    <formula>'Հավելված 5 աղ 7'!$9:$10</formula>
    <oldFormula>'Հավելված 5 աղ 7'!$9:$10</oldFormula>
  </rdn>
  <rdn rId="0" localSheetId="2" customView="1" name="Z_C9081878_9A32_4BF2_979B_D70E9C442E00_.wvu.FilterData" hidden="1" oldHidden="1">
    <formula>'Հավելված 5 աղ 7'!$A$8:$G$727</formula>
  </rdn>
  <rdn rId="0" localSheetId="5" customView="1" name="Z_C9081878_9A32_4BF2_979B_D70E9C442E00_.wvu.Rows" hidden="1" oldHidden="1">
    <formula>'Հավելված 5 աղ 7.3'!$28:$29</formula>
    <oldFormula>'Հավելված 5 աղ 7.3'!$28:$29</oldFormula>
  </rdn>
  <rcv guid="{C9081878-9A32-4BF2-979B-D70E9C442E00}"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I352" start="0" length="0">
    <dxf>
      <numFmt numFmtId="164" formatCode="#,##0.0"/>
    </dxf>
  </rfmt>
  <rcc rId="9" sId="2">
    <oc r="G352">
      <f>G354+G357+G359+G361+G363+G364+G365+G366+G374+G375+G377</f>
    </oc>
    <nc r="G352">
      <f>G354+G357+G359+G361+G363+G364+G365+G366+G374+H384G375+G377</f>
    </nc>
  </rcc>
  <rcv guid="{388735A0-78AE-4471-8576-6714A31E1421}" action="delete"/>
  <rdn rId="0" localSheetId="1" customView="1" name="Z_388735A0_78AE_4471_8576_6714A31E1421_.wvu.PrintArea" hidden="1" oldHidden="1">
    <formula>'Հավելված NEW1 Տնտեսագիտական (1)'!$B$1:$S$31</formula>
    <oldFormula>'Հավելված NEW1 Տնտեսագիտական (1)'!$B$1:$S$31</oldFormula>
  </rdn>
  <rdn rId="0" localSheetId="1" customView="1" name="Z_388735A0_78AE_4471_8576_6714A31E1421_.wvu.Cols" hidden="1" oldHidden="1">
    <formula>'Հավելված NEW1 Տնտեսագիտական (1)'!$U:$X</formula>
    <oldFormula>'Հավելված NEW1 Տնտեսագիտական (1)'!$U:$X</oldFormula>
  </rdn>
  <rdn rId="0" localSheetId="2" customView="1" name="Z_388735A0_78AE_4471_8576_6714A31E1421_.wvu.FilterData" hidden="1" oldHidden="1">
    <formula>'Հավելված 5 աղ 7'!$A$8:$G$727</formula>
    <oldFormula>'Հավելված 5 աղ 7'!$A$8:$G$727</oldFormula>
  </rdn>
  <rdn rId="0" localSheetId="5" customView="1" name="Z_388735A0_78AE_4471_8576_6714A31E1421_.wvu.PrintArea" hidden="1" oldHidden="1">
    <formula>'Հավելված 5 աղ 7.3'!$A$1:$E$27</formula>
    <oldFormula>'Հավելված 5 աղ 7.3'!$A$1:$E$27</oldFormula>
  </rdn>
  <rdn rId="0" localSheetId="5" customView="1" name="Z_388735A0_78AE_4471_8576_6714A31E1421_.wvu.Rows" hidden="1" oldHidden="1">
    <formula>'Հավելված 5 աղ 7.3'!$28:$29</formula>
    <oldFormula>'Հավելված 5 աղ 7.3'!$28:$29</oldFormula>
  </rdn>
  <rcv guid="{388735A0-78AE-4471-8576-6714A31E1421}"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2" customView="1" name="Z_C9081878_9A32_4BF2_979B_D70E9C442E00_.wvu.Rows" hidden="1" oldHidden="1">
    <oldFormula>'Հավելված 5 աղ 7'!$9:$10</oldFormula>
  </rdn>
  <rcv guid="{C9081878-9A32-4BF2-979B-D70E9C442E00}" action="delete"/>
  <rdn rId="0" localSheetId="1" customView="1" name="Z_C9081878_9A32_4BF2_979B_D70E9C442E00_.wvu.PrintArea" hidden="1" oldHidden="1">
    <formula>'Հավելված NEW1 Տնտեսագիտական (1)'!$B$1:$S$31</formula>
    <oldFormula>'Հավելված NEW1 Տնտեսագիտական (1)'!$B$1:$S$31</oldFormula>
  </rdn>
  <rdn rId="0" localSheetId="1" customView="1" name="Z_C9081878_9A32_4BF2_979B_D70E9C442E00_.wvu.Cols" hidden="1" oldHidden="1">
    <formula>'Հավելված NEW1 Տնտեսագիտական (1)'!$U:$X</formula>
    <oldFormula>'Հավելված NEW1 Տնտեսագիտական (1)'!$U:$X</oldFormula>
  </rdn>
  <rdn rId="0" localSheetId="2" customView="1" name="Z_C9081878_9A32_4BF2_979B_D70E9C442E00_.wvu.FilterData" hidden="1" oldHidden="1">
    <formula>'Հավելված 5 աղ 7'!$A$8:$G$727</formula>
    <oldFormula>'Հավելված 5 աղ 7'!$A$8:$G$727</oldFormula>
  </rdn>
  <rdn rId="0" localSheetId="5" customView="1" name="Z_C9081878_9A32_4BF2_979B_D70E9C442E00_.wvu.Rows" hidden="1" oldHidden="1">
    <formula>'Հավելված 5 աղ 7.3'!$28:$29</formula>
    <oldFormula>'Հավելված 5 աղ 7.3'!$28:$29</oldFormula>
  </rdn>
  <rcv guid="{C9081878-9A32-4BF2-979B-D70E9C442E00}" action="add"/>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XFD1048576" start="0" length="2147483647">
    <dxf>
      <font>
        <b/>
      </font>
    </dxf>
  </rfmt>
  <rfmt sheetId="3" sqref="A1:XFD1048576" start="0" length="2147483647">
    <dxf>
      <font>
        <b val="0"/>
      </font>
    </dxf>
  </rfmt>
  <rcv guid="{C9081878-9A32-4BF2-979B-D70E9C442E00}" action="delete"/>
  <rdn rId="0" localSheetId="1" customView="1" name="Z_C9081878_9A32_4BF2_979B_D70E9C442E00_.wvu.PrintArea" hidden="1" oldHidden="1">
    <formula>'Հավելված NEW1 Տնտեսագիտական (1)'!$B$1:$S$31</formula>
    <oldFormula>'Հավելված NEW1 Տնտեսագիտական (1)'!$B$1:$S$31</oldFormula>
  </rdn>
  <rdn rId="0" localSheetId="1" customView="1" name="Z_C9081878_9A32_4BF2_979B_D70E9C442E00_.wvu.Cols" hidden="1" oldHidden="1">
    <formula>'Հավելված NEW1 Տնտեսագիտական (1)'!$U:$X</formula>
    <oldFormula>'Հավելված NEW1 Տնտեսագիտական (1)'!$U:$X</oldFormula>
  </rdn>
  <rdn rId="0" localSheetId="2" customView="1" name="Z_C9081878_9A32_4BF2_979B_D70E9C442E00_.wvu.FilterData" hidden="1" oldHidden="1">
    <formula>'Հավելված 5 աղ 7'!$A$8:$G$727</formula>
    <oldFormula>'Հավելված 5 աղ 7'!$A$8:$G$727</oldFormula>
  </rdn>
  <rdn rId="0" localSheetId="5" customView="1" name="Z_C9081878_9A32_4BF2_979B_D70E9C442E00_.wvu.Rows" hidden="1" oldHidden="1">
    <formula>'Հավելված 5 աղ 7.3'!$28:$29</formula>
    <oldFormula>'Հավելված 5 աղ 7.3'!$28:$29</oldFormula>
  </rdn>
  <rcv guid="{C9081878-9A32-4BF2-979B-D70E9C442E00}" action="add"/>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10" sId="2">
    <oc r="A4" t="inlineStr">
      <is>
        <t>«ՀՀ 2026 թվականի պետական բյուջեի մասինե ՀՀ օրենքով նախատեսված այն ծրագրերի միջոցառումների ցանկը, որոնց գծով հատկացումները տնտեսվարող սուբյեկտներին տրամադրվելու են դրամաշնորհների տեսքով</t>
      </is>
    </oc>
    <nc r="A4" t="inlineStr">
      <is>
        <t>«ՀՀ 2026 թվականի պետական բյուջեի մասին» ՀՀ օրենքով նախատեսված այն ծրագրերի միջոցառումների ցանկը, որոնց գծով հատկացումները տնտեսվարող սուբյեկտներին տրամադրվելու են դրամաշնորհների տեսքով</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 sId="2">
    <oc r="G352">
      <f>G354+G357+G359+G361+G363+G364+G365+G366+G374+H384G375+G377</f>
    </oc>
    <nc r="G352">
      <f>G354+G357+G359+G361+G363+G364+G365+G366+G374+G375+G377</f>
    </nc>
  </rcc>
  <rcc rId="16" sId="2" numFmtId="4">
    <oc r="G384">
      <v>25486</v>
    </oc>
    <nc r="G384">
      <v>35800</v>
    </nc>
  </rcc>
  <rfmt sheetId="2" sqref="C383:G383" start="0" length="2147483647">
    <dxf>
      <font>
        <color rgb="FFFF0000"/>
      </font>
    </dxf>
  </rfmt>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88735A0-78AE-4471-8576-6714A31E1421}" action="delete"/>
  <rdn rId="0" localSheetId="1" customView="1" name="Z_388735A0_78AE_4471_8576_6714A31E1421_.wvu.PrintArea" hidden="1" oldHidden="1">
    <formula>'Հավելված NEW1 Տնտեսագիտական (1)'!$B$1:$S$31</formula>
    <oldFormula>'Հավելված NEW1 Տնտեսագիտական (1)'!$B$1:$S$31</oldFormula>
  </rdn>
  <rdn rId="0" localSheetId="1" customView="1" name="Z_388735A0_78AE_4471_8576_6714A31E1421_.wvu.Cols" hidden="1" oldHidden="1">
    <formula>'Հավելված NEW1 Տնտեսագիտական (1)'!$U:$X</formula>
    <oldFormula>'Հավելված NEW1 Տնտեսագիտական (1)'!$U:$X</oldFormula>
  </rdn>
  <rdn rId="0" localSheetId="2" customView="1" name="Z_388735A0_78AE_4471_8576_6714A31E1421_.wvu.FilterData" hidden="1" oldHidden="1">
    <formula>'Հավելված 5 աղ 7'!$A$8:$G$727</formula>
    <oldFormula>'Հավելված 5 աղ 7'!$A$8:$G$727</oldFormula>
  </rdn>
  <rdn rId="0" localSheetId="5" customView="1" name="Z_388735A0_78AE_4471_8576_6714A31E1421_.wvu.PrintArea" hidden="1" oldHidden="1">
    <formula>'Հավելված 5 աղ 7.3'!$A$1:$E$27</formula>
    <oldFormula>'Հավելված 5 աղ 7.3'!$A$1:$E$27</oldFormula>
  </rdn>
  <rdn rId="0" localSheetId="5" customView="1" name="Z_388735A0_78AE_4471_8576_6714A31E1421_.wvu.Rows" hidden="1" oldHidden="1">
    <formula>'Հավելված 5 աղ 7.3'!$28:$29</formula>
    <oldFormula>'Հավելված 5 աղ 7.3'!$28:$29</oldFormula>
  </rdn>
  <rcv guid="{388735A0-78AE-4471-8576-6714A31E1421}"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5" start="0" length="0">
    <dxf>
      <font>
        <b/>
        <sz val="10"/>
        <color auto="1"/>
        <name val="GHEA Grapalat"/>
        <scheme val="none"/>
      </font>
    </dxf>
  </rfmt>
  <rfmt sheetId="3" sqref="B5" start="0" length="0">
    <dxf>
      <font>
        <b/>
        <sz val="10"/>
        <color auto="1"/>
        <name val="GHEA Grapalat"/>
        <scheme val="none"/>
      </font>
    </dxf>
  </rfmt>
  <rfmt sheetId="3" sqref="C5" start="0" length="0">
    <dxf>
      <font>
        <b/>
        <sz val="10"/>
        <color auto="1"/>
        <name val="GHEA Grapalat"/>
        <scheme val="none"/>
      </font>
    </dxf>
  </rfmt>
  <rfmt sheetId="3" sqref="D5" start="0" length="0">
    <dxf>
      <font>
        <b/>
        <sz val="10"/>
        <color auto="1"/>
        <name val="GHEA Grapalat"/>
        <scheme val="none"/>
      </font>
    </dxf>
  </rfmt>
  <rfmt sheetId="3" sqref="E5" start="0" length="0">
    <dxf>
      <font>
        <b/>
        <sz val="10"/>
        <color auto="1"/>
        <name val="GHEA Grapalat"/>
        <scheme val="none"/>
      </font>
      <border outline="0">
        <right/>
      </border>
    </dxf>
  </rfmt>
  <rfmt sheetId="3" sqref="F5" start="0" length="0">
    <dxf>
      <font>
        <b/>
        <sz val="10"/>
        <color auto="1"/>
        <name val="GHEA Grapalat"/>
        <scheme val="none"/>
      </font>
      <border outline="0">
        <left style="medium">
          <color indexed="64"/>
        </left>
        <bottom style="medium">
          <color indexed="64"/>
        </bottom>
      </border>
    </dxf>
  </rfmt>
  <rfmt sheetId="3" sqref="A6" start="0" length="0">
    <dxf>
      <font>
        <b/>
        <sz val="10"/>
        <color auto="1"/>
        <name val="GHEA Grapalat"/>
        <scheme val="none"/>
      </font>
    </dxf>
  </rfmt>
  <rfmt sheetId="3" sqref="B6" start="0" length="0">
    <dxf>
      <font>
        <b/>
        <sz val="10"/>
        <color auto="1"/>
        <name val="GHEA Grapalat"/>
        <scheme val="none"/>
      </font>
    </dxf>
  </rfmt>
  <rfmt sheetId="3" sqref="C6" start="0" length="0">
    <dxf>
      <font>
        <b/>
        <sz val="10"/>
        <color auto="1"/>
        <name val="GHEA Grapalat"/>
        <scheme val="none"/>
      </font>
    </dxf>
  </rfmt>
  <rfmt sheetId="3" sqref="D6" start="0" length="0">
    <dxf>
      <font>
        <b/>
        <sz val="10"/>
        <color auto="1"/>
        <name val="GHEA Grapalat"/>
        <scheme val="none"/>
      </font>
    </dxf>
  </rfmt>
  <rfmt sheetId="3" sqref="E6" start="0" length="0">
    <dxf>
      <font>
        <b/>
        <sz val="10"/>
        <color auto="1"/>
        <name val="GHEA Grapalat"/>
        <scheme val="none"/>
      </font>
      <border outline="0">
        <right/>
      </border>
    </dxf>
  </rfmt>
  <rcc rId="22" sId="3" odxf="1" dxf="1">
    <oc r="F6" t="inlineStr">
      <is>
        <t>2025թ․</t>
      </is>
    </oc>
    <nc r="F6" t="inlineStr">
      <is>
        <t>2026թ․</t>
      </is>
    </nc>
    <odxf>
      <font>
        <b val="0"/>
        <sz val="12"/>
        <color auto="1"/>
        <name val="GHEA Grapalat"/>
        <scheme val="none"/>
      </font>
      <alignment wrapText="1" readingOrder="0"/>
      <border outline="0">
        <left style="thin">
          <color auto="1"/>
        </left>
        <top style="thin">
          <color auto="1"/>
        </top>
      </border>
    </odxf>
    <ndxf>
      <font>
        <b/>
        <sz val="10"/>
        <color auto="1"/>
        <name val="GHEA Grapalat"/>
        <scheme val="none"/>
      </font>
      <alignment wrapText="0" readingOrder="0"/>
      <border outline="0">
        <left style="medium">
          <color indexed="64"/>
        </left>
        <top style="medium">
          <color indexed="64"/>
        </top>
      </border>
    </ndxf>
  </rcc>
  <rfmt sheetId="3" sqref="A7" start="0" length="0">
    <dxf>
      <font>
        <b/>
        <sz val="10"/>
        <color auto="1"/>
        <name val="GHEA Grapalat"/>
        <scheme val="none"/>
      </font>
    </dxf>
  </rfmt>
  <rfmt sheetId="3" sqref="B7" start="0" length="0">
    <dxf>
      <font>
        <b/>
        <sz val="10"/>
        <color auto="1"/>
        <name val="GHEA Grapalat"/>
        <scheme val="none"/>
      </font>
    </dxf>
  </rfmt>
  <rfmt sheetId="3" sqref="C7" start="0" length="0">
    <dxf>
      <font>
        <sz val="10"/>
        <color auto="1"/>
        <name val="GHEA Grapalat"/>
        <scheme val="none"/>
      </font>
    </dxf>
  </rfmt>
  <rfmt sheetId="3" sqref="D7" start="0" length="0">
    <dxf>
      <font>
        <sz val="10"/>
        <color auto="1"/>
        <name val="GHEA Grapalat"/>
        <scheme val="none"/>
      </font>
    </dxf>
  </rfmt>
  <rfmt sheetId="3" sqref="E7" start="0" length="0">
    <dxf>
      <font>
        <sz val="10"/>
        <color auto="1"/>
        <name val="GHEA Grapalat"/>
        <scheme val="none"/>
      </font>
      <border outline="0">
        <right/>
        <top/>
      </border>
    </dxf>
  </rfmt>
  <rcc rId="23" sId="3" odxf="1" s="1" dxf="1">
    <oc r="F7">
      <f>F8</f>
    </oc>
    <nc r="F7">
      <f>F9+F99+F102+F105+F107+F109+F114+F117+F120+F145</f>
    </nc>
    <odxf>
      <font>
        <b/>
        <i/>
        <strike val="0"/>
        <condense val="0"/>
        <extend val="0"/>
        <outline val="0"/>
        <shadow val="0"/>
        <u val="none"/>
        <vertAlign val="baseline"/>
        <sz val="12"/>
        <color auto="1"/>
        <name val="GHEA Grapalat"/>
        <scheme val="none"/>
      </font>
      <numFmt numFmtId="164" formatCode="#,##0.0"/>
      <fill>
        <patternFill patternType="solid">
          <fgColor indexed="64"/>
          <bgColor theme="0"/>
        </patternFill>
      </fill>
      <alignment horizontal="center" vertical="center" textRotation="0" wrapText="0" indent="0" justifyLastLine="0" shrinkToFit="0" readingOrder="0"/>
      <border diagonalUp="0" diagonalDown="0" outline="0">
        <left style="thin">
          <color auto="1"/>
        </left>
        <right style="medium">
          <color indexed="64"/>
        </right>
        <top style="medium">
          <color indexed="64"/>
        </top>
        <bottom style="medium">
          <color indexed="64"/>
        </bottom>
      </border>
    </odxf>
    <ndxf>
      <font>
        <i val="0"/>
        <sz val="10"/>
        <color auto="1"/>
        <name val="GHEA Grapalat"/>
        <scheme val="none"/>
      </font>
      <alignment horizontal="general" readingOrder="0"/>
      <border outline="0">
        <left style="medium">
          <color indexed="64"/>
        </left>
      </border>
    </ndxf>
  </rcc>
  <rfmt sheetId="3" sqref="A8" start="0" length="0">
    <dxf>
      <font>
        <b/>
        <sz val="10"/>
        <color auto="1"/>
        <name val="GHEA Grapalat"/>
        <scheme val="none"/>
      </font>
      <fill>
        <patternFill patternType="solid">
          <bgColor theme="0"/>
        </patternFill>
      </fill>
    </dxf>
  </rfmt>
  <rfmt sheetId="3" sqref="B8" start="0" length="0">
    <dxf>
      <font>
        <b/>
        <sz val="10"/>
        <color auto="1"/>
        <name val="GHEA Grapalat"/>
        <scheme val="none"/>
      </font>
      <fill>
        <patternFill patternType="solid">
          <bgColor theme="0"/>
        </patternFill>
      </fill>
      <border outline="0">
        <left style="medium">
          <color indexed="64"/>
        </left>
      </border>
    </dxf>
  </rfmt>
  <rfmt sheetId="3" sqref="C8" start="0" length="0">
    <dxf>
      <font>
        <b/>
        <sz val="10"/>
        <color auto="1"/>
        <name val="GHEA Grapalat"/>
        <scheme val="none"/>
      </font>
      <fill>
        <patternFill patternType="solid">
          <bgColor theme="0"/>
        </patternFill>
      </fill>
    </dxf>
  </rfmt>
  <rfmt sheetId="3" sqref="D8" start="0" length="0">
    <dxf>
      <font>
        <b/>
        <sz val="10"/>
        <color auto="1"/>
        <name val="GHEA Grapalat"/>
        <scheme val="none"/>
      </font>
      <fill>
        <patternFill patternType="solid">
          <bgColor theme="0"/>
        </patternFill>
      </fill>
    </dxf>
  </rfmt>
  <rfmt sheetId="3" sqref="E8" start="0" length="0">
    <dxf>
      <font>
        <b/>
        <sz val="10"/>
        <color auto="1"/>
        <name val="GHEA Grapalat"/>
        <scheme val="none"/>
      </font>
      <border outline="0">
        <left style="medium">
          <color indexed="64"/>
        </left>
        <right style="medium">
          <color indexed="64"/>
        </right>
      </border>
    </dxf>
  </rfmt>
  <rcc rId="24" sId="3" odxf="1" dxf="1">
    <oc r="F8">
      <f>F9+F100+F103+F106+F108+F110+F115+F118+F121+F146</f>
    </oc>
    <nc r="F8">
      <f>F9+F99+F102+F105+F107+F109+F114+F117+F120+F145</f>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A9" start="0" length="0">
    <dxf>
      <font>
        <b/>
        <sz val="10"/>
        <color auto="1"/>
        <name val="GHEA Grapalat"/>
        <scheme val="none"/>
      </font>
      <fill>
        <patternFill patternType="solid">
          <bgColor theme="0"/>
        </patternFill>
      </fill>
      <border outline="0">
        <top style="medium">
          <color indexed="64"/>
        </top>
      </border>
    </dxf>
  </rfmt>
  <rfmt sheetId="3" sqref="B9" start="0" length="0">
    <dxf>
      <font>
        <b/>
        <sz val="10"/>
        <color auto="1"/>
        <name val="GHEA Grapalat"/>
        <scheme val="none"/>
      </font>
      <fill>
        <patternFill patternType="solid">
          <bgColor theme="0"/>
        </patternFill>
      </fill>
      <border outline="0">
        <top style="medium">
          <color indexed="64"/>
        </top>
      </border>
    </dxf>
  </rfmt>
  <rfmt sheetId="3" sqref="C9" start="0" length="0">
    <dxf>
      <font>
        <b/>
        <sz val="12"/>
        <name val="GHEA Grapalat"/>
        <scheme val="none"/>
      </font>
      <fill>
        <patternFill patternType="solid">
          <bgColor theme="0"/>
        </patternFill>
      </fill>
      <border outline="0">
        <top style="medium">
          <color indexed="64"/>
        </top>
      </border>
    </dxf>
  </rfmt>
  <rfmt sheetId="3" sqref="D9" start="0" length="0">
    <dxf>
      <font>
        <b/>
        <sz val="10"/>
        <color auto="1"/>
        <name val="GHEA Grapalat"/>
        <scheme val="none"/>
      </font>
      <fill>
        <patternFill patternType="solid">
          <bgColor theme="0"/>
        </patternFill>
      </fill>
      <border outline="0">
        <top style="medium">
          <color indexed="64"/>
        </top>
      </border>
    </dxf>
  </rfmt>
  <rfmt sheetId="3" sqref="E9" start="0" length="0">
    <dxf>
      <font>
        <b/>
        <sz val="10"/>
        <color auto="1"/>
        <name val="GHEA Grapalat"/>
        <scheme val="none"/>
      </font>
      <fill>
        <patternFill patternType="solid">
          <bgColor theme="0"/>
        </patternFill>
      </fill>
      <border outline="0">
        <top style="medium">
          <color indexed="64"/>
        </top>
      </border>
    </dxf>
  </rfmt>
  <rcc rId="25" sId="3" odxf="1" dxf="1">
    <oc r="F9">
      <f>F48+F51+F55+F57+F99</f>
    </oc>
    <nc r="F9">
      <f>F14+F17+F21+F23+F98</f>
    </nc>
    <odxf>
      <font>
        <b val="0"/>
        <sz val="12"/>
        <color auto="1"/>
        <name val="GHEA Grapalat"/>
        <scheme val="none"/>
      </font>
      <fill>
        <patternFill patternType="none">
          <bgColor indexed="65"/>
        </patternFill>
      </fill>
      <border outline="0">
        <top style="thin">
          <color auto="1"/>
        </top>
      </border>
    </odxf>
    <ndxf>
      <font>
        <b/>
        <sz val="10"/>
        <color auto="1"/>
        <name val="GHEA Grapalat"/>
        <scheme val="none"/>
      </font>
      <fill>
        <patternFill patternType="solid">
          <bgColor theme="0"/>
        </patternFill>
      </fill>
      <border outline="0">
        <top style="medium">
          <color indexed="64"/>
        </top>
      </border>
    </ndxf>
  </rcc>
  <rfmt sheetId="3" sqref="A10" start="0" length="0">
    <dxf>
      <font>
        <b/>
        <sz val="10"/>
        <color auto="1"/>
        <name val="GHEA Grapalat"/>
        <scheme val="none"/>
      </font>
      <fill>
        <patternFill patternType="solid">
          <bgColor theme="0"/>
        </patternFill>
      </fill>
    </dxf>
  </rfmt>
  <rfmt sheetId="3" sqref="B10" start="0" length="0">
    <dxf>
      <font>
        <b/>
        <sz val="10"/>
        <color auto="1"/>
        <name val="GHEA Grapalat"/>
        <scheme val="none"/>
      </font>
      <fill>
        <patternFill patternType="solid">
          <bgColor theme="0"/>
        </patternFill>
      </fill>
    </dxf>
  </rfmt>
  <rfmt sheetId="3" sqref="C10" start="0" length="0">
    <dxf>
      <font>
        <b/>
        <sz val="12"/>
        <name val="GHEA Grapalat"/>
        <scheme val="none"/>
      </font>
      <fill>
        <patternFill patternType="solid">
          <bgColor theme="0"/>
        </patternFill>
      </fill>
    </dxf>
  </rfmt>
  <rfmt sheetId="3" sqref="D10" start="0" length="0">
    <dxf>
      <font>
        <b/>
        <sz val="10"/>
        <color auto="1"/>
        <name val="GHEA Grapalat"/>
        <scheme val="none"/>
      </font>
      <fill>
        <patternFill patternType="solid">
          <bgColor theme="0"/>
        </patternFill>
      </fill>
    </dxf>
  </rfmt>
  <rfmt sheetId="3" sqref="E10" start="0" length="0">
    <dxf>
      <font>
        <b/>
        <sz val="10"/>
        <color auto="1"/>
        <name val="GHEA Grapalat"/>
        <scheme val="none"/>
      </font>
    </dxf>
  </rfmt>
  <rfmt sheetId="3" sqref="F10" start="0" length="0">
    <dxf>
      <font>
        <b/>
        <sz val="10"/>
        <color auto="1"/>
        <name val="GHEA Grapalat"/>
        <scheme val="none"/>
      </font>
      <fill>
        <patternFill patternType="solid">
          <bgColor theme="0"/>
        </patternFill>
      </fill>
      <border outline="0">
        <left/>
        <top/>
        <bottom/>
      </border>
    </dxf>
  </rfmt>
  <rfmt sheetId="3" sqref="A11" start="0" length="0">
    <dxf>
      <font>
        <b/>
        <sz val="10"/>
        <color auto="1"/>
        <name val="GHEA Grapalat"/>
        <scheme val="none"/>
      </font>
      <fill>
        <patternFill patternType="solid">
          <bgColor theme="0"/>
        </patternFill>
      </fill>
    </dxf>
  </rfmt>
  <rfmt sheetId="3" sqref="B11" start="0" length="0">
    <dxf>
      <font>
        <b/>
        <sz val="10"/>
        <color auto="1"/>
        <name val="GHEA Grapalat"/>
        <scheme val="none"/>
      </font>
      <fill>
        <patternFill patternType="solid">
          <bgColor theme="0"/>
        </patternFill>
      </fill>
    </dxf>
  </rfmt>
  <rcc rId="26" sId="3" odxf="1" dxf="1">
    <oc r="C11" t="inlineStr">
      <is>
        <t xml:space="preserve">Ենթակառուցվածքի պահպանում ու զարգացում </t>
      </is>
    </oc>
    <nc r="C11" t="inlineStr">
      <is>
        <t>Միջազգային գիտատեխնիկական կենտրոնի գրասենյակի պահպանում</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27" sId="3" odxf="1" dxf="1">
    <oc r="D11" t="inlineStr">
      <is>
        <t>ՀՀ ԳԱԱ «Մաթեմատիկայի ինստիտուտ» ՊՈԱԿ</t>
      </is>
    </oc>
    <nc r="D11" t="inlineStr">
      <is>
        <t>Միջազգային գիտատեխնիկական կենտրոնի հայկական տարածաշրջանային բաժանմունք</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E11" start="0" length="0">
    <dxf>
      <font>
        <b/>
        <sz val="10"/>
        <color auto="1"/>
        <name val="GHEA Grapalat"/>
        <scheme val="none"/>
      </font>
      <border outline="0">
        <top/>
      </border>
    </dxf>
  </rfmt>
  <rcc rId="28" sId="3" odxf="1" s="1" dxf="1" numFmtId="34">
    <oc r="F11">
      <v>172729.3</v>
    </oc>
    <nc r="F11">
      <v>6595</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border outline="0">
        <left style="thin">
          <color auto="1"/>
        </left>
      </border>
    </ndxf>
  </rcc>
  <rfmt sheetId="3" sqref="A12" start="0" length="0">
    <dxf>
      <font>
        <b/>
        <sz val="10"/>
        <color auto="1"/>
        <name val="GHEA Grapalat"/>
        <scheme val="none"/>
      </font>
      <fill>
        <patternFill patternType="solid">
          <bgColor theme="0"/>
        </patternFill>
      </fill>
    </dxf>
  </rfmt>
  <rfmt sheetId="3" sqref="B12" start="0" length="0">
    <dxf>
      <font>
        <b/>
        <sz val="10"/>
        <color auto="1"/>
        <name val="GHEA Grapalat"/>
        <scheme val="none"/>
      </font>
      <fill>
        <patternFill patternType="solid">
          <bgColor theme="0"/>
        </patternFill>
      </fill>
    </dxf>
  </rfmt>
  <rfmt sheetId="3" sqref="C12" start="0" length="0">
    <dxf>
      <font>
        <b/>
        <sz val="10"/>
        <color auto="1"/>
        <name val="GHEA Grapalat"/>
        <scheme val="none"/>
      </font>
      <fill>
        <patternFill patternType="solid">
          <bgColor theme="0"/>
        </patternFill>
      </fill>
    </dxf>
  </rfmt>
  <rcc rId="29" sId="3" odxf="1" dxf="1">
    <oc r="D12" t="inlineStr">
      <is>
        <t>ՀՀ ԳԱԱ «Մեխանիկայի ինստիտուտ» ՊՈԱԿ</t>
      </is>
    </oc>
    <nc r="D12" t="inlineStr">
      <is>
        <t>ՀՀ ԳԱԱ «ԻԿՐԱՆԵՏ կենտրոն» ՄԿ</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E12" start="0" length="0">
    <dxf>
      <font>
        <b/>
        <sz val="10"/>
        <color auto="1"/>
        <name val="GHEA Grapalat"/>
        <scheme val="none"/>
      </font>
    </dxf>
  </rfmt>
  <rcc rId="30" sId="3" odxf="1" s="1" dxf="1" numFmtId="34">
    <oc r="F12">
      <v>290737.59999999998</v>
    </oc>
    <nc r="F12">
      <v>33350.5</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border outline="0">
        <left style="thin">
          <color auto="1"/>
        </left>
      </border>
    </ndxf>
  </rcc>
  <rfmt sheetId="3" sqref="A13" start="0" length="0">
    <dxf>
      <font>
        <b/>
        <sz val="10"/>
        <color auto="1"/>
        <name val="GHEA Grapalat"/>
        <scheme val="none"/>
      </font>
      <fill>
        <patternFill patternType="solid">
          <bgColor theme="0"/>
        </patternFill>
      </fill>
    </dxf>
  </rfmt>
  <rfmt sheetId="3" sqref="B13" start="0" length="0">
    <dxf>
      <font>
        <b/>
        <sz val="10"/>
        <color auto="1"/>
        <name val="GHEA Grapalat"/>
        <scheme val="none"/>
      </font>
      <fill>
        <patternFill patternType="solid">
          <bgColor theme="0"/>
        </patternFill>
      </fill>
    </dxf>
  </rfmt>
  <rfmt sheetId="3" sqref="C13" start="0" length="0">
    <dxf>
      <font>
        <b/>
        <sz val="10"/>
        <color auto="1"/>
        <name val="GHEA Grapalat"/>
        <scheme val="none"/>
      </font>
      <fill>
        <patternFill patternType="solid">
          <bgColor theme="0"/>
        </patternFill>
      </fill>
    </dxf>
  </rfmt>
  <rcc rId="31" sId="3" odxf="1" dxf="1">
    <oc r="D13" t="inlineStr">
      <is>
        <t>ՀՀ ԳԱԱ «Ինֆորմատիկայի  և ավտոմատացման պրոբլեմների ինստիտուտ» ՊՈԱԿ</t>
      </is>
    </oc>
    <nc r="D13" t="inlineStr">
      <is>
        <t>«ՀՀ գիտությունների ազգային ակադեմիա» ՈԱԿ-ի նախագահություն</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E13" start="0" length="0">
    <dxf>
      <font>
        <b/>
        <sz val="10"/>
        <color auto="1"/>
        <name val="GHEA Grapalat"/>
        <scheme val="none"/>
      </font>
    </dxf>
  </rfmt>
  <rcc rId="32" sId="3" odxf="1" s="1" dxf="1" numFmtId="34">
    <oc r="F13">
      <v>389674</v>
    </oc>
    <nc r="F13">
      <v>394958.3</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border outline="0">
        <left style="thin">
          <color auto="1"/>
        </left>
      </border>
    </ndxf>
  </rcc>
  <rfmt sheetId="3" sqref="A14" start="0" length="0">
    <dxf>
      <font>
        <b/>
        <sz val="10"/>
        <color auto="1"/>
        <name val="GHEA Grapalat"/>
        <scheme val="none"/>
      </font>
      <fill>
        <patternFill patternType="solid">
          <bgColor theme="0"/>
        </patternFill>
      </fill>
    </dxf>
  </rfmt>
  <rfmt sheetId="3" sqref="B14" start="0" length="0">
    <dxf>
      <font>
        <b/>
        <sz val="10"/>
        <color auto="1"/>
        <name val="GHEA Grapalat"/>
        <scheme val="none"/>
      </font>
      <fill>
        <patternFill patternType="solid">
          <bgColor theme="0"/>
        </patternFill>
      </fill>
    </dxf>
  </rfmt>
  <rcc rId="33" sId="3" odxf="1" dxf="1">
    <oc r="C14" t="inlineStr">
      <is>
        <t xml:space="preserve">Ենթակառուցվածքի պահպանում ու զարգացում </t>
      </is>
    </oc>
    <nc r="C14"/>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34" sId="3" odxf="1" dxf="1">
    <oc r="D14" t="inlineStr">
      <is>
        <t>ՀՀ ԳԱԱ «Ֆիզիկական հետազոտությունների  ինստիտուտ» ՊՈԱԿ</t>
      </is>
    </oc>
    <nc r="D14"/>
    <odxf>
      <font>
        <b val="0"/>
        <i val="0"/>
        <sz val="12"/>
        <color auto="1"/>
        <name val="GHEA Grapalat"/>
        <scheme val="none"/>
      </font>
      <fill>
        <patternFill patternType="none">
          <bgColor indexed="65"/>
        </patternFill>
      </fill>
      <border outline="0">
        <right/>
      </border>
    </odxf>
    <ndxf>
      <font>
        <b/>
        <i/>
        <sz val="10"/>
        <color auto="1"/>
        <name val="GHEA Grapalat"/>
        <scheme val="none"/>
      </font>
      <fill>
        <patternFill patternType="solid">
          <bgColor theme="0"/>
        </patternFill>
      </fill>
      <border outline="0">
        <right style="thin">
          <color auto="1"/>
        </right>
      </border>
    </ndxf>
  </rcc>
  <rcc rId="35" sId="3" odxf="1" dxf="1">
    <nc r="E14" t="inlineStr">
      <is>
        <t>ԸՆԴԱՄԵՆԸ- ՀՀ գիտությունների ազգային ակադեմիա</t>
      </is>
    </nc>
    <odxf>
      <font>
        <b val="0"/>
        <color auto="1"/>
        <name val="GHEA Grapalat"/>
        <scheme val="none"/>
      </font>
      <border outline="0">
        <top/>
        <bottom/>
      </border>
    </odxf>
    <ndxf>
      <font>
        <b/>
        <sz val="10"/>
        <color auto="1"/>
        <name val="GHEA Grapalat"/>
        <scheme val="none"/>
      </font>
      <border outline="0">
        <top style="thin">
          <color auto="1"/>
        </top>
        <bottom style="thin">
          <color auto="1"/>
        </bottom>
      </border>
    </ndxf>
  </rcc>
  <rcc rId="36" sId="3" odxf="1" s="1" dxf="1" numFmtId="34">
    <oc r="F14">
      <v>384662.3</v>
    </oc>
    <nc r="F14">
      <f>SUM(F11:F13)</f>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alignment horizontal="center" readingOrder="0"/>
      <border outline="0">
        <left style="thin">
          <color auto="1"/>
        </left>
      </border>
    </ndxf>
  </rcc>
  <rfmt sheetId="3" sqref="A15" start="0" length="0">
    <dxf>
      <font>
        <b/>
        <sz val="10"/>
        <color auto="1"/>
        <name val="GHEA Grapalat"/>
        <scheme val="none"/>
      </font>
      <fill>
        <patternFill patternType="solid">
          <bgColor theme="0"/>
        </patternFill>
      </fill>
    </dxf>
  </rfmt>
  <rfmt sheetId="3" sqref="B15" start="0" length="0">
    <dxf>
      <font>
        <b/>
        <sz val="10"/>
        <color auto="1"/>
        <name val="GHEA Grapalat"/>
        <scheme val="none"/>
      </font>
      <fill>
        <patternFill patternType="solid">
          <bgColor theme="0"/>
        </patternFill>
      </fill>
    </dxf>
  </rfmt>
  <rcc rId="37" sId="3" odxf="1" dxf="1">
    <oc r="C15" t="inlineStr">
      <is>
        <t xml:space="preserve">Ենթակառուցվածքի պահպանում ու զարգացում </t>
      </is>
    </oc>
    <nc r="C15" t="inlineStr">
      <is>
        <t>Ենթակառուցվածքի պահպանում ու զարգացում</t>
      </is>
    </nc>
    <odxf>
      <font>
        <b val="0"/>
        <sz val="12"/>
        <color auto="1"/>
        <name val="GHEA Grapalat"/>
        <scheme val="none"/>
      </font>
      <fill>
        <patternFill patternType="none">
          <bgColor indexed="65"/>
        </patternFill>
      </fill>
      <border outline="0">
        <bottom style="thin">
          <color auto="1"/>
        </bottom>
      </border>
    </odxf>
    <ndxf>
      <font>
        <b/>
        <sz val="10"/>
        <color auto="1"/>
        <name val="GHEA Grapalat"/>
        <scheme val="none"/>
      </font>
      <fill>
        <patternFill patternType="solid">
          <bgColor theme="0"/>
        </patternFill>
      </fill>
      <border outline="0">
        <bottom/>
      </border>
    </ndxf>
  </rcc>
  <rcc rId="38" sId="3" odxf="1" dxf="1">
    <oc r="D15" t="inlineStr">
      <is>
        <t>ՀՀ ԳԱԱ «Ռադիոֆիզիկայի  և էլեկտրոնիկայի ինստիտուտ» ՊՈԱԿ</t>
      </is>
    </oc>
    <nc r="D15" t="inlineStr">
      <is>
        <t>ՀՀ ԱՆ «Հիվանդությունների վերահսկման և կանխարգելման ազգային կենտրոն» ՊՈԱԿ</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39" sId="3" odxf="1" dxf="1">
    <nc r="E15" t="inlineStr">
      <is>
        <t>ՀՀ  առողջապահության նախարարություն</t>
      </is>
    </nc>
    <odxf>
      <font>
        <b val="0"/>
        <color auto="1"/>
        <name val="GHEA Grapalat"/>
        <scheme val="none"/>
      </font>
      <border outline="0">
        <top/>
      </border>
    </odxf>
    <ndxf>
      <font>
        <b/>
        <sz val="10"/>
        <color auto="1"/>
        <name val="GHEA Grapalat"/>
        <scheme val="none"/>
      </font>
      <border outline="0">
        <top style="thin">
          <color auto="1"/>
        </top>
      </border>
    </ndxf>
  </rcc>
  <rcc rId="40" sId="3" odxf="1" s="1" dxf="1" numFmtId="34">
    <oc r="F15">
      <v>235902.8</v>
    </oc>
    <nc r="F15">
      <v>52341.7</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border outline="0">
        <left style="thin">
          <color auto="1"/>
        </left>
      </border>
    </ndxf>
  </rcc>
  <rfmt sheetId="3" sqref="A16" start="0" length="0">
    <dxf>
      <font>
        <b/>
        <sz val="10"/>
        <color auto="1"/>
        <name val="GHEA Grapalat"/>
        <scheme val="none"/>
      </font>
      <fill>
        <patternFill patternType="solid">
          <bgColor theme="0"/>
        </patternFill>
      </fill>
    </dxf>
  </rfmt>
  <rfmt sheetId="3" sqref="B16" start="0" length="0">
    <dxf>
      <font>
        <b/>
        <sz val="10"/>
        <color auto="1"/>
        <name val="GHEA Grapalat"/>
        <scheme val="none"/>
      </font>
      <fill>
        <patternFill patternType="solid">
          <bgColor theme="0"/>
        </patternFill>
      </fill>
    </dxf>
  </rfmt>
  <rcc rId="41" sId="3" odxf="1" dxf="1">
    <oc r="C16" t="inlineStr">
      <is>
        <t xml:space="preserve">Ենթակառուցվածքի պահպանում ու զարգացում </t>
      </is>
    </oc>
    <nc r="C16" t="inlineStr">
      <is>
        <t>Ենթակառուցվածքի պահպանում ու զարգացում</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42" sId="3" odxf="1" dxf="1">
    <oc r="D16" t="inlineStr">
      <is>
        <t>ՀՀ ԳԱԱ «Ֆիզիկայի կիրառական պրոբլեմների ինստիտուտ» ՊՈԱԿ</t>
      </is>
    </oc>
    <nc r="D16" t="inlineStr">
      <is>
        <t>ՀՀ ԱՆ «Յոլյան» արյունաբանության և ուռուցքաբանության կենտրոն» ՓԲԸ</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E16" start="0" length="0">
    <dxf>
      <font>
        <b/>
        <sz val="10"/>
        <color auto="1"/>
        <name val="GHEA Grapalat"/>
        <scheme val="none"/>
      </font>
      <border outline="0">
        <bottom style="thin">
          <color indexed="64"/>
        </bottom>
      </border>
    </dxf>
  </rfmt>
  <rcc rId="43" sId="3" odxf="1" s="1" dxf="1" numFmtId="34">
    <oc r="F16">
      <v>473145.2</v>
    </oc>
    <nc r="F16">
      <v>35324.600000000006</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border outline="0">
        <left style="thin">
          <color auto="1"/>
        </left>
      </border>
    </ndxf>
  </rcc>
  <rfmt sheetId="3" sqref="A17" start="0" length="0">
    <dxf>
      <font>
        <b/>
        <sz val="10"/>
        <color auto="1"/>
        <name val="GHEA Grapalat"/>
        <scheme val="none"/>
      </font>
      <fill>
        <patternFill patternType="solid">
          <bgColor theme="0"/>
        </patternFill>
      </fill>
    </dxf>
  </rfmt>
  <rfmt sheetId="3" sqref="B17" start="0" length="0">
    <dxf>
      <font>
        <b/>
        <sz val="10"/>
        <color auto="1"/>
        <name val="GHEA Grapalat"/>
        <scheme val="none"/>
      </font>
      <fill>
        <patternFill patternType="solid">
          <bgColor theme="0"/>
        </patternFill>
      </fill>
    </dxf>
  </rfmt>
  <rcc rId="44" sId="3" odxf="1" dxf="1">
    <oc r="C17" t="inlineStr">
      <is>
        <t xml:space="preserve">Ենթակառուցվածքի պահպանում ու զարգացում </t>
      </is>
    </oc>
    <nc r="C17"/>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45" sId="3" odxf="1" dxf="1">
    <oc r="D17" t="inlineStr">
      <is>
        <t>ՀՀ ԳԱԱ «Երկրաբանական  գիտությունների  ինստիտուտ» ՊՈԱԿ</t>
      </is>
    </oc>
    <nc r="D17"/>
    <odxf>
      <font>
        <b val="0"/>
        <sz val="12"/>
        <color auto="1"/>
        <name val="GHEA Grapalat"/>
        <scheme val="none"/>
      </font>
      <numFmt numFmtId="168" formatCode="0.0"/>
      <fill>
        <patternFill patternType="none">
          <bgColor indexed="65"/>
        </patternFill>
      </fill>
      <border outline="0">
        <right/>
      </border>
    </odxf>
    <ndxf>
      <font>
        <b/>
        <sz val="10"/>
        <color auto="1"/>
        <name val="GHEA Grapalat"/>
        <scheme val="none"/>
      </font>
      <numFmt numFmtId="0" formatCode="General"/>
      <fill>
        <patternFill patternType="solid">
          <bgColor theme="0"/>
        </patternFill>
      </fill>
      <border outline="0">
        <right style="thin">
          <color auto="1"/>
        </right>
      </border>
    </ndxf>
  </rcc>
  <rcc rId="46" sId="3" odxf="1" dxf="1">
    <nc r="E17" t="inlineStr">
      <is>
        <t>ԸՆԴԱՄԵՆԸ- ՀՀ  առողջապահության նախարարություն</t>
      </is>
    </nc>
    <odxf>
      <font>
        <b val="0"/>
        <color auto="1"/>
        <name val="GHEA Grapalat"/>
        <scheme val="none"/>
      </font>
      <border outline="0">
        <right style="thin">
          <color indexed="64"/>
        </right>
      </border>
    </odxf>
    <ndxf>
      <font>
        <b/>
        <sz val="10"/>
        <color auto="1"/>
        <name val="GHEA Grapalat"/>
        <scheme val="none"/>
      </font>
      <border outline="0">
        <right/>
      </border>
    </ndxf>
  </rcc>
  <rcc rId="47" sId="3" odxf="1" s="1" dxf="1" numFmtId="34">
    <oc r="F17">
      <v>346244</v>
    </oc>
    <nc r="F17">
      <f>F15+F16</f>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alignment horizontal="center" readingOrder="0"/>
      <border outline="0">
        <left style="thin">
          <color auto="1"/>
        </left>
      </border>
    </ndxf>
  </rcc>
  <rfmt sheetId="3" sqref="A18" start="0" length="0">
    <dxf>
      <font>
        <b/>
        <sz val="10"/>
        <color auto="1"/>
        <name val="GHEA Grapalat"/>
        <scheme val="none"/>
      </font>
      <fill>
        <patternFill patternType="solid">
          <bgColor theme="0"/>
        </patternFill>
      </fill>
    </dxf>
  </rfmt>
  <rfmt sheetId="3" sqref="B18" start="0" length="0">
    <dxf>
      <font>
        <b/>
        <sz val="10"/>
        <color auto="1"/>
        <name val="GHEA Grapalat"/>
        <scheme val="none"/>
      </font>
      <fill>
        <patternFill patternType="solid">
          <bgColor theme="0"/>
        </patternFill>
      </fill>
    </dxf>
  </rfmt>
  <rcc rId="48" sId="3" odxf="1" dxf="1">
    <oc r="C18" t="inlineStr">
      <is>
        <t xml:space="preserve">Ենթակառուցվածքի պահպանում ու զարգացում </t>
      </is>
    </oc>
    <nc r="C18" t="inlineStr">
      <is>
        <t>Ենթակառուցվածքի պահպանում ու զարգացում</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49" sId="3" odxf="1" dxf="1">
    <oc r="D18" t="inlineStr">
      <is>
        <t>ՀՀ ԳԱԱ «Ա.Նազարովի անվան երկրաֆիզիկայի և ինժեներային սեյսմբանության ինստիտուտ» ՊՈԱԿ</t>
      </is>
    </oc>
    <nc r="D18" t="inlineStr">
      <is>
        <t>ՀՀ ԷՆ «Սննդամթերքի անվտանգության ոլորտի ռիսկերի գնահատման և վերլուծության գիտական կենտրոն» ՓԲԸ</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E18" start="0" length="0">
    <dxf>
      <font>
        <b/>
        <sz val="10"/>
        <color auto="1"/>
        <name val="GHEA Grapalat"/>
        <scheme val="none"/>
      </font>
      <border outline="0">
        <top style="thin">
          <color auto="1"/>
        </top>
      </border>
    </dxf>
  </rfmt>
  <rcc rId="50" sId="3" odxf="1" s="1" dxf="1" numFmtId="34">
    <oc r="F18">
      <v>185623.4</v>
    </oc>
    <nc r="F18">
      <v>120143</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border outline="0">
        <left style="thin">
          <color auto="1"/>
        </left>
      </border>
    </ndxf>
  </rcc>
  <rfmt sheetId="3" sqref="A19" start="0" length="0">
    <dxf>
      <font>
        <b/>
        <sz val="10"/>
        <color auto="1"/>
        <name val="GHEA Grapalat"/>
        <scheme val="none"/>
      </font>
      <fill>
        <patternFill patternType="solid">
          <bgColor theme="0"/>
        </patternFill>
      </fill>
    </dxf>
  </rfmt>
  <rfmt sheetId="3" sqref="B19" start="0" length="0">
    <dxf>
      <font>
        <b/>
        <sz val="10"/>
        <color auto="1"/>
        <name val="GHEA Grapalat"/>
        <scheme val="none"/>
      </font>
      <fill>
        <patternFill patternType="solid">
          <bgColor theme="0"/>
        </patternFill>
      </fill>
    </dxf>
  </rfmt>
  <rcc rId="51" sId="3" odxf="1" dxf="1">
    <oc r="C19" t="inlineStr">
      <is>
        <t xml:space="preserve">Ենթակառուցվածքի պահպանում ու զարգացում </t>
      </is>
    </oc>
    <nc r="C19" t="inlineStr">
      <is>
        <t>Ենթակառուցվածքի պահպանում ու զարգացում</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52" sId="3" odxf="1" dxf="1">
    <oc r="D19" t="inlineStr">
      <is>
        <t>ՀՀ ԳԱԱ  «Ա.Նալբանդյանի անվան քիմիական ֆիզիկայի ինստիտուտ» ՊՈԱԿ</t>
      </is>
    </oc>
    <nc r="D19" t="inlineStr">
      <is>
        <t>ՀՀ ԷՆ «Երկրագործության գիտարտադրական կենտրոն» ՓԲԸ</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53" sId="3" odxf="1" dxf="1">
    <nc r="E19" t="inlineStr">
      <is>
        <t>ՀՀ  էկոնոմիկայի նախարարություն</t>
      </is>
    </nc>
    <odxf>
      <font>
        <b val="0"/>
        <color auto="1"/>
        <name val="GHEA Grapalat"/>
        <scheme val="none"/>
      </font>
    </odxf>
    <ndxf>
      <font>
        <b/>
        <sz val="10"/>
        <color auto="1"/>
        <name val="GHEA Grapalat"/>
        <scheme val="none"/>
      </font>
    </ndxf>
  </rcc>
  <rcc rId="54" sId="3" odxf="1" s="1" dxf="1" numFmtId="34">
    <oc r="F19">
      <v>356475.6</v>
    </oc>
    <nc r="F19">
      <v>62312.7</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border outline="0">
        <left style="thin">
          <color auto="1"/>
        </left>
      </border>
    </ndxf>
  </rcc>
  <rfmt sheetId="3" sqref="A20" start="0" length="0">
    <dxf>
      <font>
        <b/>
        <sz val="10"/>
        <color auto="1"/>
        <name val="GHEA Grapalat"/>
        <scheme val="none"/>
      </font>
      <fill>
        <patternFill patternType="solid">
          <bgColor theme="0"/>
        </patternFill>
      </fill>
    </dxf>
  </rfmt>
  <rfmt sheetId="3" sqref="B20" start="0" length="0">
    <dxf>
      <font>
        <b/>
        <sz val="10"/>
        <color auto="1"/>
        <name val="GHEA Grapalat"/>
        <scheme val="none"/>
      </font>
      <fill>
        <patternFill patternType="solid">
          <bgColor theme="0"/>
        </patternFill>
      </fill>
    </dxf>
  </rfmt>
  <rcc rId="55" sId="3" odxf="1" dxf="1">
    <oc r="C20" t="inlineStr">
      <is>
        <t xml:space="preserve">Ենթակառուցվածքի պահպանում ու զարգացում </t>
      </is>
    </oc>
    <nc r="C20" t="inlineStr">
      <is>
        <t>Ենթակառուցվածքի պահպանում ու զարգացում</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56" sId="3" odxf="1" dxf="1">
    <oc r="D20" t="inlineStr">
      <is>
        <t>ՀՀ ԳԱԱ «Օրգանական և դեղագործական քիմիայի գիտատեխնոլոգիական կենտրոն» ՊՈԱԿ</t>
      </is>
    </oc>
    <nc r="D20" t="inlineStr">
      <is>
        <t>ՀՀ ԷՆ «Բանջարաբոստանային և տեխնիկական մշակաբույսերի գիտական կենտրոն» ՓԲԸ</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E20" start="0" length="0">
    <dxf>
      <font>
        <b/>
        <sz val="10"/>
        <color auto="1"/>
        <name val="GHEA Grapalat"/>
        <scheme val="none"/>
      </font>
      <border outline="0">
        <bottom style="thin">
          <color indexed="64"/>
        </bottom>
      </border>
    </dxf>
  </rfmt>
  <rcc rId="57" sId="3" odxf="1" s="1" dxf="1" numFmtId="34">
    <oc r="F20">
      <v>675949.1</v>
    </oc>
    <nc r="F20">
      <v>75589.899999999994</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border outline="0">
        <left style="thin">
          <color auto="1"/>
        </left>
      </border>
    </ndxf>
  </rcc>
  <rfmt sheetId="3" sqref="A21" start="0" length="0">
    <dxf>
      <font>
        <b/>
        <sz val="10"/>
        <color auto="1"/>
        <name val="GHEA Grapalat"/>
        <scheme val="none"/>
      </font>
      <fill>
        <patternFill patternType="solid">
          <bgColor theme="0"/>
        </patternFill>
      </fill>
    </dxf>
  </rfmt>
  <rfmt sheetId="3" sqref="B21" start="0" length="0">
    <dxf>
      <font>
        <b/>
        <sz val="10"/>
        <color auto="1"/>
        <name val="GHEA Grapalat"/>
        <scheme val="none"/>
      </font>
      <fill>
        <patternFill patternType="solid">
          <bgColor theme="0"/>
        </patternFill>
      </fill>
    </dxf>
  </rfmt>
  <rcc rId="58" sId="3" odxf="1" dxf="1">
    <oc r="C21" t="inlineStr">
      <is>
        <t xml:space="preserve">Ենթակառուցվածքի պահպանում ու զարգացում </t>
      </is>
    </oc>
    <nc r="C21"/>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59" sId="3" odxf="1" dxf="1">
    <oc r="D21" t="inlineStr">
      <is>
        <t>ՀՀ ԳԱԱ «Ընդհանուր և անօրգանական քիմիայի ինստիտուտ» ՊՈԱԿ</t>
      </is>
    </oc>
    <nc r="D21"/>
    <odxf>
      <font>
        <b val="0"/>
        <sz val="12"/>
        <color auto="1"/>
        <name val="GHEA Grapalat"/>
        <scheme val="none"/>
      </font>
      <fill>
        <patternFill patternType="none">
          <bgColor indexed="65"/>
        </patternFill>
      </fill>
      <border outline="0">
        <right/>
      </border>
    </odxf>
    <ndxf>
      <font>
        <b/>
        <sz val="10"/>
        <color auto="1"/>
        <name val="GHEA Grapalat"/>
        <scheme val="none"/>
      </font>
      <fill>
        <patternFill patternType="solid">
          <bgColor theme="0"/>
        </patternFill>
      </fill>
      <border outline="0">
        <right style="thin">
          <color auto="1"/>
        </right>
      </border>
    </ndxf>
  </rcc>
  <rcc rId="60" sId="3" odxf="1" dxf="1">
    <nc r="E21" t="inlineStr">
      <is>
        <t>ԸՆԴԱՄԵՆԸ- ՀՀ  էկոնոմիկայի նախարարություն</t>
      </is>
    </nc>
    <odxf>
      <font>
        <b val="0"/>
        <color auto="1"/>
        <name val="GHEA Grapalat"/>
        <scheme val="none"/>
      </font>
      <border outline="0">
        <right style="thin">
          <color indexed="64"/>
        </right>
        <bottom/>
      </border>
    </odxf>
    <ndxf>
      <font>
        <b/>
        <sz val="10"/>
        <color auto="1"/>
        <name val="GHEA Grapalat"/>
        <scheme val="none"/>
      </font>
      <border outline="0">
        <right/>
        <bottom style="thin">
          <color indexed="64"/>
        </bottom>
      </border>
    </ndxf>
  </rcc>
  <rcc rId="61" sId="3" odxf="1" s="1" dxf="1" numFmtId="34">
    <oc r="F21">
      <v>306151.3</v>
    </oc>
    <nc r="F21">
      <f>F18+F19+F20</f>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alignment horizontal="center" readingOrder="0"/>
      <border outline="0">
        <left style="thin">
          <color auto="1"/>
        </left>
      </border>
    </ndxf>
  </rcc>
  <rfmt sheetId="3" sqref="A22" start="0" length="0">
    <dxf>
      <font>
        <b/>
        <sz val="10"/>
        <color auto="1"/>
        <name val="GHEA Grapalat"/>
        <scheme val="none"/>
      </font>
      <fill>
        <patternFill patternType="solid">
          <bgColor theme="0"/>
        </patternFill>
      </fill>
    </dxf>
  </rfmt>
  <rfmt sheetId="3" sqref="B22" start="0" length="0">
    <dxf>
      <font>
        <b/>
        <sz val="10"/>
        <color auto="1"/>
        <name val="GHEA Grapalat"/>
        <scheme val="none"/>
      </font>
      <fill>
        <patternFill patternType="solid">
          <bgColor theme="0"/>
        </patternFill>
      </fill>
    </dxf>
  </rfmt>
  <rcc rId="62" sId="3" odxf="1" dxf="1">
    <oc r="C22" t="inlineStr">
      <is>
        <t xml:space="preserve">Ենթակառուցվածքի պահպանում ու զարգացում </t>
      </is>
    </oc>
    <nc r="C22" t="inlineStr">
      <is>
        <t>Ենթակառուցվածքի պահպանում ու զարգացում</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63" sId="3" odxf="1" dxf="1">
    <oc r="D22" t="inlineStr">
      <is>
        <t>ՀՀ ԳԱԱ «Գ.Դավթյանի անվան հիդրոպոնիկայի պրոբլեմների ինստիտուտ» ՊՈԱԿ</t>
      </is>
    </oc>
    <nc r="D22" t="inlineStr">
      <is>
        <t>ՀՀ ԵՔ «Երևան» բժշկագիտական կենտրոն» ՓԲԸ</t>
      </is>
    </nc>
    <odxf>
      <font>
        <b val="0"/>
        <sz val="12"/>
        <color auto="1"/>
        <name val="GHEA Grapalat"/>
        <scheme val="none"/>
      </font>
      <fill>
        <patternFill patternType="none">
          <bgColor indexed="65"/>
        </patternFill>
      </fill>
      <border outline="0">
        <right/>
      </border>
    </odxf>
    <ndxf>
      <font>
        <b/>
        <sz val="10"/>
        <color auto="1"/>
        <name val="GHEA Grapalat"/>
        <scheme val="none"/>
      </font>
      <fill>
        <patternFill patternType="solid">
          <bgColor theme="0"/>
        </patternFill>
      </fill>
      <border outline="0">
        <right style="thin">
          <color auto="1"/>
        </right>
      </border>
    </ndxf>
  </rcc>
  <rcc rId="64" sId="3" odxf="1" dxf="1">
    <nc r="E22" t="inlineStr">
      <is>
        <t>ՀՀ Երևանի քաղաքապետարան</t>
      </is>
    </nc>
    <odxf>
      <font>
        <b val="0"/>
        <color auto="1"/>
        <name val="GHEA Grapalat"/>
        <scheme val="none"/>
      </font>
      <border outline="0">
        <right style="thin">
          <color indexed="64"/>
        </right>
        <top/>
        <bottom/>
      </border>
    </odxf>
    <ndxf>
      <font>
        <b/>
        <sz val="10"/>
        <color auto="1"/>
        <name val="GHEA Grapalat"/>
        <scheme val="none"/>
      </font>
      <border outline="0">
        <right/>
        <top style="thin">
          <color auto="1"/>
        </top>
        <bottom style="thin">
          <color auto="1"/>
        </bottom>
      </border>
    </ndxf>
  </rcc>
  <rcc rId="65" sId="3" odxf="1" s="1" dxf="1" numFmtId="34">
    <oc r="F22">
      <v>121635.1</v>
    </oc>
    <nc r="F22">
      <v>45403.5</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border outline="0">
        <left style="thin">
          <color auto="1"/>
        </left>
      </border>
    </ndxf>
  </rcc>
  <rfmt sheetId="3" sqref="A23" start="0" length="0">
    <dxf>
      <font>
        <b/>
        <sz val="10"/>
        <color auto="1"/>
        <name val="GHEA Grapalat"/>
        <scheme val="none"/>
      </font>
      <fill>
        <patternFill patternType="solid">
          <bgColor theme="0"/>
        </patternFill>
      </fill>
    </dxf>
  </rfmt>
  <rfmt sheetId="3" sqref="B23" start="0" length="0">
    <dxf>
      <font>
        <b/>
        <sz val="10"/>
        <color auto="1"/>
        <name val="GHEA Grapalat"/>
        <scheme val="none"/>
      </font>
      <fill>
        <patternFill patternType="solid">
          <bgColor theme="0"/>
        </patternFill>
      </fill>
    </dxf>
  </rfmt>
  <rcc rId="66" sId="3" odxf="1" dxf="1">
    <oc r="C23" t="inlineStr">
      <is>
        <t xml:space="preserve">Ենթակառուցվածքի պահպանում ու զարգացում </t>
      </is>
    </oc>
    <nc r="C23"/>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67" sId="3" odxf="1" dxf="1">
    <oc r="D23" t="inlineStr">
      <is>
        <t>ՀՀ ԳԱԱ «Ա. Թախտաջյանի անվան բուսաբանության ինստիտուտ» ՊՈԱԿ</t>
      </is>
    </oc>
    <nc r="D23"/>
    <odxf>
      <font>
        <b val="0"/>
        <sz val="12"/>
        <color auto="1"/>
        <name val="GHEA Grapalat"/>
        <scheme val="none"/>
      </font>
      <fill>
        <patternFill patternType="none">
          <bgColor indexed="65"/>
        </patternFill>
      </fill>
      <border outline="0">
        <right/>
      </border>
    </odxf>
    <ndxf>
      <font>
        <b/>
        <sz val="10"/>
        <color auto="1"/>
        <name val="GHEA Grapalat"/>
        <scheme val="none"/>
      </font>
      <fill>
        <patternFill patternType="solid">
          <bgColor theme="0"/>
        </patternFill>
      </fill>
      <border outline="0">
        <right style="thin">
          <color auto="1"/>
        </right>
      </border>
    </ndxf>
  </rcc>
  <rcc rId="68" sId="3" odxf="1" dxf="1">
    <nc r="E23" t="inlineStr">
      <is>
        <t>ԸՆԴԱՄԵՆԸ-  ՀՀ Երևանի   քաղաքապետարան</t>
      </is>
    </nc>
    <odxf>
      <font>
        <b val="0"/>
        <color auto="1"/>
        <name val="GHEA Grapalat"/>
        <scheme val="none"/>
      </font>
      <border outline="0">
        <right style="thin">
          <color indexed="64"/>
        </right>
        <top/>
        <bottom/>
      </border>
    </odxf>
    <ndxf>
      <font>
        <b/>
        <sz val="10"/>
        <color auto="1"/>
        <name val="GHEA Grapalat"/>
        <scheme val="none"/>
      </font>
      <border outline="0">
        <right/>
        <top style="thin">
          <color auto="1"/>
        </top>
        <bottom style="thin">
          <color auto="1"/>
        </bottom>
      </border>
    </ndxf>
  </rcc>
  <rcc rId="69" sId="3" odxf="1" s="1" dxf="1" numFmtId="34">
    <oc r="F23">
      <v>319814.2</v>
    </oc>
    <nc r="F23">
      <f>F22</f>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alignment horizontal="center" readingOrder="0"/>
      <border outline="0">
        <left style="thin">
          <color auto="1"/>
        </left>
      </border>
    </ndxf>
  </rcc>
  <rfmt sheetId="3" sqref="A24" start="0" length="0">
    <dxf>
      <font>
        <b/>
        <sz val="10"/>
        <color auto="1"/>
        <name val="GHEA Grapalat"/>
        <scheme val="none"/>
      </font>
      <fill>
        <patternFill patternType="solid">
          <bgColor theme="0"/>
        </patternFill>
      </fill>
    </dxf>
  </rfmt>
  <rfmt sheetId="3" sqref="B24" start="0" length="0">
    <dxf>
      <font>
        <b/>
        <sz val="10"/>
        <color auto="1"/>
        <name val="GHEA Grapalat"/>
        <scheme val="none"/>
      </font>
      <fill>
        <patternFill patternType="solid">
          <bgColor theme="0"/>
        </patternFill>
      </fill>
    </dxf>
  </rfmt>
  <rfmt sheetId="3" sqref="C24" start="0" length="0">
    <dxf>
      <font>
        <b/>
        <sz val="10"/>
        <color auto="1"/>
        <name val="GHEA Grapalat"/>
        <scheme val="none"/>
      </font>
      <fill>
        <patternFill patternType="solid">
          <bgColor theme="0"/>
        </patternFill>
      </fill>
    </dxf>
  </rfmt>
  <rcc rId="70" sId="3" odxf="1" dxf="1">
    <oc r="D24" t="inlineStr">
      <is>
        <t>ՀՀ ԳԱԱ «Կենդանաբանության և հիդրոէկոլոգիայի գիտական կենտրոն» ՊՈԱԿ</t>
      </is>
    </oc>
    <nc r="D24" t="inlineStr">
      <is>
        <t>ՀՀ ԳԱԱ «Մաթեմատիկայի ինստիտուտ» ՊՈԱԿ</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E24" start="0" length="0">
    <dxf>
      <font>
        <b/>
        <sz val="10"/>
        <color auto="1"/>
        <name val="GHEA Grapalat"/>
        <scheme val="none"/>
      </font>
      <border outline="0">
        <top style="thin">
          <color auto="1"/>
        </top>
      </border>
    </dxf>
  </rfmt>
  <rcc rId="71" sId="3" odxf="1" s="1" dxf="1" numFmtId="34">
    <oc r="F24">
      <v>334933.7</v>
    </oc>
    <nc r="F24">
      <v>172729.3</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border outline="0">
        <left style="thin">
          <color auto="1"/>
        </left>
      </border>
    </ndxf>
  </rcc>
  <rfmt sheetId="3" sqref="A25" start="0" length="0">
    <dxf>
      <font>
        <b/>
        <sz val="10"/>
        <color auto="1"/>
        <name val="GHEA Grapalat"/>
        <scheme val="none"/>
      </font>
      <fill>
        <patternFill patternType="solid">
          <bgColor theme="0"/>
        </patternFill>
      </fill>
    </dxf>
  </rfmt>
  <rfmt sheetId="3" sqref="B25" start="0" length="0">
    <dxf>
      <font>
        <b/>
        <sz val="10"/>
        <color auto="1"/>
        <name val="GHEA Grapalat"/>
        <scheme val="none"/>
      </font>
      <fill>
        <patternFill patternType="solid">
          <bgColor theme="0"/>
        </patternFill>
      </fill>
    </dxf>
  </rfmt>
  <rfmt sheetId="3" sqref="C25" start="0" length="0">
    <dxf>
      <font>
        <b/>
        <sz val="10"/>
        <color auto="1"/>
        <name val="GHEA Grapalat"/>
        <scheme val="none"/>
      </font>
      <fill>
        <patternFill patternType="solid">
          <bgColor theme="0"/>
        </patternFill>
      </fill>
    </dxf>
  </rfmt>
  <rcc rId="72" sId="3" odxf="1" dxf="1">
    <oc r="D25" t="inlineStr">
      <is>
        <t>ՀՀ ԳԱԱ «Հ. Բունիաթյանի անվան կենսաքիմիայի  ինստիտուտ» ՊՈԱԿ</t>
      </is>
    </oc>
    <nc r="D25" t="inlineStr">
      <is>
        <t>ՀՀ ԳԱԱ «Մեխանիկայի ինստիտուտ» ՊՈԱԿ</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E25" start="0" length="0">
    <dxf>
      <font>
        <b/>
        <sz val="10"/>
        <color auto="1"/>
        <name val="GHEA Grapalat"/>
        <scheme val="none"/>
      </font>
    </dxf>
  </rfmt>
  <rcc rId="73" sId="3" odxf="1" s="1" dxf="1" numFmtId="34">
    <oc r="F25">
      <v>298496.7</v>
    </oc>
    <nc r="F25">
      <v>290737.59999999998</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border outline="0">
        <left style="thin">
          <color auto="1"/>
        </left>
      </border>
    </ndxf>
  </rcc>
  <rfmt sheetId="3" sqref="A26" start="0" length="0">
    <dxf>
      <font>
        <b/>
        <sz val="10"/>
        <color auto="1"/>
        <name val="GHEA Grapalat"/>
        <scheme val="none"/>
      </font>
      <fill>
        <patternFill patternType="solid">
          <bgColor theme="0"/>
        </patternFill>
      </fill>
    </dxf>
  </rfmt>
  <rfmt sheetId="3" sqref="B26" start="0" length="0">
    <dxf>
      <font>
        <b/>
        <sz val="10"/>
        <color auto="1"/>
        <name val="GHEA Grapalat"/>
        <scheme val="none"/>
      </font>
      <fill>
        <patternFill patternType="solid">
          <bgColor theme="0"/>
        </patternFill>
      </fill>
    </dxf>
  </rfmt>
  <rfmt sheetId="3" sqref="C26" start="0" length="0">
    <dxf>
      <font>
        <b/>
        <sz val="10"/>
        <color auto="1"/>
        <name val="GHEA Grapalat"/>
        <scheme val="none"/>
      </font>
      <fill>
        <patternFill patternType="solid">
          <bgColor theme="0"/>
        </patternFill>
      </fill>
    </dxf>
  </rfmt>
  <rcc rId="74" sId="3" odxf="1" dxf="1">
    <oc r="D26" t="inlineStr">
      <is>
        <t>ՀՀ ԳԱԱ «Լ. Օրբելու անվան ֆիզիոլոգիայի ինստիտուտ» ՊՈԱԿ</t>
      </is>
    </oc>
    <nc r="D26" t="inlineStr">
      <is>
        <t>ՀՀ ԳԱԱ «Ինֆորմատիկայի  և ավտոմատացման պրոբլեմների ինստիտուտ» ՊՈԱԿ</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E26" start="0" length="0">
    <dxf>
      <font>
        <b/>
        <sz val="10"/>
        <color auto="1"/>
        <name val="GHEA Grapalat"/>
        <scheme val="none"/>
      </font>
    </dxf>
  </rfmt>
  <rcc rId="75" sId="3" odxf="1" s="1" dxf="1" numFmtId="34">
    <oc r="F26">
      <v>290266.40000000002</v>
    </oc>
    <nc r="F26">
      <v>388712</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border outline="0">
        <left style="thin">
          <color auto="1"/>
        </left>
      </border>
    </ndxf>
  </rcc>
  <rfmt sheetId="3" sqref="A27" start="0" length="0">
    <dxf>
      <font>
        <b/>
        <sz val="10"/>
        <color auto="1"/>
        <name val="GHEA Grapalat"/>
        <scheme val="none"/>
      </font>
      <fill>
        <patternFill patternType="solid">
          <bgColor theme="0"/>
        </patternFill>
      </fill>
    </dxf>
  </rfmt>
  <rfmt sheetId="3" sqref="B27" start="0" length="0">
    <dxf>
      <font>
        <b/>
        <sz val="10"/>
        <color auto="1"/>
        <name val="GHEA Grapalat"/>
        <scheme val="none"/>
      </font>
      <fill>
        <patternFill patternType="solid">
          <bgColor theme="0"/>
        </patternFill>
      </fill>
    </dxf>
  </rfmt>
  <rfmt sheetId="3" sqref="C27" start="0" length="0">
    <dxf>
      <font>
        <b/>
        <sz val="10"/>
        <color auto="1"/>
        <name val="GHEA Grapalat"/>
        <scheme val="none"/>
      </font>
      <fill>
        <patternFill patternType="solid">
          <bgColor theme="0"/>
        </patternFill>
      </fill>
    </dxf>
  </rfmt>
  <rcc rId="76" sId="3" odxf="1" dxf="1">
    <oc r="D27" t="inlineStr">
      <is>
        <t>ՀՀ ԳԱԱ «Մոլեկուլային կենսաբանության ինստիտուտ» ՊՈԱԿ</t>
      </is>
    </oc>
    <nc r="D27" t="inlineStr">
      <is>
        <t>ՀՀ ԳԱԱ «Ֆիզիկական հետազոտությունների  ինստիտուտ» ՊՈԱԿ</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E27" start="0" length="0">
    <dxf>
      <font>
        <b/>
        <sz val="10"/>
        <color auto="1"/>
        <name val="GHEA Grapalat"/>
        <scheme val="none"/>
      </font>
    </dxf>
  </rfmt>
  <rcc rId="77" sId="3" odxf="1" s="1" dxf="1" numFmtId="34">
    <oc r="F27">
      <v>355077.6</v>
    </oc>
    <nc r="F27">
      <v>386930.3</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border outline="0">
        <left style="thin">
          <color auto="1"/>
        </left>
      </border>
    </ndxf>
  </rcc>
  <rfmt sheetId="3" sqref="A28" start="0" length="0">
    <dxf>
      <font>
        <b/>
        <sz val="10"/>
        <color auto="1"/>
        <name val="GHEA Grapalat"/>
        <scheme val="none"/>
      </font>
      <fill>
        <patternFill patternType="solid">
          <bgColor theme="0"/>
        </patternFill>
      </fill>
    </dxf>
  </rfmt>
  <rfmt sheetId="3" sqref="B28" start="0" length="0">
    <dxf>
      <font>
        <b/>
        <sz val="10"/>
        <color auto="1"/>
        <name val="GHEA Grapalat"/>
        <scheme val="none"/>
      </font>
      <fill>
        <patternFill patternType="solid">
          <bgColor theme="0"/>
        </patternFill>
      </fill>
    </dxf>
  </rfmt>
  <rfmt sheetId="3" sqref="C28" start="0" length="0">
    <dxf>
      <font>
        <b/>
        <sz val="10"/>
        <color auto="1"/>
        <name val="GHEA Grapalat"/>
        <scheme val="none"/>
      </font>
      <fill>
        <patternFill patternType="solid">
          <bgColor theme="0"/>
        </patternFill>
      </fill>
    </dxf>
  </rfmt>
  <rcc rId="78" sId="3" odxf="1" dxf="1">
    <oc r="D28" t="inlineStr">
      <is>
        <t>ՀՀ ԳԱԱ «Էկոլոգանոոսֆերային հետազոտությունների կենտրոն» ՊՈԱԿ</t>
      </is>
    </oc>
    <nc r="D28" t="inlineStr">
      <is>
        <t>ՀՀ ԳԱԱ «Ռադիոֆիզիկայի  և էլեկտրոնիկայի ինստիտուտ» ՊՈԱԿ</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E28" start="0" length="0">
    <dxf>
      <font>
        <b/>
        <sz val="10"/>
        <color auto="1"/>
        <name val="GHEA Grapalat"/>
        <scheme val="none"/>
      </font>
    </dxf>
  </rfmt>
  <rcc rId="79" sId="3" odxf="1" s="1" dxf="1" numFmtId="34">
    <oc r="F28">
      <v>189402.5</v>
    </oc>
    <nc r="F28">
      <v>209622.5</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border outline="0">
        <left style="thin">
          <color auto="1"/>
        </left>
      </border>
    </ndxf>
  </rcc>
  <rfmt sheetId="3" sqref="A29" start="0" length="0">
    <dxf>
      <font>
        <b/>
        <sz val="10"/>
        <color auto="1"/>
        <name val="GHEA Grapalat"/>
        <scheme val="none"/>
      </font>
      <fill>
        <patternFill patternType="solid">
          <bgColor theme="0"/>
        </patternFill>
      </fill>
    </dxf>
  </rfmt>
  <rfmt sheetId="3" sqref="B29" start="0" length="0">
    <dxf>
      <font>
        <b/>
        <sz val="10"/>
        <color auto="1"/>
        <name val="GHEA Grapalat"/>
        <scheme val="none"/>
      </font>
      <fill>
        <patternFill patternType="solid">
          <bgColor theme="0"/>
        </patternFill>
      </fill>
    </dxf>
  </rfmt>
  <rfmt sheetId="3" sqref="C29" start="0" length="0">
    <dxf>
      <font>
        <b/>
        <sz val="10"/>
        <color auto="1"/>
        <name val="GHEA Grapalat"/>
        <scheme val="none"/>
      </font>
      <fill>
        <patternFill patternType="solid">
          <bgColor theme="0"/>
        </patternFill>
      </fill>
    </dxf>
  </rfmt>
  <rcc rId="80" sId="3" odxf="1" dxf="1">
    <oc r="D29" t="inlineStr">
      <is>
        <t>ՀՀ ԳԱԱ «Պատմության ինստիտուտ» ՊՈԱԿ</t>
      </is>
    </oc>
    <nc r="D29" t="inlineStr">
      <is>
        <t>ՀՀ ԳԱԱ «Ֆիզիկայի կիրառական պրոբլեմների ինստիտուտ» ՊՈԱԿ</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E29" start="0" length="0">
    <dxf>
      <font>
        <b/>
        <sz val="10"/>
        <color auto="1"/>
        <name val="GHEA Grapalat"/>
        <scheme val="none"/>
      </font>
    </dxf>
  </rfmt>
  <rcc rId="81" sId="3" odxf="1" s="1" dxf="1" numFmtId="34">
    <oc r="F29">
      <v>267982.2</v>
    </oc>
    <nc r="F29">
      <v>485702.2</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border outline="0">
        <left style="thin">
          <color auto="1"/>
        </left>
      </border>
    </ndxf>
  </rcc>
  <rfmt sheetId="3" sqref="A30" start="0" length="0">
    <dxf>
      <font>
        <b/>
        <sz val="10"/>
        <color auto="1"/>
        <name val="GHEA Grapalat"/>
        <scheme val="none"/>
      </font>
      <fill>
        <patternFill patternType="solid">
          <bgColor theme="0"/>
        </patternFill>
      </fill>
    </dxf>
  </rfmt>
  <rfmt sheetId="3" sqref="B30" start="0" length="0">
    <dxf>
      <font>
        <b/>
        <sz val="10"/>
        <color auto="1"/>
        <name val="GHEA Grapalat"/>
        <scheme val="none"/>
      </font>
      <fill>
        <patternFill patternType="solid">
          <bgColor theme="0"/>
        </patternFill>
      </fill>
    </dxf>
  </rfmt>
  <rfmt sheetId="3" sqref="C30" start="0" length="0">
    <dxf>
      <font>
        <b/>
        <sz val="10"/>
        <color auto="1"/>
        <name val="GHEA Grapalat"/>
        <scheme val="none"/>
      </font>
      <fill>
        <patternFill patternType="solid">
          <bgColor theme="0"/>
        </patternFill>
      </fill>
    </dxf>
  </rfmt>
  <rcc rId="82" sId="3" odxf="1" dxf="1">
    <oc r="D30" t="inlineStr">
      <is>
        <t>ՀՀ ԳԱԱ «Արևելագիտության ինստիտուտ» ՊՈԱԿ</t>
      </is>
    </oc>
    <nc r="D30" t="inlineStr">
      <is>
        <t>ՀՀ ԳԱԱ «Երկրաբանական  գիտությունների  ինստիտուտ» ՊՈԱԿ</t>
      </is>
    </nc>
    <odxf>
      <font>
        <b val="0"/>
        <sz val="12"/>
        <color auto="1"/>
        <name val="GHEA Grapalat"/>
        <scheme val="none"/>
      </font>
      <numFmt numFmtId="0" formatCode="General"/>
      <fill>
        <patternFill patternType="none">
          <bgColor indexed="65"/>
        </patternFill>
      </fill>
    </odxf>
    <ndxf>
      <font>
        <b/>
        <sz val="10"/>
        <color auto="1"/>
        <name val="GHEA Grapalat"/>
        <scheme val="none"/>
      </font>
      <numFmt numFmtId="168" formatCode="0.0"/>
      <fill>
        <patternFill patternType="solid">
          <bgColor theme="0"/>
        </patternFill>
      </fill>
    </ndxf>
  </rcc>
  <rcc rId="83" sId="3" odxf="1" dxf="1">
    <oc r="E30" t="inlineStr">
      <is>
        <t>«ՀՀ գիտությունների ազգային ակադեմիա» ՈԱԿ</t>
      </is>
    </oc>
    <nc r="E30"/>
    <odxf>
      <font>
        <b val="0"/>
        <sz val="12"/>
        <color auto="1"/>
        <name val="GHEA Grapalat"/>
        <scheme val="none"/>
      </font>
    </odxf>
    <ndxf>
      <font>
        <b/>
        <sz val="10"/>
        <color auto="1"/>
        <name val="GHEA Grapalat"/>
        <scheme val="none"/>
      </font>
    </ndxf>
  </rcc>
  <rcc rId="84" sId="3" odxf="1" s="1" dxf="1" numFmtId="34">
    <oc r="F30">
      <v>219111.4</v>
    </oc>
    <nc r="F30">
      <v>328931.8</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border outline="0">
        <left style="thin">
          <color auto="1"/>
        </left>
      </border>
    </ndxf>
  </rcc>
  <rfmt sheetId="3" sqref="A31" start="0" length="0">
    <dxf>
      <font>
        <b/>
        <sz val="10"/>
        <color auto="1"/>
        <name val="GHEA Grapalat"/>
        <scheme val="none"/>
      </font>
      <fill>
        <patternFill patternType="solid">
          <bgColor theme="0"/>
        </patternFill>
      </fill>
    </dxf>
  </rfmt>
  <rfmt sheetId="3" sqref="B31" start="0" length="0">
    <dxf>
      <font>
        <b/>
        <sz val="10"/>
        <color auto="1"/>
        <name val="GHEA Grapalat"/>
        <scheme val="none"/>
      </font>
      <fill>
        <patternFill patternType="solid">
          <bgColor theme="0"/>
        </patternFill>
      </fill>
    </dxf>
  </rfmt>
  <rfmt sheetId="3" sqref="C31" start="0" length="0">
    <dxf>
      <font>
        <b/>
        <sz val="10"/>
        <color auto="1"/>
        <name val="GHEA Grapalat"/>
        <scheme val="none"/>
      </font>
      <fill>
        <patternFill patternType="solid">
          <bgColor theme="0"/>
        </patternFill>
      </fill>
    </dxf>
  </rfmt>
  <rcc rId="85" sId="3" odxf="1" dxf="1">
    <oc r="D31" t="inlineStr">
      <is>
        <t>ՀՀ ԳԱԱ «Հնագիտության և ազգագրության ինստիտուտ» ՊՈԱԿ</t>
      </is>
    </oc>
    <nc r="D31" t="inlineStr">
      <is>
        <t>ՀՀ ԳԱԱ «Ա.Նազարովի անվան երկրաֆիզիկայի և ինժեներային սեյսմբանության ինստիտուտ» ՊՈԱԿ</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E31" start="0" length="0">
    <dxf>
      <font>
        <b/>
        <sz val="10"/>
        <color auto="1"/>
        <name val="GHEA Grapalat"/>
        <scheme val="none"/>
      </font>
    </dxf>
  </rfmt>
  <rcc rId="86" sId="3" odxf="1" s="1" dxf="1" numFmtId="34">
    <oc r="F31">
      <v>637116</v>
    </oc>
    <nc r="F31">
      <v>177061.1</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border outline="0">
        <left style="thin">
          <color auto="1"/>
        </left>
      </border>
    </ndxf>
  </rcc>
  <rfmt sheetId="3" sqref="A32" start="0" length="0">
    <dxf>
      <font>
        <b/>
        <sz val="10"/>
        <color auto="1"/>
        <name val="GHEA Grapalat"/>
        <scheme val="none"/>
      </font>
      <fill>
        <patternFill patternType="solid">
          <bgColor theme="0"/>
        </patternFill>
      </fill>
    </dxf>
  </rfmt>
  <rfmt sheetId="3" sqref="B32" start="0" length="0">
    <dxf>
      <font>
        <b/>
        <sz val="10"/>
        <color auto="1"/>
        <name val="GHEA Grapalat"/>
        <scheme val="none"/>
      </font>
      <fill>
        <patternFill patternType="solid">
          <bgColor theme="0"/>
        </patternFill>
      </fill>
    </dxf>
  </rfmt>
  <rfmt sheetId="3" sqref="C32" start="0" length="0">
    <dxf>
      <font>
        <b/>
        <sz val="10"/>
        <color auto="1"/>
        <name val="GHEA Grapalat"/>
        <scheme val="none"/>
      </font>
      <fill>
        <patternFill patternType="solid">
          <bgColor theme="0"/>
        </patternFill>
      </fill>
    </dxf>
  </rfmt>
  <rcc rId="87" sId="3" odxf="1" dxf="1">
    <oc r="D32" t="inlineStr">
      <is>
        <t>ՀՀ ԳԱԱ «Շիրակի հայագիտական հետազոտությունների կենտրոն» ՊՈԱԿ</t>
      </is>
    </oc>
    <nc r="D32" t="inlineStr">
      <is>
        <t>ՀՀ ԳԱԱ  «Ա.Նալբանդյանի անվան քիմիական ֆիզիկայի ինստիտուտ» ՊՈԱԿ</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E32" start="0" length="0">
    <dxf>
      <font>
        <b/>
        <sz val="10"/>
        <color auto="1"/>
        <name val="GHEA Grapalat"/>
        <scheme val="none"/>
      </font>
    </dxf>
  </rfmt>
  <rcc rId="88" sId="3" odxf="1" s="1" dxf="1" numFmtId="34">
    <oc r="F32">
      <v>65603.199999999997</v>
    </oc>
    <nc r="F32">
      <v>376706.6</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border outline="0">
        <left style="thin">
          <color auto="1"/>
        </left>
      </border>
    </ndxf>
  </rcc>
  <rfmt sheetId="3" sqref="A33" start="0" length="0">
    <dxf>
      <font>
        <b/>
        <sz val="10"/>
        <color auto="1"/>
        <name val="GHEA Grapalat"/>
        <scheme val="none"/>
      </font>
      <fill>
        <patternFill patternType="solid">
          <bgColor theme="0"/>
        </patternFill>
      </fill>
    </dxf>
  </rfmt>
  <rfmt sheetId="3" sqref="B33" start="0" length="0">
    <dxf>
      <font>
        <b/>
        <sz val="10"/>
        <color auto="1"/>
        <name val="GHEA Grapalat"/>
        <scheme val="none"/>
      </font>
      <fill>
        <patternFill patternType="solid">
          <bgColor theme="0"/>
        </patternFill>
      </fill>
    </dxf>
  </rfmt>
  <rfmt sheetId="3" sqref="C33" start="0" length="0">
    <dxf>
      <font>
        <b/>
        <sz val="10"/>
        <color auto="1"/>
        <name val="GHEA Grapalat"/>
        <scheme val="none"/>
      </font>
      <fill>
        <patternFill patternType="solid">
          <bgColor theme="0"/>
        </patternFill>
      </fill>
    </dxf>
  </rfmt>
  <rcc rId="89" sId="3" odxf="1" dxf="1">
    <oc r="D33" t="inlineStr">
      <is>
        <t>ՀՀ ԳԱԱ «Մ. Քոթանյանի անվան տնտեսագիտության ինստիտուտ» ՊՈԱԿ</t>
      </is>
    </oc>
    <nc r="D33" t="inlineStr">
      <is>
        <t>ՀՀ ԳԱԱ «Օրգանական և դեղագործական քիմիայի գիտատեխնոլոգիական կենտրոն» ՊՈԱԿ</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E33" start="0" length="0">
    <dxf>
      <font>
        <b/>
        <sz val="10"/>
        <color auto="1"/>
        <name val="GHEA Grapalat"/>
        <scheme val="none"/>
      </font>
    </dxf>
  </rfmt>
  <rcc rId="90" sId="3" odxf="1" s="1" dxf="1" numFmtId="34">
    <oc r="F33">
      <v>152166.79999999999</v>
    </oc>
    <nc r="F33">
      <v>676423.1</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border outline="0">
        <left style="thin">
          <color auto="1"/>
        </left>
      </border>
    </ndxf>
  </rcc>
  <rfmt sheetId="3" sqref="A34" start="0" length="0">
    <dxf>
      <font>
        <b/>
        <sz val="10"/>
        <color auto="1"/>
        <name val="GHEA Grapalat"/>
        <scheme val="none"/>
      </font>
      <fill>
        <patternFill patternType="solid">
          <bgColor theme="0"/>
        </patternFill>
      </fill>
    </dxf>
  </rfmt>
  <rfmt sheetId="3" sqref="B34" start="0" length="0">
    <dxf>
      <font>
        <b/>
        <sz val="10"/>
        <color auto="1"/>
        <name val="GHEA Grapalat"/>
        <scheme val="none"/>
      </font>
      <fill>
        <patternFill patternType="solid">
          <bgColor theme="0"/>
        </patternFill>
      </fill>
    </dxf>
  </rfmt>
  <rfmt sheetId="3" sqref="C34" start="0" length="0">
    <dxf>
      <font>
        <b/>
        <sz val="10"/>
        <color auto="1"/>
        <name val="GHEA Grapalat"/>
        <scheme val="none"/>
      </font>
      <fill>
        <patternFill patternType="solid">
          <bgColor theme="0"/>
        </patternFill>
      </fill>
    </dxf>
  </rfmt>
  <rcc rId="91" sId="3" odxf="1" dxf="1">
    <oc r="D34" t="inlineStr">
      <is>
        <t>ՀՀ ԳԱԱ «Փիլիսոփայության, սոցիոլոգիայի և իրավունքի ինստիտուտ» ՊՈԱԿ</t>
      </is>
    </oc>
    <nc r="D34" t="inlineStr">
      <is>
        <t>ՀՀ ԳԱԱ «Ընդհանուր և անօրգանական քիմիայի ինստիտուտ» ՊՈԱԿ</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E34" start="0" length="0">
    <dxf>
      <font>
        <b/>
        <sz val="10"/>
        <color auto="1"/>
        <name val="GHEA Grapalat"/>
        <scheme val="none"/>
      </font>
    </dxf>
  </rfmt>
  <rcc rId="92" sId="3" odxf="1" s="1" dxf="1" numFmtId="34">
    <oc r="F34">
      <v>111215.2</v>
    </oc>
    <nc r="F34">
      <v>275536.2</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border outline="0">
        <left style="thin">
          <color auto="1"/>
        </left>
      </border>
    </ndxf>
  </rcc>
  <rfmt sheetId="3" sqref="A35" start="0" length="0">
    <dxf>
      <font>
        <b/>
        <sz val="10"/>
        <color auto="1"/>
        <name val="GHEA Grapalat"/>
        <scheme val="none"/>
      </font>
      <fill>
        <patternFill patternType="solid">
          <bgColor theme="0"/>
        </patternFill>
      </fill>
    </dxf>
  </rfmt>
  <rfmt sheetId="3" sqref="B35" start="0" length="0">
    <dxf>
      <font>
        <b/>
        <sz val="10"/>
        <color auto="1"/>
        <name val="GHEA Grapalat"/>
        <scheme val="none"/>
      </font>
      <fill>
        <patternFill patternType="solid">
          <bgColor theme="0"/>
        </patternFill>
      </fill>
    </dxf>
  </rfmt>
  <rfmt sheetId="3" sqref="C35" start="0" length="0">
    <dxf>
      <font>
        <b/>
        <sz val="10"/>
        <color auto="1"/>
        <name val="GHEA Grapalat"/>
        <scheme val="none"/>
      </font>
      <fill>
        <patternFill patternType="solid">
          <bgColor theme="0"/>
        </patternFill>
      </fill>
    </dxf>
  </rfmt>
  <rcc rId="93" sId="3" odxf="1" dxf="1">
    <oc r="D35" t="inlineStr">
      <is>
        <t>ՀՀ ԳԱԱ «Մ. Աբեղյանի անվան գրականության ինստիտուտ» ՊՈԱԿ</t>
      </is>
    </oc>
    <nc r="D35" t="inlineStr">
      <is>
        <t>ՀՀ ԳԱԱ «Գ.Դավթյանի անվան հիդրոպոնիկայի պրոբլեմների ինստիտուտ» ՊՈԱԿ</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E35" start="0" length="0">
    <dxf>
      <font>
        <b/>
        <sz val="10"/>
        <color auto="1"/>
        <name val="GHEA Grapalat"/>
        <scheme val="none"/>
      </font>
    </dxf>
  </rfmt>
  <rcc rId="94" sId="3" odxf="1" s="1" dxf="1" numFmtId="34">
    <oc r="F35">
      <v>210069.6</v>
    </oc>
    <nc r="F35">
      <v>117078.20000000001</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border outline="0">
        <left style="thin">
          <color auto="1"/>
        </left>
      </border>
    </ndxf>
  </rcc>
  <rfmt sheetId="3" sqref="A36" start="0" length="0">
    <dxf>
      <font>
        <b/>
        <sz val="10"/>
        <color auto="1"/>
        <name val="GHEA Grapalat"/>
        <scheme val="none"/>
      </font>
      <fill>
        <patternFill patternType="solid">
          <bgColor theme="0"/>
        </patternFill>
      </fill>
    </dxf>
  </rfmt>
  <rfmt sheetId="3" sqref="B36" start="0" length="0">
    <dxf>
      <font>
        <b/>
        <sz val="10"/>
        <color auto="1"/>
        <name val="GHEA Grapalat"/>
        <scheme val="none"/>
      </font>
      <fill>
        <patternFill patternType="solid">
          <bgColor theme="0"/>
        </patternFill>
      </fill>
    </dxf>
  </rfmt>
  <rfmt sheetId="3" sqref="C36" start="0" length="0">
    <dxf>
      <font>
        <b/>
        <sz val="10"/>
        <color auto="1"/>
        <name val="GHEA Grapalat"/>
        <scheme val="none"/>
      </font>
      <fill>
        <patternFill patternType="solid">
          <bgColor theme="0"/>
        </patternFill>
      </fill>
    </dxf>
  </rfmt>
  <rcc rId="95" sId="3" odxf="1" dxf="1">
    <oc r="D36" t="inlineStr">
      <is>
        <t>ՀՀ ԳԱԱ «Հ. Աճառյանի անվան լեզվի ինստիտուտ» ՊՈԱԿ</t>
      </is>
    </oc>
    <nc r="D36" t="inlineStr">
      <is>
        <t>ՀՀ ԳԱԱ «Ա. Թախտաջյանի անվան բուսաբանության ինստիտուտ» ՊՈԱԿ</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E36" start="0" length="0">
    <dxf>
      <font>
        <b/>
        <sz val="10"/>
        <color auto="1"/>
        <name val="GHEA Grapalat"/>
        <scheme val="none"/>
      </font>
    </dxf>
  </rfmt>
  <rcc rId="96" sId="3" odxf="1" s="1" dxf="1" numFmtId="34">
    <oc r="F36">
      <v>215598.5</v>
    </oc>
    <nc r="F36">
      <v>330188.2</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border outline="0">
        <left style="thin">
          <color auto="1"/>
        </left>
      </border>
    </ndxf>
  </rcc>
  <rfmt sheetId="3" sqref="A37" start="0" length="0">
    <dxf>
      <font>
        <b/>
        <sz val="10"/>
        <color auto="1"/>
        <name val="GHEA Grapalat"/>
        <scheme val="none"/>
      </font>
      <fill>
        <patternFill patternType="solid">
          <bgColor theme="0"/>
        </patternFill>
      </fill>
    </dxf>
  </rfmt>
  <rfmt sheetId="3" sqref="B37" start="0" length="0">
    <dxf>
      <font>
        <b/>
        <sz val="10"/>
        <color auto="1"/>
        <name val="GHEA Grapalat"/>
        <scheme val="none"/>
      </font>
      <fill>
        <patternFill patternType="solid">
          <bgColor theme="0"/>
        </patternFill>
      </fill>
    </dxf>
  </rfmt>
  <rfmt sheetId="3" sqref="C37" start="0" length="0">
    <dxf>
      <font>
        <b/>
        <sz val="10"/>
        <color auto="1"/>
        <name val="GHEA Grapalat"/>
        <scheme val="none"/>
      </font>
      <fill>
        <patternFill patternType="solid">
          <bgColor theme="0"/>
        </patternFill>
      </fill>
    </dxf>
  </rfmt>
  <rcc rId="97" sId="3" odxf="1" dxf="1">
    <oc r="D37" t="inlineStr">
      <is>
        <t>ՀՀ ԳԱԱ «Արվեստի ինստիտուտ» ՊՈԱԿ</t>
      </is>
    </oc>
    <nc r="D37" t="inlineStr">
      <is>
        <t>ՀՀ ԳԱԱ «Կենդանաբանության և հիդրոէկոլոգիայի գիտական կենտրոն» ՊՈԱԿ</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E37" start="0" length="0">
    <dxf>
      <font>
        <b/>
        <sz val="10"/>
        <color auto="1"/>
        <name val="GHEA Grapalat"/>
        <scheme val="none"/>
      </font>
    </dxf>
  </rfmt>
  <rcc rId="98" sId="3" odxf="1" s="1" dxf="1" numFmtId="34">
    <oc r="F37">
      <v>212926.3</v>
    </oc>
    <nc r="F37">
      <v>383545.7</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border outline="0">
        <left style="thin">
          <color auto="1"/>
        </left>
      </border>
    </ndxf>
  </rcc>
  <rfmt sheetId="3" sqref="A38" start="0" length="0">
    <dxf>
      <font>
        <b/>
        <sz val="10"/>
        <color auto="1"/>
        <name val="GHEA Grapalat"/>
        <scheme val="none"/>
      </font>
      <fill>
        <patternFill patternType="solid">
          <bgColor theme="0"/>
        </patternFill>
      </fill>
    </dxf>
  </rfmt>
  <rfmt sheetId="3" sqref="B38" start="0" length="0">
    <dxf>
      <font>
        <b/>
        <sz val="10"/>
        <color auto="1"/>
        <name val="GHEA Grapalat"/>
        <scheme val="none"/>
      </font>
      <fill>
        <patternFill patternType="solid">
          <bgColor theme="0"/>
        </patternFill>
      </fill>
    </dxf>
  </rfmt>
  <rfmt sheetId="3" sqref="C38" start="0" length="0">
    <dxf>
      <font>
        <b/>
        <sz val="10"/>
        <color auto="1"/>
        <name val="GHEA Grapalat"/>
        <scheme val="none"/>
      </font>
      <fill>
        <patternFill patternType="solid">
          <bgColor theme="0"/>
        </patternFill>
      </fill>
    </dxf>
  </rfmt>
  <rcc rId="99" sId="3" odxf="1" dxf="1">
    <oc r="D38" t="inlineStr">
      <is>
        <t>ՀՀ ԳԱԱ «Փորձաքննությունների ազգային բյուրո» ՊՈԱԿ</t>
      </is>
    </oc>
    <nc r="D38" t="inlineStr">
      <is>
        <t>ՀՀ ԳԱԱ «Հ. Բունիաթյանի անվան կենսաքիմիայի  ինստիտուտ» ՊՈԱԿ</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E38" start="0" length="0">
    <dxf>
      <font>
        <b/>
        <sz val="10"/>
        <color auto="1"/>
        <name val="GHEA Grapalat"/>
        <scheme val="none"/>
      </font>
    </dxf>
  </rfmt>
  <rcc rId="100" sId="3" odxf="1" s="1" dxf="1" numFmtId="34">
    <oc r="F38">
      <v>237370</v>
    </oc>
    <nc r="F38">
      <v>283571.90000000002</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border outline="0">
        <left style="thin">
          <color auto="1"/>
        </left>
      </border>
    </ndxf>
  </rcc>
  <rfmt sheetId="3" sqref="A39" start="0" length="0">
    <dxf>
      <font>
        <b/>
        <sz val="10"/>
        <color auto="1"/>
        <name val="GHEA Grapalat"/>
        <scheme val="none"/>
      </font>
      <fill>
        <patternFill patternType="solid">
          <bgColor theme="0"/>
        </patternFill>
      </fill>
    </dxf>
  </rfmt>
  <rfmt sheetId="3" sqref="B39" start="0" length="0">
    <dxf>
      <font>
        <b/>
        <sz val="10"/>
        <color auto="1"/>
        <name val="GHEA Grapalat"/>
        <scheme val="none"/>
      </font>
      <fill>
        <patternFill patternType="solid">
          <bgColor theme="0"/>
        </patternFill>
      </fill>
    </dxf>
  </rfmt>
  <rcc rId="101" sId="3" odxf="1" dxf="1">
    <oc r="C39" t="inlineStr">
      <is>
        <t>Միջազգային գիտատեխնիկական կենտրոնի գրասենյակի պահպանում</t>
      </is>
    </oc>
    <nc r="C39" t="inlineStr">
      <is>
        <t xml:space="preserve">Ենթակառուցվածքի պահպանում ու զարգացում </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102" sId="3" odxf="1" dxf="1">
    <oc r="D39" t="inlineStr">
      <is>
        <t>Միջազգային գիտատեխնիկական կենտրոնի հայկական տարածաշրջանային բաժանմունք</t>
      </is>
    </oc>
    <nc r="D39" t="inlineStr">
      <is>
        <t>ՀՀ ԳԱԱ «Լ. Օրբելու անվան ֆիզիոլոգիայի ինստիտուտ» ՊՈԱԿ</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E39" start="0" length="0">
    <dxf>
      <font>
        <b/>
        <sz val="10"/>
        <color auto="1"/>
        <name val="GHEA Grapalat"/>
        <scheme val="none"/>
      </font>
    </dxf>
  </rfmt>
  <rcc rId="103" sId="3" odxf="1" s="1" dxf="1" numFmtId="34">
    <oc r="F39">
      <v>6595</v>
    </oc>
    <nc r="F39">
      <v>264534.10000000003</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border outline="0">
        <left style="thin">
          <color auto="1"/>
        </left>
      </border>
    </ndxf>
  </rcc>
  <rfmt sheetId="3" sqref="A40" start="0" length="0">
    <dxf>
      <font>
        <b/>
        <sz val="10"/>
        <color auto="1"/>
        <name val="GHEA Grapalat"/>
        <scheme val="none"/>
      </font>
      <fill>
        <patternFill patternType="solid">
          <bgColor theme="0"/>
        </patternFill>
      </fill>
    </dxf>
  </rfmt>
  <rfmt sheetId="3" sqref="B40" start="0" length="0">
    <dxf>
      <font>
        <b/>
        <sz val="10"/>
        <color auto="1"/>
        <name val="GHEA Grapalat"/>
        <scheme val="none"/>
      </font>
      <fill>
        <patternFill patternType="solid">
          <bgColor theme="0"/>
        </patternFill>
      </fill>
    </dxf>
  </rfmt>
  <rfmt sheetId="3" sqref="C40" start="0" length="0">
    <dxf>
      <font>
        <b/>
        <sz val="10"/>
        <color auto="1"/>
        <name val="GHEA Grapalat"/>
        <scheme val="none"/>
      </font>
      <fill>
        <patternFill patternType="solid">
          <bgColor theme="0"/>
        </patternFill>
      </fill>
    </dxf>
  </rfmt>
  <rcc rId="104" sId="3" odxf="1" dxf="1">
    <oc r="D40" t="inlineStr">
      <is>
        <t>ՀՀ ԳԱԱ «Հայկենսատեխնոլոգիա» գիտաարտադրական կենտրոն» ՊՈԱԿ</t>
      </is>
    </oc>
    <nc r="D40" t="inlineStr">
      <is>
        <t>ՀՀ ԳԱԱ «Մոլեկուլային կենսաբանության ինստիտուտ» ՊՈԱԿ</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E40" start="0" length="0">
    <dxf>
      <font>
        <b/>
        <sz val="10"/>
        <color auto="1"/>
        <name val="GHEA Grapalat"/>
        <scheme val="none"/>
      </font>
    </dxf>
  </rfmt>
  <rcc rId="105" sId="3" odxf="1" s="1" dxf="1" numFmtId="34">
    <oc r="F40">
      <v>461951</v>
    </oc>
    <nc r="F40">
      <v>363891.6</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border outline="0">
        <left style="thin">
          <color auto="1"/>
        </left>
      </border>
    </ndxf>
  </rcc>
  <rfmt sheetId="3" sqref="A41" start="0" length="0">
    <dxf>
      <font>
        <b/>
        <sz val="10"/>
        <color auto="1"/>
        <name val="GHEA Grapalat"/>
        <scheme val="none"/>
      </font>
      <fill>
        <patternFill patternType="solid">
          <bgColor theme="0"/>
        </patternFill>
      </fill>
    </dxf>
  </rfmt>
  <rfmt sheetId="3" sqref="B41" start="0" length="0">
    <dxf>
      <font>
        <b/>
        <sz val="10"/>
        <color auto="1"/>
        <name val="GHEA Grapalat"/>
        <scheme val="none"/>
      </font>
      <fill>
        <patternFill patternType="solid">
          <bgColor theme="0"/>
        </patternFill>
      </fill>
    </dxf>
  </rfmt>
  <rfmt sheetId="3" sqref="C41" start="0" length="0">
    <dxf>
      <font>
        <b/>
        <sz val="10"/>
        <color auto="1"/>
        <name val="GHEA Grapalat"/>
        <scheme val="none"/>
      </font>
      <fill>
        <patternFill patternType="solid">
          <bgColor theme="0"/>
        </patternFill>
      </fill>
    </dxf>
  </rfmt>
  <rcc rId="106" sId="3" odxf="1" dxf="1">
    <oc r="D41" t="inlineStr">
      <is>
        <t>ՀՀ ԳԱԱ «ԻԿՐԱՆԵՏ կենտրոն» ՄԿ</t>
      </is>
    </oc>
    <nc r="D41" t="inlineStr">
      <is>
        <t>ՀՀ ԳԱԱ «Էկոլոգանոոսֆերային հետազոտությունների կենտրոն» ՊՈԱԿ</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E41" start="0" length="0">
    <dxf>
      <font>
        <b/>
        <sz val="10"/>
        <color auto="1"/>
        <name val="GHEA Grapalat"/>
        <scheme val="none"/>
      </font>
    </dxf>
  </rfmt>
  <rcc rId="107" sId="3" odxf="1" s="1" dxf="1" numFmtId="34">
    <oc r="F41">
      <v>33350.5</v>
    </oc>
    <nc r="F41">
      <v>178525.5</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border outline="0">
        <left style="thin">
          <color auto="1"/>
        </left>
      </border>
    </ndxf>
  </rcc>
  <rfmt sheetId="3" sqref="A42" start="0" length="0">
    <dxf>
      <font>
        <b/>
        <sz val="10"/>
        <color auto="1"/>
        <name val="GHEA Grapalat"/>
        <scheme val="none"/>
      </font>
      <fill>
        <patternFill patternType="solid">
          <bgColor theme="0"/>
        </patternFill>
      </fill>
    </dxf>
  </rfmt>
  <rfmt sheetId="3" sqref="B42" start="0" length="0">
    <dxf>
      <font>
        <b/>
        <sz val="10"/>
        <color auto="1"/>
        <name val="GHEA Grapalat"/>
        <scheme val="none"/>
      </font>
      <fill>
        <patternFill patternType="solid">
          <bgColor theme="0"/>
        </patternFill>
      </fill>
    </dxf>
  </rfmt>
  <rfmt sheetId="3" sqref="C42" start="0" length="0">
    <dxf>
      <font>
        <b/>
        <sz val="10"/>
        <color auto="1"/>
        <name val="GHEA Grapalat"/>
        <scheme val="none"/>
      </font>
      <fill>
        <patternFill patternType="solid">
          <bgColor theme="0"/>
        </patternFill>
      </fill>
    </dxf>
  </rfmt>
  <rcc rId="108" sId="3" odxf="1" dxf="1">
    <oc r="D42" t="inlineStr">
      <is>
        <t>«Հայկական հանրագիտարան հրատարակչություն» ՊՈԱԿ</t>
      </is>
    </oc>
    <nc r="D42" t="inlineStr">
      <is>
        <t>ՀՀ ԳԱԱ «Պատմության ինստիտուտ» ՊՈԱԿ</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E42" start="0" length="0">
    <dxf>
      <font>
        <b/>
        <sz val="10"/>
        <color auto="1"/>
        <name val="GHEA Grapalat"/>
        <scheme val="none"/>
      </font>
    </dxf>
  </rfmt>
  <rcc rId="109" sId="3" odxf="1" s="1" dxf="1" numFmtId="34">
    <oc r="F42">
      <v>29341</v>
    </oc>
    <nc r="F42">
      <v>294843.2</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border outline="0">
        <left style="thin">
          <color auto="1"/>
        </left>
      </border>
    </ndxf>
  </rcc>
  <rfmt sheetId="3" sqref="A43" start="0" length="0">
    <dxf>
      <font>
        <b/>
        <sz val="10"/>
        <color auto="1"/>
        <name val="GHEA Grapalat"/>
        <scheme val="none"/>
      </font>
      <fill>
        <patternFill patternType="solid">
          <bgColor theme="0"/>
        </patternFill>
      </fill>
    </dxf>
  </rfmt>
  <rfmt sheetId="3" sqref="B43" start="0" length="0">
    <dxf>
      <font>
        <b/>
        <sz val="10"/>
        <color auto="1"/>
        <name val="GHEA Grapalat"/>
        <scheme val="none"/>
      </font>
      <fill>
        <patternFill patternType="solid">
          <bgColor theme="0"/>
        </patternFill>
      </fill>
    </dxf>
  </rfmt>
  <rfmt sheetId="3" sqref="C43" start="0" length="0">
    <dxf>
      <font>
        <b/>
        <sz val="10"/>
        <color auto="1"/>
        <name val="GHEA Grapalat"/>
        <scheme val="none"/>
      </font>
      <fill>
        <patternFill patternType="solid">
          <bgColor theme="0"/>
        </patternFill>
      </fill>
    </dxf>
  </rfmt>
  <rcc rId="110" sId="3" odxf="1" dxf="1">
    <oc r="D43" t="inlineStr">
      <is>
        <t>«ՀՀ գիտությունների ազգային ակադեմիա» ՈԱԿ-ի նախագահություն</t>
      </is>
    </oc>
    <nc r="D43" t="inlineStr">
      <is>
        <t>ՀՀ ԳԱԱ «Արևելագիտության ինստիտուտ» ՊՈԱԿ</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E43" start="0" length="0">
    <dxf>
      <font>
        <b/>
        <sz val="10"/>
        <color auto="1"/>
        <name val="GHEA Grapalat"/>
        <scheme val="none"/>
      </font>
    </dxf>
  </rfmt>
  <rcc rId="111" sId="3" odxf="1" s="1" dxf="1" numFmtId="34">
    <oc r="F43">
      <v>342827.3</v>
    </oc>
    <nc r="F43">
      <v>219111.4</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border outline="0">
        <left style="thin">
          <color auto="1"/>
        </left>
      </border>
    </ndxf>
  </rcc>
  <rfmt sheetId="3" sqref="A44" start="0" length="0">
    <dxf>
      <font>
        <b/>
        <sz val="10"/>
        <color auto="1"/>
        <name val="GHEA Grapalat"/>
        <scheme val="none"/>
      </font>
      <fill>
        <patternFill patternType="solid">
          <bgColor theme="0"/>
        </patternFill>
      </fill>
    </dxf>
  </rfmt>
  <rfmt sheetId="3" sqref="B44" start="0" length="0">
    <dxf>
      <font>
        <b/>
        <sz val="10"/>
        <color auto="1"/>
        <name val="GHEA Grapalat"/>
        <scheme val="none"/>
      </font>
      <fill>
        <patternFill patternType="solid">
          <bgColor theme="0"/>
        </patternFill>
      </fill>
    </dxf>
  </rfmt>
  <rcc rId="112" sId="3" odxf="1" dxf="1">
    <oc r="C44" t="inlineStr">
      <is>
        <t>ՀՀ գիտությունների ազգային ակադեմիայի համակարգի գիտական գործուղումների իրականացում</t>
      </is>
    </oc>
    <nc r="C44" t="inlineStr">
      <is>
        <t xml:space="preserve">Ենթակառուցվածքի պահպանում ու զարգացում </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113" sId="3" odxf="1" dxf="1">
    <oc r="D44" t="inlineStr">
      <is>
        <t>մրցույթով ընտրված ֆիզիկական անձինք ՀՀ ԳԱԱ համակարգի կազմակերպություններից</t>
      </is>
    </oc>
    <nc r="D44" t="inlineStr">
      <is>
        <t>ՀՀ ԳԱԱ «Հնագիտության և ազգագրության ինստիտուտ» ՊՈԱԿ</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E44" start="0" length="0">
    <dxf>
      <font>
        <b/>
        <sz val="10"/>
        <color auto="1"/>
        <name val="GHEA Grapalat"/>
        <scheme val="none"/>
      </font>
    </dxf>
  </rfmt>
  <rcc rId="114" sId="3" odxf="1" s="1" dxf="1" numFmtId="34">
    <oc r="F44">
      <v>33752.6</v>
    </oc>
    <nc r="F44">
      <v>640267</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border outline="0">
        <left style="thin">
          <color auto="1"/>
        </left>
      </border>
    </ndxf>
  </rcc>
  <rfmt sheetId="3" sqref="A45" start="0" length="0">
    <dxf>
      <font>
        <b/>
        <sz val="10"/>
        <color auto="1"/>
        <name val="GHEA Grapalat"/>
        <scheme val="none"/>
      </font>
      <fill>
        <patternFill patternType="solid">
          <bgColor theme="0"/>
        </patternFill>
      </fill>
    </dxf>
  </rfmt>
  <rfmt sheetId="3" sqref="B45" start="0" length="0">
    <dxf>
      <font>
        <b/>
        <sz val="10"/>
        <color auto="1"/>
        <name val="GHEA Grapalat"/>
        <scheme val="none"/>
      </font>
      <fill>
        <patternFill patternType="solid">
          <bgColor theme="0"/>
        </patternFill>
      </fill>
    </dxf>
  </rfmt>
  <rcc rId="115" sId="3" odxf="1" dxf="1">
    <oc r="C45" t="inlineStr">
      <is>
        <t>ՀՀ գիտությունների ազգային ակադեմիա (ՀՀ ԳԱԱ համակարգի ինստիտուտների գիտական սարքավորումների սպասարկում,  վերազինում, գիտափորձերի իրականացման համար նյութերի ձեռքբերում և չնախատեսված անհետաձգելի ծախսերի կատարում)</t>
      </is>
    </oc>
    <nc r="C45" t="inlineStr">
      <is>
        <t xml:space="preserve">Ենթակառուցվածքի պահպանում ու զարգացում </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116" sId="3" odxf="1" dxf="1">
    <oc r="D45" t="inlineStr">
      <is>
        <t>մրցույթով ընտրված կազմակերպություններ ՀՀ ԳԱԱ համակարգի կազմակերպություններից</t>
      </is>
    </oc>
    <nc r="D45" t="inlineStr">
      <is>
        <t>ՀՀ ԳԱԱ «Շիրակի հայագիտական հետազոտությունների կենտրոն» ՊՈԱԿ</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E45" start="0" length="0">
    <dxf>
      <font>
        <b/>
        <sz val="10"/>
        <color auto="1"/>
        <name val="GHEA Grapalat"/>
        <scheme val="none"/>
      </font>
    </dxf>
  </rfmt>
  <rcc rId="117" sId="3" odxf="1" s="1" dxf="1" numFmtId="34">
    <oc r="F45">
      <v>42962.6</v>
    </oc>
    <nc r="F45">
      <v>67763.199999999997</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border outline="0">
        <left style="thin">
          <color auto="1"/>
        </left>
      </border>
    </ndxf>
  </rcc>
  <rfmt sheetId="3" sqref="A46" start="0" length="0">
    <dxf>
      <font>
        <b/>
        <sz val="10"/>
        <color auto="1"/>
        <name val="GHEA Grapalat"/>
        <scheme val="none"/>
      </font>
      <fill>
        <patternFill patternType="solid">
          <bgColor theme="0"/>
        </patternFill>
      </fill>
    </dxf>
  </rfmt>
  <rfmt sheetId="3" sqref="B46" start="0" length="0">
    <dxf>
      <font>
        <b/>
        <sz val="10"/>
        <color auto="1"/>
        <name val="GHEA Grapalat"/>
        <scheme val="none"/>
      </font>
      <fill>
        <patternFill patternType="solid">
          <bgColor theme="0"/>
        </patternFill>
      </fill>
    </dxf>
  </rfmt>
  <rcc rId="118" sId="3" odxf="1" dxf="1">
    <oc r="C46" t="inlineStr">
      <is>
        <t xml:space="preserve">«Հայագիտական ուսումնասիրությունները ֆինանսավորող համահայկական հիմնադրամի»  պահպանում ու զարգացում </t>
      </is>
    </oc>
    <nc r="C46" t="inlineStr">
      <is>
        <t xml:space="preserve">Ենթակառուցվածքի պահպանում ու զարգացում </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119" sId="3" odxf="1" dxf="1">
    <oc r="D46" t="inlineStr">
      <is>
        <t>Հայագիտական ուսումնասիրությունները ֆինանսավորող համահայկական հիմնադրամ</t>
      </is>
    </oc>
    <nc r="D46" t="inlineStr">
      <is>
        <t>ՀՀ ԳԱԱ «Մ. Քոթանյանի անվան տնտեսագիտության ինստիտուտ» ՊՈԱԿ</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E46" start="0" length="0">
    <dxf>
      <font>
        <b/>
        <sz val="10"/>
        <color auto="1"/>
        <name val="GHEA Grapalat"/>
        <scheme val="none"/>
      </font>
    </dxf>
  </rfmt>
  <rcc rId="120" sId="3" odxf="1" s="1" dxf="1" numFmtId="34">
    <oc r="F46">
      <v>47112.4</v>
    </oc>
    <nc r="F46">
      <v>144558.5</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border outline="0">
        <left style="thin">
          <color auto="1"/>
        </left>
      </border>
    </ndxf>
  </rcc>
  <rfmt sheetId="3" sqref="A47" start="0" length="0">
    <dxf>
      <font>
        <b/>
        <sz val="10"/>
        <color auto="1"/>
        <name val="GHEA Grapalat"/>
        <scheme val="none"/>
      </font>
      <fill>
        <patternFill patternType="solid">
          <bgColor theme="0"/>
        </patternFill>
      </fill>
    </dxf>
  </rfmt>
  <rfmt sheetId="3" sqref="B47" start="0" length="0">
    <dxf>
      <font>
        <b/>
        <sz val="10"/>
        <color auto="1"/>
        <name val="GHEA Grapalat"/>
        <scheme val="none"/>
      </font>
      <fill>
        <patternFill patternType="solid">
          <bgColor theme="0"/>
        </patternFill>
      </fill>
    </dxf>
  </rfmt>
  <rcc rId="121" sId="3" odxf="1" dxf="1">
    <oc r="C47" t="inlineStr">
      <is>
        <t>«Գեղարդ»  գիտավերլուծական հիմնադրամի պահպանում ու զարգացում</t>
      </is>
    </oc>
    <nc r="C47" t="inlineStr">
      <is>
        <t xml:space="preserve">Ենթակառուցվածքի պահպանում ու զարգացում </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122" sId="3" odxf="1" dxf="1">
    <oc r="D47" t="inlineStr">
      <is>
        <t xml:space="preserve">«Գեղարդ»  գիտավերլուծական հիմնադրամ </t>
      </is>
    </oc>
    <nc r="D47" t="inlineStr">
      <is>
        <t>ՀՀ ԳԱԱ «Փիլիսոփայության, սոցիոլոգիայի և իրավունքի ինստիտուտ» ՊՈԱԿ</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E47" start="0" length="0">
    <dxf>
      <font>
        <b/>
        <sz val="10"/>
        <color auto="1"/>
        <name val="GHEA Grapalat"/>
        <scheme val="none"/>
      </font>
      <border outline="0">
        <bottom/>
      </border>
    </dxf>
  </rfmt>
  <rcc rId="123" sId="3" odxf="1" s="1" dxf="1" numFmtId="34">
    <oc r="F47">
      <v>147362</v>
    </oc>
    <nc r="F47">
      <v>94532.9</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border outline="0">
        <left style="thin">
          <color auto="1"/>
        </left>
      </border>
    </ndxf>
  </rcc>
  <rfmt sheetId="3" sqref="A48" start="0" length="0">
    <dxf>
      <font>
        <b/>
        <sz val="10"/>
        <color auto="1"/>
        <name val="GHEA Grapalat"/>
        <scheme val="none"/>
      </font>
      <fill>
        <patternFill patternType="solid">
          <bgColor theme="0"/>
        </patternFill>
      </fill>
    </dxf>
  </rfmt>
  <rfmt sheetId="3" sqref="B48" start="0" length="0">
    <dxf>
      <font>
        <b/>
        <sz val="10"/>
        <color auto="1"/>
        <name val="GHEA Grapalat"/>
        <scheme val="none"/>
      </font>
      <fill>
        <patternFill patternType="solid">
          <bgColor theme="0"/>
        </patternFill>
      </fill>
    </dxf>
  </rfmt>
  <rcc rId="124" sId="3" odxf="1" dxf="1">
    <nc r="C48" t="inlineStr">
      <is>
        <t xml:space="preserve">Ենթակառուցվածքի պահպանում ու զարգացում </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125" sId="3" odxf="1" dxf="1">
    <nc r="D48" t="inlineStr">
      <is>
        <t>ՀՀ ԳԱԱ «Մ. Աբեղյանի անվան գրականության ինստիտուտ» ՊՈԱԿ</t>
      </is>
    </nc>
    <odxf>
      <font>
        <b val="0"/>
        <i/>
        <sz val="12"/>
        <color auto="1"/>
        <name val="GHEA Grapalat"/>
        <scheme val="none"/>
      </font>
      <fill>
        <patternFill patternType="none">
          <bgColor indexed="65"/>
        </patternFill>
      </fill>
      <border outline="0">
        <right style="thin">
          <color auto="1"/>
        </right>
      </border>
    </odxf>
    <ndxf>
      <font>
        <b/>
        <i val="0"/>
        <sz val="10"/>
        <color auto="1"/>
        <name val="GHEA Grapalat"/>
        <scheme val="none"/>
      </font>
      <fill>
        <patternFill patternType="solid">
          <bgColor theme="0"/>
        </patternFill>
      </fill>
      <border outline="0">
        <right/>
      </border>
    </ndxf>
  </rcc>
  <rcc rId="126" sId="3" odxf="1" dxf="1">
    <oc r="E48" t="inlineStr">
      <is>
        <t>ԸՆԴԱՄԵՆԸ- ՀՀ գիտությունների ազգային ակադեմիա</t>
      </is>
    </oc>
    <nc r="E48"/>
    <odxf>
      <font>
        <b val="0"/>
        <sz val="12"/>
        <color auto="1"/>
        <name val="GHEA Grapalat"/>
        <scheme val="none"/>
      </font>
      <fill>
        <patternFill patternType="none">
          <bgColor indexed="65"/>
        </patternFill>
      </fill>
      <border outline="0">
        <right/>
      </border>
    </odxf>
    <ndxf>
      <font>
        <b/>
        <sz val="10"/>
        <color auto="1"/>
        <name val="GHEA Grapalat"/>
        <scheme val="none"/>
      </font>
      <fill>
        <patternFill patternType="solid">
          <bgColor theme="0"/>
        </patternFill>
      </fill>
      <border outline="0">
        <right style="thin">
          <color indexed="64"/>
        </right>
      </border>
    </ndxf>
  </rcc>
  <rcc rId="127" sId="3" odxf="1" s="1" dxf="1" numFmtId="34">
    <oc r="F48">
      <f>SUM(F11:F47)</f>
    </oc>
    <nc r="F48">
      <v>210069.6</v>
    </nc>
    <odxf>
      <font>
        <b val="0"/>
        <i val="0"/>
        <strike val="0"/>
        <condense val="0"/>
        <extend val="0"/>
        <outline val="0"/>
        <shadow val="0"/>
        <u val="none"/>
        <vertAlign val="baseline"/>
        <sz val="12"/>
        <color auto="1"/>
        <name val="GHEA Grapalat"/>
        <scheme val="none"/>
      </font>
      <numFmt numFmtId="164" formatCode="#,##0.0"/>
      <alignment horizontal="center" vertical="center" textRotation="0" wrapText="0" indent="0" justifyLastLine="0" shrinkToFit="0" readingOrder="0"/>
      <border diagonalUp="0" diagonalDown="0" outline="0">
        <left style="thin">
          <color auto="1"/>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alignment horizontal="general" readingOrder="0"/>
    </ndxf>
  </rcc>
  <rfmt sheetId="3" sqref="A49" start="0" length="0">
    <dxf>
      <font>
        <b/>
        <sz val="10"/>
        <color auto="1"/>
        <name val="GHEA Grapalat"/>
        <scheme val="none"/>
      </font>
      <fill>
        <patternFill patternType="solid">
          <bgColor theme="0"/>
        </patternFill>
      </fill>
    </dxf>
  </rfmt>
  <rfmt sheetId="3" sqref="B49" start="0" length="0">
    <dxf>
      <font>
        <b/>
        <sz val="10"/>
        <color auto="1"/>
        <name val="GHEA Grapalat"/>
        <scheme val="none"/>
      </font>
      <fill>
        <patternFill patternType="solid">
          <bgColor theme="0"/>
        </patternFill>
      </fill>
    </dxf>
  </rfmt>
  <rcc rId="128" sId="3" odxf="1" dxf="1">
    <oc r="C49" t="inlineStr">
      <is>
        <t>Ենթակառուցվածքի պահպանում ու զարգացում</t>
      </is>
    </oc>
    <nc r="C49" t="inlineStr">
      <is>
        <t xml:space="preserve">Ենթակառուցվածքի պահպանում ու զարգացում </t>
      </is>
    </nc>
    <odxf>
      <font>
        <b val="0"/>
        <sz val="12"/>
        <color auto="1"/>
        <name val="GHEA Grapalat"/>
        <scheme val="none"/>
      </font>
      <fill>
        <patternFill patternType="none">
          <bgColor indexed="65"/>
        </patternFill>
      </fill>
      <border outline="0">
        <bottom/>
      </border>
    </odxf>
    <ndxf>
      <font>
        <b/>
        <sz val="10"/>
        <color auto="1"/>
        <name val="GHEA Grapalat"/>
        <scheme val="none"/>
      </font>
      <fill>
        <patternFill patternType="solid">
          <bgColor theme="0"/>
        </patternFill>
      </fill>
      <border outline="0">
        <bottom style="thin">
          <color auto="1"/>
        </bottom>
      </border>
    </ndxf>
  </rcc>
  <rcc rId="129" sId="3" odxf="1" dxf="1">
    <oc r="D49" t="inlineStr">
      <is>
        <t>ՀՀ ԱՆ «Հիվանդությունների վերահսկման և կանխարգելման ազգային կենտրոն» ՊՈԱԿ</t>
      </is>
    </oc>
    <nc r="D49" t="inlineStr">
      <is>
        <t>ՀՀ ԳԱԱ «Հ. Աճառյանի անվան լեզվի ինստիտուտ» ՊՈԱԿ</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130" sId="3" odxf="1" dxf="1">
    <oc r="E49" t="inlineStr">
      <is>
        <t>ՀՀ  առողջապահության նախարարություն</t>
      </is>
    </oc>
    <nc r="E49"/>
    <odxf>
      <font>
        <b val="0"/>
        <sz val="12"/>
        <color auto="1"/>
        <name val="GHEA Grapalat"/>
        <scheme val="none"/>
      </font>
      <border outline="0">
        <top style="thin">
          <color auto="1"/>
        </top>
      </border>
    </odxf>
    <ndxf>
      <font>
        <b/>
        <sz val="10"/>
        <color auto="1"/>
        <name val="GHEA Grapalat"/>
        <scheme val="none"/>
      </font>
      <border outline="0">
        <top/>
      </border>
    </ndxf>
  </rcc>
  <rcc rId="131" sId="3" odxf="1" s="1" dxf="1" numFmtId="34">
    <oc r="F49">
      <v>56796.6</v>
    </oc>
    <nc r="F49">
      <v>180448.7</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border outline="0">
        <left style="thin">
          <color auto="1"/>
        </left>
      </border>
    </ndxf>
  </rcc>
  <rfmt sheetId="3" sqref="A50" start="0" length="0">
    <dxf>
      <font>
        <b/>
        <sz val="10"/>
        <color auto="1"/>
        <name val="GHEA Grapalat"/>
        <scheme val="none"/>
      </font>
      <fill>
        <patternFill patternType="solid">
          <bgColor theme="0"/>
        </patternFill>
      </fill>
    </dxf>
  </rfmt>
  <rfmt sheetId="3" sqref="B50" start="0" length="0">
    <dxf>
      <font>
        <b/>
        <sz val="10"/>
        <color auto="1"/>
        <name val="GHEA Grapalat"/>
        <scheme val="none"/>
      </font>
      <fill>
        <patternFill patternType="solid">
          <bgColor theme="0"/>
        </patternFill>
      </fill>
    </dxf>
  </rfmt>
  <rcc rId="132" sId="3" odxf="1" dxf="1">
    <oc r="C50" t="inlineStr">
      <is>
        <t>Ենթակառուցվածքի պահպանում ու զարգացում</t>
      </is>
    </oc>
    <nc r="C50" t="inlineStr">
      <is>
        <t xml:space="preserve">Ենթակառուցվածքի պահպանում ու զարգացում </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133" sId="3" odxf="1" dxf="1">
    <oc r="D50" t="inlineStr">
      <is>
        <t>ՀՀ ԱՆ «Յոլյան» արյունաբանության և ուռուցքաբանության կենտրոն» ՓԲԸ</t>
      </is>
    </oc>
    <nc r="D50" t="inlineStr">
      <is>
        <t>ՀՀ ԳԱԱ «Արվեստի ինստիտուտ» ՊՈԱԿ</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E50" start="0" length="0">
    <dxf>
      <font>
        <b/>
        <sz val="10"/>
        <color auto="1"/>
        <name val="GHEA Grapalat"/>
        <scheme val="none"/>
      </font>
      <border outline="0">
        <bottom/>
      </border>
    </dxf>
  </rfmt>
  <rcc rId="134" sId="3" odxf="1" s="1" dxf="1" numFmtId="34">
    <oc r="F50">
      <v>41558.300000000003</v>
    </oc>
    <nc r="F50">
      <v>202280</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border outline="0">
        <left style="thin">
          <color auto="1"/>
        </left>
      </border>
    </ndxf>
  </rcc>
  <rfmt sheetId="3" sqref="A51" start="0" length="0">
    <dxf>
      <font>
        <b/>
        <sz val="10"/>
        <color auto="1"/>
        <name val="GHEA Grapalat"/>
        <scheme val="none"/>
      </font>
      <fill>
        <patternFill patternType="solid">
          <bgColor theme="0"/>
        </patternFill>
      </fill>
    </dxf>
  </rfmt>
  <rfmt sheetId="3" sqref="B51" start="0" length="0">
    <dxf>
      <font>
        <b/>
        <sz val="10"/>
        <color auto="1"/>
        <name val="GHEA Grapalat"/>
        <scheme val="none"/>
      </font>
      <fill>
        <patternFill patternType="solid">
          <bgColor theme="0"/>
        </patternFill>
      </fill>
    </dxf>
  </rfmt>
  <rcc rId="135" sId="3" odxf="1" dxf="1">
    <nc r="C51" t="inlineStr">
      <is>
        <t xml:space="preserve">Ենթակառուցվածքի պահպանում ու զարգացում </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136" sId="3" odxf="1" dxf="1">
    <nc r="D51" t="inlineStr">
      <is>
        <t>ՀՀ ԳԱԱ «Փորձաքննությունների ազգային բյուրո» ՊՈԱԿ</t>
      </is>
    </nc>
    <odxf>
      <font>
        <b val="0"/>
        <sz val="12"/>
        <color auto="1"/>
        <name val="GHEA Grapalat"/>
        <scheme val="none"/>
      </font>
      <fill>
        <patternFill patternType="none">
          <bgColor indexed="65"/>
        </patternFill>
      </fill>
      <border outline="0">
        <right style="thin">
          <color auto="1"/>
        </right>
      </border>
    </odxf>
    <ndxf>
      <font>
        <b/>
        <sz val="10"/>
        <color auto="1"/>
        <name val="GHEA Grapalat"/>
        <scheme val="none"/>
      </font>
      <fill>
        <patternFill patternType="solid">
          <bgColor theme="0"/>
        </patternFill>
      </fill>
      <border outline="0">
        <right/>
      </border>
    </ndxf>
  </rcc>
  <rcc rId="137" sId="3" odxf="1" dxf="1">
    <oc r="E51" t="inlineStr">
      <is>
        <t>ԸՆԴԱՄԵՆԸ- ՀՀ  առողջապահության նախարարություն</t>
      </is>
    </oc>
    <nc r="E51"/>
    <odxf>
      <font>
        <b val="0"/>
        <sz val="12"/>
        <color auto="1"/>
        <name val="GHEA Grapalat"/>
        <scheme val="none"/>
      </font>
      <fill>
        <patternFill patternType="none">
          <bgColor indexed="65"/>
        </patternFill>
      </fill>
      <border outline="0">
        <right/>
      </border>
    </odxf>
    <ndxf>
      <font>
        <b/>
        <sz val="10"/>
        <color auto="1"/>
        <name val="GHEA Grapalat"/>
        <scheme val="none"/>
      </font>
      <fill>
        <patternFill patternType="solid">
          <bgColor theme="0"/>
        </patternFill>
      </fill>
      <border outline="0">
        <right style="thin">
          <color indexed="64"/>
        </right>
      </border>
    </ndxf>
  </rcc>
  <rcc rId="138" sId="3" odxf="1" s="1" dxf="1" numFmtId="34">
    <oc r="F51">
      <f>F49+F50</f>
    </oc>
    <nc r="F51">
      <v>201764.5</v>
    </nc>
    <odxf>
      <font>
        <b val="0"/>
        <i val="0"/>
        <strike val="0"/>
        <condense val="0"/>
        <extend val="0"/>
        <outline val="0"/>
        <shadow val="0"/>
        <u val="none"/>
        <vertAlign val="baseline"/>
        <sz val="12"/>
        <color auto="1"/>
        <name val="GHEA Grapalat"/>
        <scheme val="none"/>
      </font>
      <numFmt numFmtId="164" formatCode="#,##0.0"/>
      <alignment horizontal="center" vertical="center" textRotation="0" wrapText="0" indent="0" justifyLastLine="0" shrinkToFit="0" readingOrder="0"/>
      <border diagonalUp="0" diagonalDown="0" outline="0">
        <left style="thin">
          <color auto="1"/>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alignment horizontal="general" readingOrder="0"/>
    </ndxf>
  </rcc>
  <rfmt sheetId="3" sqref="A52" start="0" length="0">
    <dxf>
      <font>
        <b/>
        <sz val="10"/>
        <color auto="1"/>
        <name val="GHEA Grapalat"/>
        <scheme val="none"/>
      </font>
      <fill>
        <patternFill patternType="solid">
          <bgColor theme="0"/>
        </patternFill>
      </fill>
    </dxf>
  </rfmt>
  <rfmt sheetId="3" sqref="B52" start="0" length="0">
    <dxf>
      <font>
        <b/>
        <sz val="10"/>
        <color auto="1"/>
        <name val="GHEA Grapalat"/>
        <scheme val="none"/>
      </font>
      <fill>
        <patternFill patternType="solid">
          <bgColor theme="0"/>
        </patternFill>
      </fill>
    </dxf>
  </rfmt>
  <rcc rId="139" sId="3" odxf="1" dxf="1">
    <oc r="C52" t="inlineStr">
      <is>
        <t>Ենթակառուցվածքի պահպանում ու զարգացում</t>
      </is>
    </oc>
    <nc r="C52" t="inlineStr">
      <is>
        <t xml:space="preserve">Ենթակառուցվածքի պահպանում ու զարգացում </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140" sId="3" odxf="1" dxf="1">
    <oc r="D52" t="inlineStr">
      <is>
        <t>ՀՀ ԷՆ «Սննդամթերքի անվտանգության ոլորտի ռիսկերի գնահատման և վերլուծության գիտական կենտրոն» ՓԲԸ</t>
      </is>
    </oc>
    <nc r="D52" t="inlineStr">
      <is>
        <t>ՀՀ ԳԱԱ «Հայկենսատեխնոլոգիա» գիտաարտադրական կենտրոն» ՊՈԱԿ</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E52" start="0" length="0">
    <dxf>
      <font>
        <b/>
        <sz val="10"/>
        <color auto="1"/>
        <name val="GHEA Grapalat"/>
        <scheme val="none"/>
      </font>
      <border outline="0">
        <top/>
      </border>
    </dxf>
  </rfmt>
  <rcc rId="141" sId="3" odxf="1" s="1" dxf="1" numFmtId="34">
    <oc r="F52">
      <v>120143</v>
    </oc>
    <nc r="F52">
      <v>459819</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border outline="0">
        <left style="thin">
          <color auto="1"/>
        </left>
      </border>
    </ndxf>
  </rcc>
  <rfmt sheetId="3" sqref="A53" start="0" length="0">
    <dxf>
      <font>
        <b/>
        <sz val="10"/>
        <color auto="1"/>
        <name val="GHEA Grapalat"/>
        <scheme val="none"/>
      </font>
      <fill>
        <patternFill patternType="solid">
          <bgColor theme="0"/>
        </patternFill>
      </fill>
    </dxf>
  </rfmt>
  <rfmt sheetId="3" sqref="B53" start="0" length="0">
    <dxf>
      <font>
        <b/>
        <sz val="10"/>
        <color auto="1"/>
        <name val="GHEA Grapalat"/>
        <scheme val="none"/>
      </font>
      <fill>
        <patternFill patternType="solid">
          <bgColor theme="0"/>
        </patternFill>
      </fill>
    </dxf>
  </rfmt>
  <rcc rId="142" sId="3" odxf="1" dxf="1">
    <oc r="C53" t="inlineStr">
      <is>
        <t>Ենթակառուցվածքի պահպանում ու զարգացում</t>
      </is>
    </oc>
    <nc r="C53" t="inlineStr">
      <is>
        <t xml:space="preserve">Ենթակառուցվածքի պահպանում ու զարգացում </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143" sId="3" odxf="1" dxf="1">
    <oc r="D53" t="inlineStr">
      <is>
        <t>ՀՀ ԷՆ «Երկրագործության գիտական կենտրոն» ՓԲԸ</t>
      </is>
    </oc>
    <nc r="D53" t="inlineStr">
      <is>
        <t>«Հայկական հանրագիտարան հրատարակչություն» ՊՈԱԿ</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144" sId="3" odxf="1" dxf="1">
    <oc r="E53" t="inlineStr">
      <is>
        <t>ՀՀ  էկոնոմիկայի նախարարություն</t>
      </is>
    </oc>
    <nc r="E53"/>
    <odxf>
      <font>
        <b val="0"/>
        <sz val="12"/>
        <color auto="1"/>
        <name val="GHEA Grapalat"/>
        <scheme val="none"/>
      </font>
    </odxf>
    <ndxf>
      <font>
        <b/>
        <sz val="10"/>
        <color auto="1"/>
        <name val="GHEA Grapalat"/>
        <scheme val="none"/>
      </font>
    </ndxf>
  </rcc>
  <rcc rId="145" sId="3" odxf="1" s="1" dxf="1" numFmtId="34">
    <oc r="F53">
      <v>62312.7</v>
    </oc>
    <nc r="F53">
      <v>29341</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border outline="0">
        <left style="thin">
          <color auto="1"/>
        </left>
      </border>
    </ndxf>
  </rcc>
  <rfmt sheetId="3" sqref="A54" start="0" length="0">
    <dxf>
      <font>
        <b/>
        <sz val="10"/>
        <color auto="1"/>
        <name val="GHEA Grapalat"/>
        <scheme val="none"/>
      </font>
      <fill>
        <patternFill patternType="solid">
          <bgColor theme="0"/>
        </patternFill>
      </fill>
    </dxf>
  </rfmt>
  <rfmt sheetId="3" sqref="B54" start="0" length="0">
    <dxf>
      <font>
        <b/>
        <sz val="10"/>
        <color auto="1"/>
        <name val="GHEA Grapalat"/>
        <scheme val="none"/>
      </font>
      <fill>
        <patternFill patternType="solid">
          <bgColor theme="0"/>
        </patternFill>
      </fill>
    </dxf>
  </rfmt>
  <rcc rId="146" sId="3" odxf="1" dxf="1">
    <oc r="C54" t="inlineStr">
      <is>
        <t>Ենթակառուցվածքի պահպանում ու զարգացում</t>
      </is>
    </oc>
    <nc r="C54" t="inlineStr">
      <is>
        <t>«Գեղարդ»  գիտավերլուծական հիմնադրամի պահպանում ու զարգացում</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147" sId="3" odxf="1" dxf="1">
    <oc r="D54" t="inlineStr">
      <is>
        <t>ՀՀ ԷՆ «Բանջարաբոստանային և տեխնիկական մշակաբույսերի գիտական կենտրոն» ՓԲԸ</t>
      </is>
    </oc>
    <nc r="D54" t="inlineStr">
      <is>
        <t xml:space="preserve">«Գեղարդ»  գիտավերլուծական հիմնադրամ </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E54" start="0" length="0">
    <dxf>
      <font>
        <b/>
        <sz val="10"/>
        <color auto="1"/>
        <name val="GHEA Grapalat"/>
        <scheme val="none"/>
      </font>
    </dxf>
  </rfmt>
  <rcc rId="148" sId="3" odxf="1" s="1" dxf="1" numFmtId="34">
    <oc r="F54">
      <v>75589.899999999994</v>
    </oc>
    <nc r="F54">
      <v>147362</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border outline="0">
        <left style="thin">
          <color auto="1"/>
        </left>
      </border>
    </ndxf>
  </rcc>
  <rfmt sheetId="3" sqref="A55" start="0" length="0">
    <dxf>
      <font>
        <b/>
        <sz val="10"/>
        <color auto="1"/>
        <name val="GHEA Grapalat"/>
        <scheme val="none"/>
      </font>
      <fill>
        <patternFill patternType="solid">
          <bgColor theme="0"/>
        </patternFill>
      </fill>
    </dxf>
  </rfmt>
  <rfmt sheetId="3" sqref="B55" start="0" length="0">
    <dxf>
      <font>
        <b/>
        <sz val="10"/>
        <color auto="1"/>
        <name val="GHEA Grapalat"/>
        <scheme val="none"/>
      </font>
      <fill>
        <patternFill patternType="solid">
          <bgColor theme="0"/>
        </patternFill>
      </fill>
    </dxf>
  </rfmt>
  <rcc rId="149" sId="3" odxf="1" dxf="1">
    <nc r="C55" t="inlineStr">
      <is>
        <t xml:space="preserve">«Հայագիտական ուսումնասիրությունները ֆինանսավորող համահայկական հիմնադրամի»  պահպանում ու զարգացում </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150" sId="3" odxf="1" dxf="1">
    <nc r="D55" t="inlineStr">
      <is>
        <t>Հայագիտական ուսումնասիրությունները ֆինանսավորող համահայկական հիմնադրամ</t>
      </is>
    </nc>
    <odxf>
      <font>
        <b val="0"/>
        <sz val="12"/>
        <color auto="1"/>
        <name val="GHEA Grapalat"/>
        <scheme val="none"/>
      </font>
      <fill>
        <patternFill patternType="none">
          <bgColor indexed="65"/>
        </patternFill>
      </fill>
      <border outline="0">
        <right style="thin">
          <color auto="1"/>
        </right>
      </border>
    </odxf>
    <ndxf>
      <font>
        <b/>
        <sz val="10"/>
        <color auto="1"/>
        <name val="GHEA Grapalat"/>
        <scheme val="none"/>
      </font>
      <fill>
        <patternFill patternType="solid">
          <bgColor theme="0"/>
        </patternFill>
      </fill>
      <border outline="0">
        <right/>
      </border>
    </ndxf>
  </rcc>
  <rcc rId="151" sId="3" odxf="1" dxf="1">
    <oc r="E55" t="inlineStr">
      <is>
        <t>ԸՆԴԱՄԵՆԸ- ՀՀ  էկոնոմիկայի նախարարություն</t>
      </is>
    </oc>
    <nc r="E55"/>
    <odxf>
      <font>
        <b val="0"/>
        <sz val="12"/>
        <color auto="1"/>
        <name val="GHEA Grapalat"/>
        <scheme val="none"/>
      </font>
      <fill>
        <patternFill patternType="none">
          <bgColor indexed="65"/>
        </patternFill>
      </fill>
      <border outline="0">
        <right/>
        <bottom style="thin">
          <color indexed="64"/>
        </bottom>
      </border>
    </odxf>
    <ndxf>
      <font>
        <b/>
        <sz val="10"/>
        <color auto="1"/>
        <name val="GHEA Grapalat"/>
        <scheme val="none"/>
      </font>
      <fill>
        <patternFill patternType="solid">
          <bgColor theme="0"/>
        </patternFill>
      </fill>
      <border outline="0">
        <right style="thin">
          <color indexed="64"/>
        </right>
        <bottom/>
      </border>
    </ndxf>
  </rcc>
  <rcc rId="152" sId="3" odxf="1" s="1" dxf="1" numFmtId="34">
    <oc r="F55">
      <f>F52+F53+F54</f>
    </oc>
    <nc r="F55">
      <v>47112.4</v>
    </nc>
    <odxf>
      <font>
        <b val="0"/>
        <i val="0"/>
        <strike val="0"/>
        <condense val="0"/>
        <extend val="0"/>
        <outline val="0"/>
        <shadow val="0"/>
        <u val="none"/>
        <vertAlign val="baseline"/>
        <sz val="12"/>
        <color auto="1"/>
        <name val="GHEA Grapalat"/>
        <scheme val="none"/>
      </font>
      <numFmt numFmtId="164" formatCode="#,##0.0"/>
      <alignment horizontal="center" vertical="center" textRotation="0" wrapText="0" indent="0" justifyLastLine="0" shrinkToFit="0" readingOrder="0"/>
      <border diagonalUp="0" diagonalDown="0" outline="0">
        <left style="thin">
          <color auto="1"/>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alignment horizontal="general" readingOrder="0"/>
    </ndxf>
  </rcc>
  <rfmt sheetId="3" sqref="A56" start="0" length="0">
    <dxf>
      <font>
        <b/>
        <sz val="10"/>
        <color auto="1"/>
        <name val="GHEA Grapalat"/>
        <scheme val="none"/>
      </font>
      <fill>
        <patternFill patternType="solid">
          <bgColor theme="0"/>
        </patternFill>
      </fill>
    </dxf>
  </rfmt>
  <rfmt sheetId="3" sqref="B56" start="0" length="0">
    <dxf>
      <font>
        <b/>
        <sz val="10"/>
        <color auto="1"/>
        <name val="GHEA Grapalat"/>
        <scheme val="none"/>
      </font>
      <fill>
        <patternFill patternType="solid">
          <bgColor theme="0"/>
        </patternFill>
      </fill>
    </dxf>
  </rfmt>
  <rcc rId="153" sId="3" odxf="1" dxf="1">
    <oc r="C56" t="inlineStr">
      <is>
        <t>Ենթակառուցվածքի պահպանում ու զարգացում</t>
      </is>
    </oc>
    <nc r="C56" t="inlineStr">
      <is>
        <t>Գիտական և գիտատեխնիկական գործունեության ենթակառուցվածքի պահպանում ու զարգացում</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154" sId="3" odxf="1" dxf="1">
    <oc r="D56" t="inlineStr">
      <is>
        <t>ՀՀ ԵՔ «Երևան» բժշկագիտական կենտրոն» ՓԲԸ</t>
      </is>
    </oc>
    <nc r="D56" t="inlineStr">
      <is>
        <t>ՀՀ ԿԳՄՍՆ «Պատմամշակութային ժառանգության գիտահետազոտական կենտրոն» ՊՈԱԿ</t>
      </is>
    </nc>
    <odxf>
      <font>
        <b val="0"/>
        <sz val="12"/>
        <color auto="1"/>
        <name val="GHEA Grapalat"/>
        <scheme val="none"/>
      </font>
      <fill>
        <patternFill patternType="none">
          <bgColor indexed="65"/>
        </patternFill>
      </fill>
      <border outline="0">
        <bottom style="thin">
          <color auto="1"/>
        </bottom>
      </border>
    </odxf>
    <ndxf>
      <font>
        <b/>
        <sz val="10"/>
        <color auto="1"/>
        <name val="GHEA Grapalat"/>
        <scheme val="none"/>
      </font>
      <fill>
        <patternFill patternType="solid">
          <bgColor theme="0"/>
        </patternFill>
      </fill>
      <border outline="0">
        <bottom/>
      </border>
    </ndxf>
  </rcc>
  <rcc rId="155" sId="3" odxf="1" dxf="1">
    <oc r="E56" t="inlineStr">
      <is>
        <t>ՀՀ Երևանի քաղաքապետարան</t>
      </is>
    </oc>
    <nc r="E56"/>
    <odxf>
      <font>
        <b val="0"/>
        <sz val="12"/>
        <color auto="1"/>
        <name val="GHEA Grapalat"/>
        <scheme val="none"/>
      </font>
      <fill>
        <patternFill patternType="none">
          <bgColor indexed="65"/>
        </patternFill>
      </fill>
      <border outline="0">
        <right/>
        <bottom style="thin">
          <color auto="1"/>
        </bottom>
      </border>
    </odxf>
    <ndxf>
      <font>
        <b/>
        <sz val="10"/>
        <color auto="1"/>
        <name val="GHEA Grapalat"/>
        <scheme val="none"/>
      </font>
      <fill>
        <patternFill patternType="solid">
          <bgColor theme="0"/>
        </patternFill>
      </fill>
      <border outline="0">
        <right style="thin">
          <color auto="1"/>
        </right>
        <bottom/>
      </border>
    </ndxf>
  </rcc>
  <rcc rId="156" sId="3" odxf="1" s="1" dxf="1" numFmtId="34">
    <oc r="F56">
      <v>56636.2</v>
    </oc>
    <nc r="F56">
      <v>116368.6</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style="thin">
          <color auto="1"/>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ndxf>
  </rcc>
  <rfmt sheetId="3" sqref="A57" start="0" length="0">
    <dxf>
      <font>
        <b/>
        <sz val="10"/>
        <color auto="1"/>
        <name val="GHEA Grapalat"/>
        <scheme val="none"/>
      </font>
      <fill>
        <patternFill patternType="solid">
          <bgColor theme="0"/>
        </patternFill>
      </fill>
    </dxf>
  </rfmt>
  <rfmt sheetId="3" sqref="B57" start="0" length="0">
    <dxf>
      <font>
        <b/>
        <sz val="10"/>
        <color auto="1"/>
        <name val="GHEA Grapalat"/>
        <scheme val="none"/>
      </font>
      <fill>
        <patternFill patternType="solid">
          <bgColor theme="0"/>
        </patternFill>
      </fill>
    </dxf>
  </rfmt>
  <rcc rId="157" sId="3" odxf="1" dxf="1">
    <nc r="C57" t="inlineStr">
      <is>
        <t xml:space="preserve"> Քիմիայի գիտահետազոտական կենտրոնի պահպանում ու զարգացում</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D57" start="0" length="0">
    <dxf>
      <font>
        <b/>
        <sz val="10"/>
        <color auto="1"/>
        <name val="GHEA Grapalat"/>
        <scheme val="none"/>
      </font>
      <fill>
        <patternFill patternType="solid">
          <bgColor theme="0"/>
        </patternFill>
      </fill>
      <alignment horizontal="left" readingOrder="0"/>
      <border outline="0">
        <bottom/>
      </border>
    </dxf>
  </rfmt>
  <rcc rId="158" sId="3" odxf="1" dxf="1">
    <oc r="E57" t="inlineStr">
      <is>
        <t>ԸՆԴԱՄԵՆԸ-  ՀՀ Երևանի   քաղաքապետարան</t>
      </is>
    </oc>
    <nc r="E57" t="inlineStr">
      <is>
        <t>«Երևանի պետական համալսարան» հիմնադրամ</t>
      </is>
    </nc>
    <odxf>
      <font>
        <b val="0"/>
        <sz val="12"/>
        <color auto="1"/>
        <name val="GHEA Grapalat"/>
        <scheme val="none"/>
      </font>
      <fill>
        <patternFill patternType="none">
          <bgColor indexed="65"/>
        </patternFill>
      </fill>
      <border outline="0">
        <left style="thin">
          <color auto="1"/>
        </left>
        <right/>
        <bottom style="thin">
          <color auto="1"/>
        </bottom>
      </border>
    </odxf>
    <ndxf>
      <font>
        <b/>
        <sz val="10"/>
        <color auto="1"/>
        <name val="GHEA Grapalat"/>
        <scheme val="none"/>
      </font>
      <fill>
        <patternFill patternType="solid">
          <bgColor theme="0"/>
        </patternFill>
      </fill>
      <border outline="0">
        <left/>
        <right style="thin">
          <color auto="1"/>
        </right>
        <bottom/>
      </border>
    </ndxf>
  </rcc>
  <rcc rId="159" sId="3" odxf="1" s="1" dxf="1" numFmtId="34">
    <oc r="F57">
      <f>F56</f>
    </oc>
    <nc r="F57">
      <v>108646</v>
    </nc>
    <odxf>
      <font>
        <b val="0"/>
        <i val="0"/>
        <strike val="0"/>
        <condense val="0"/>
        <extend val="0"/>
        <outline val="0"/>
        <shadow val="0"/>
        <u val="none"/>
        <vertAlign val="baseline"/>
        <sz val="12"/>
        <color auto="1"/>
        <name val="GHEA Grapalat"/>
        <scheme val="none"/>
      </font>
      <numFmt numFmtId="164" formatCode="#,##0.0"/>
      <alignment horizontal="center" vertical="center" textRotation="0" wrapText="0" indent="0" justifyLastLine="0" shrinkToFit="0" readingOrder="0"/>
      <border diagonalUp="0" diagonalDown="0" outline="0">
        <left style="thin">
          <color auto="1"/>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alignment horizontal="general" readingOrder="0"/>
    </ndxf>
  </rcc>
  <rfmt sheetId="3" sqref="A58" start="0" length="0">
    <dxf>
      <font>
        <b/>
        <sz val="10"/>
        <color auto="1"/>
        <name val="GHEA Grapalat"/>
        <scheme val="none"/>
      </font>
      <fill>
        <patternFill patternType="solid">
          <bgColor theme="0"/>
        </patternFill>
      </fill>
    </dxf>
  </rfmt>
  <rfmt sheetId="3" sqref="B58" start="0" length="0">
    <dxf>
      <font>
        <b/>
        <sz val="10"/>
        <color auto="1"/>
        <name val="GHEA Grapalat"/>
        <scheme val="none"/>
      </font>
      <fill>
        <patternFill patternType="solid">
          <bgColor theme="0"/>
        </patternFill>
      </fill>
    </dxf>
  </rfmt>
  <rcc rId="160" sId="3" odxf="1" dxf="1">
    <oc r="C58" t="inlineStr">
      <is>
        <t>Գիտական և գիտատեխնիկական գործունեության ենթակառուցվածքի պահպանում ու զարգացում</t>
      </is>
    </oc>
    <nc r="C58" t="inlineStr">
      <is>
        <t>Ֆարմացիայի ինստիտուտի ենթակառուցվածքի պահպանում ու զարգացում</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161" sId="3" odxf="1" dxf="1">
    <oc r="D58" t="inlineStr">
      <is>
        <t>ՀՀ ԿԳՄՍՆ «Պատմամշակութային ժառանգության գիտահետազոտական կենտրոն» ՊՈԱԿ</t>
      </is>
    </oc>
    <nc r="D58"/>
    <odxf>
      <font>
        <b val="0"/>
        <sz val="12"/>
        <color auto="1"/>
        <name val="GHEA Grapalat"/>
        <scheme val="none"/>
      </font>
      <fill>
        <patternFill patternType="none">
          <bgColor indexed="65"/>
        </patternFill>
      </fill>
      <alignment horizontal="center" readingOrder="0"/>
      <border outline="0">
        <top style="thin">
          <color auto="1"/>
        </top>
      </border>
    </odxf>
    <ndxf>
      <font>
        <b/>
        <sz val="10"/>
        <color auto="1"/>
        <name val="GHEA Grapalat"/>
        <scheme val="none"/>
      </font>
      <fill>
        <patternFill patternType="solid">
          <bgColor theme="0"/>
        </patternFill>
      </fill>
      <alignment horizontal="left" readingOrder="0"/>
      <border outline="0">
        <top/>
      </border>
    </ndxf>
  </rcc>
  <rfmt sheetId="3" sqref="E58" start="0" length="0">
    <dxf>
      <font>
        <b/>
        <sz val="10"/>
        <color auto="1"/>
        <name val="GHEA Grapalat"/>
        <scheme val="none"/>
      </font>
      <border outline="0">
        <left/>
        <top/>
      </border>
    </dxf>
  </rfmt>
  <rcc rId="162" sId="3" odxf="1" s="1" dxf="1" numFmtId="34">
    <oc r="F58">
      <v>105080.6</v>
    </oc>
    <nc r="F58">
      <v>38019</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style="thin">
          <color auto="1"/>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ndxf>
  </rcc>
  <rfmt sheetId="3" sqref="A59" start="0" length="0">
    <dxf>
      <font>
        <b/>
        <sz val="10"/>
        <color auto="1"/>
        <name val="GHEA Grapalat"/>
        <scheme val="none"/>
      </font>
      <fill>
        <patternFill patternType="solid">
          <bgColor theme="0"/>
        </patternFill>
      </fill>
    </dxf>
  </rfmt>
  <rfmt sheetId="3" sqref="B59" start="0" length="0">
    <dxf>
      <font>
        <b/>
        <sz val="10"/>
        <color auto="1"/>
        <name val="GHEA Grapalat"/>
        <scheme val="none"/>
      </font>
      <fill>
        <patternFill patternType="solid">
          <bgColor theme="0"/>
        </patternFill>
      </fill>
    </dxf>
  </rfmt>
  <rcc rId="163" sId="3" odxf="1" dxf="1">
    <oc r="C59" t="inlineStr">
      <is>
        <t xml:space="preserve"> Քիմիայի գիտահետազոտական կենտրոնի պահպանում ու զարգացում</t>
      </is>
    </oc>
    <nc r="C59" t="inlineStr">
      <is>
        <t>Կենսաբանության  ԳՀԻ ենթակառուցվածքի պահպանում ու զարգացում</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D59" start="0" length="0">
    <dxf>
      <font>
        <b/>
        <sz val="10"/>
        <color auto="1"/>
        <name val="GHEA Grapalat"/>
        <scheme val="none"/>
      </font>
      <fill>
        <patternFill patternType="solid">
          <bgColor theme="0"/>
        </patternFill>
      </fill>
      <alignment horizontal="left" readingOrder="0"/>
      <border outline="0">
        <top/>
      </border>
    </dxf>
  </rfmt>
  <rfmt sheetId="3" sqref="E59" start="0" length="0">
    <dxf>
      <font>
        <b/>
        <sz val="10"/>
        <color auto="1"/>
        <name val="GHEA Grapalat"/>
        <scheme val="none"/>
      </font>
      <fill>
        <patternFill patternType="solid">
          <bgColor theme="0"/>
        </patternFill>
      </fill>
      <alignment horizontal="center" wrapText="1" readingOrder="0"/>
      <border outline="0">
        <right style="thin">
          <color indexed="64"/>
        </right>
      </border>
    </dxf>
  </rfmt>
  <rcc rId="164" sId="3" odxf="1" s="1" dxf="1" numFmtId="34">
    <oc r="F59">
      <v>101287</v>
    </oc>
    <nc r="F59">
      <v>296045</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style="thin">
          <color auto="1"/>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ndxf>
  </rcc>
  <rfmt sheetId="3" sqref="A60" start="0" length="0">
    <dxf>
      <font>
        <b/>
        <sz val="10"/>
        <color auto="1"/>
        <name val="GHEA Grapalat"/>
        <scheme val="none"/>
      </font>
      <fill>
        <patternFill patternType="solid">
          <bgColor theme="0"/>
        </patternFill>
      </fill>
    </dxf>
  </rfmt>
  <rfmt sheetId="3" sqref="B60" start="0" length="0">
    <dxf>
      <font>
        <b/>
        <sz val="10"/>
        <color auto="1"/>
        <name val="GHEA Grapalat"/>
        <scheme val="none"/>
      </font>
      <fill>
        <patternFill patternType="solid">
          <bgColor theme="0"/>
        </patternFill>
      </fill>
    </dxf>
  </rfmt>
  <rcc rId="165" sId="3" odxf="1" dxf="1">
    <oc r="C60" t="inlineStr">
      <is>
        <t>Ֆարմացիայի ինստիտուտի ենթակառուցվածքի պահպանում ու զարգացում</t>
      </is>
    </oc>
    <nc r="C60" t="inlineStr">
      <is>
        <t>Ֆիզիկայի ԳՀԻ ենթակառուցվածքի պահպանում ու զարգացում</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D60" start="0" length="0">
    <dxf>
      <font>
        <b/>
        <sz val="10"/>
        <color auto="1"/>
        <name val="GHEA Grapalat"/>
        <scheme val="none"/>
      </font>
      <alignment horizontal="left" readingOrder="0"/>
    </dxf>
  </rfmt>
  <rfmt sheetId="3" sqref="E60" start="0" length="0">
    <dxf>
      <font>
        <b/>
        <sz val="10"/>
        <color auto="1"/>
        <name val="GHEA Grapalat"/>
        <scheme val="none"/>
      </font>
    </dxf>
  </rfmt>
  <rcc rId="166" sId="3" odxf="1" s="1" dxf="1" numFmtId="34">
    <oc r="F60">
      <v>35955</v>
    </oc>
    <nc r="F60">
      <v>553953</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style="thin">
          <color auto="1"/>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ndxf>
  </rcc>
  <rfmt sheetId="3" sqref="A61" start="0" length="0">
    <dxf>
      <font>
        <b/>
        <sz val="10"/>
        <color auto="1"/>
        <name val="GHEA Grapalat"/>
        <scheme val="none"/>
      </font>
      <fill>
        <patternFill patternType="solid">
          <bgColor theme="0"/>
        </patternFill>
      </fill>
    </dxf>
  </rfmt>
  <rfmt sheetId="3" sqref="B61" start="0" length="0">
    <dxf>
      <font>
        <b/>
        <sz val="10"/>
        <color auto="1"/>
        <name val="GHEA Grapalat"/>
        <scheme val="none"/>
      </font>
      <fill>
        <patternFill patternType="solid">
          <bgColor theme="0"/>
        </patternFill>
      </fill>
    </dxf>
  </rfmt>
  <rcc rId="167" sId="3" odxf="1" dxf="1">
    <oc r="C61" t="inlineStr">
      <is>
        <t>Կենսաբանության  ԳՀԻ ենթակառուցվածքի պահպանում ու զարգացում</t>
      </is>
    </oc>
    <nc r="C61" t="inlineStr">
      <is>
        <t>Կիրառական սոցիոլոգիայի լաբորատորիայի պահպանում ու զարգացում</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D61" start="0" length="0">
    <dxf>
      <font>
        <b/>
        <sz val="10"/>
        <color auto="1"/>
        <name val="GHEA Grapalat"/>
        <scheme val="none"/>
      </font>
      <alignment horizontal="left" readingOrder="0"/>
    </dxf>
  </rfmt>
  <rfmt sheetId="3" sqref="E61" start="0" length="0">
    <dxf>
      <font>
        <b/>
        <sz val="10"/>
        <color auto="1"/>
        <name val="GHEA Grapalat"/>
        <scheme val="none"/>
      </font>
    </dxf>
  </rfmt>
  <rcc rId="168" sId="3" odxf="1" s="1" dxf="1" numFmtId="34">
    <oc r="F61">
      <v>273767</v>
    </oc>
    <nc r="F61">
      <v>37172.400000000001</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style="thin">
          <color auto="1"/>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ndxf>
  </rcc>
  <rfmt sheetId="3" sqref="A62" start="0" length="0">
    <dxf>
      <font>
        <b/>
        <sz val="10"/>
        <color auto="1"/>
        <name val="GHEA Grapalat"/>
        <scheme val="none"/>
      </font>
      <fill>
        <patternFill patternType="solid">
          <bgColor theme="0"/>
        </patternFill>
      </fill>
    </dxf>
  </rfmt>
  <rfmt sheetId="3" sqref="B62" start="0" length="0">
    <dxf>
      <font>
        <b/>
        <sz val="10"/>
        <color auto="1"/>
        <name val="GHEA Grapalat"/>
        <scheme val="none"/>
      </font>
      <fill>
        <patternFill patternType="solid">
          <bgColor theme="0"/>
        </patternFill>
      </fill>
    </dxf>
  </rfmt>
  <rcc rId="169" sId="3" odxf="1" dxf="1">
    <oc r="C62" t="inlineStr">
      <is>
        <t>Ֆիզիկայի ԳՀԻ ենթակառուցվածքի պահպանում ու զարգացում</t>
      </is>
    </oc>
    <nc r="C62" t="inlineStr">
      <is>
        <t xml:space="preserve">Հայագիտական հետազոտությունների ինստիտուտի պահպանում ու զարգացում </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D62" start="0" length="0">
    <dxf>
      <font>
        <b/>
        <sz val="10"/>
        <color auto="1"/>
        <name val="GHEA Grapalat"/>
        <scheme val="none"/>
      </font>
      <alignment horizontal="left" readingOrder="0"/>
    </dxf>
  </rfmt>
  <rfmt sheetId="3" sqref="E62" start="0" length="0">
    <dxf>
      <font>
        <b/>
        <sz val="10"/>
        <color auto="1"/>
        <name val="GHEA Grapalat"/>
        <scheme val="none"/>
      </font>
    </dxf>
  </rfmt>
  <rcc rId="170" sId="3" odxf="1" s="1" dxf="1" numFmtId="34">
    <oc r="F62">
      <v>501993.3</v>
    </oc>
    <nc r="F62">
      <v>111250.2</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style="thin">
          <color auto="1"/>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ndxf>
  </rcc>
  <rfmt sheetId="3" sqref="A63" start="0" length="0">
    <dxf>
      <font>
        <b/>
        <sz val="10"/>
        <color auto="1"/>
        <name val="GHEA Grapalat"/>
        <scheme val="none"/>
      </font>
      <fill>
        <patternFill patternType="solid">
          <bgColor theme="0"/>
        </patternFill>
      </fill>
    </dxf>
  </rfmt>
  <rfmt sheetId="3" sqref="B63" start="0" length="0">
    <dxf>
      <font>
        <b/>
        <sz val="10"/>
        <color auto="1"/>
        <name val="GHEA Grapalat"/>
        <scheme val="none"/>
      </font>
      <fill>
        <patternFill patternType="solid">
          <bgColor theme="0"/>
        </patternFill>
      </fill>
    </dxf>
  </rfmt>
  <rcc rId="171" sId="3" odxf="1" dxf="1">
    <oc r="C63" t="inlineStr">
      <is>
        <t>Կիրառական սոցիոլոգիայի լաբորատորիայի պահպանում ու զարգացում</t>
      </is>
    </oc>
    <nc r="C63" t="inlineStr">
      <is>
        <t>Հոգեբանության գիտահետազոտական կենտրոնի պահպանում ու զարգացում</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172" sId="3" odxf="1" dxf="1">
    <oc r="D63" t="inlineStr">
      <is>
        <t>«Երևանի պետական համալսարան» հիմնադրամ</t>
      </is>
    </oc>
    <nc r="D63"/>
    <odxf>
      <font>
        <b val="0"/>
        <sz val="12"/>
        <color auto="1"/>
        <name val="GHEA Grapalat"/>
        <scheme val="none"/>
      </font>
      <fill>
        <patternFill patternType="none">
          <bgColor indexed="65"/>
        </patternFill>
      </fill>
      <alignment horizontal="center" readingOrder="0"/>
    </odxf>
    <ndxf>
      <font>
        <b/>
        <sz val="10"/>
        <color auto="1"/>
        <name val="GHEA Grapalat"/>
        <scheme val="none"/>
      </font>
      <fill>
        <patternFill patternType="solid">
          <bgColor theme="0"/>
        </patternFill>
      </fill>
      <alignment horizontal="left" readingOrder="0"/>
    </ndxf>
  </rcc>
  <rfmt sheetId="3" sqref="E63" start="0" length="0">
    <dxf>
      <font>
        <b/>
        <sz val="10"/>
        <color auto="1"/>
        <name val="GHEA Grapalat"/>
        <scheme val="none"/>
      </font>
    </dxf>
  </rfmt>
  <rcc rId="173" sId="3" odxf="1" s="1" dxf="1" numFmtId="34">
    <oc r="F63">
      <v>21017</v>
    </oc>
    <nc r="F63">
      <v>51360.2</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style="thin">
          <color auto="1"/>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ndxf>
  </rcc>
  <rfmt sheetId="3" sqref="A64" start="0" length="0">
    <dxf>
      <font>
        <b/>
        <sz val="10"/>
        <color auto="1"/>
        <name val="GHEA Grapalat"/>
        <scheme val="none"/>
      </font>
      <fill>
        <patternFill patternType="solid">
          <bgColor theme="0"/>
        </patternFill>
      </fill>
    </dxf>
  </rfmt>
  <rfmt sheetId="3" sqref="B64" start="0" length="0">
    <dxf>
      <font>
        <b/>
        <sz val="10"/>
        <color auto="1"/>
        <name val="GHEA Grapalat"/>
        <scheme val="none"/>
      </font>
      <fill>
        <patternFill patternType="solid">
          <bgColor theme="0"/>
        </patternFill>
      </fill>
    </dxf>
  </rfmt>
  <rcc rId="174" sId="3" odxf="1" dxf="1">
    <oc r="C64" t="inlineStr">
      <is>
        <t xml:space="preserve">Հայագիտական հետազոտությունների ինստիտուտի պահպանում ու զարգացում </t>
      </is>
    </oc>
    <nc r="C64" t="inlineStr">
      <is>
        <t>Հումանիտար և հասարակագիտական հետազոտությունների ինստիտուտի պահպանում ու զարգացում</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D64" start="0" length="0">
    <dxf>
      <font>
        <b/>
        <sz val="10"/>
        <color auto="1"/>
        <name val="GHEA Grapalat"/>
        <scheme val="none"/>
      </font>
      <alignment horizontal="left" readingOrder="0"/>
    </dxf>
  </rfmt>
  <rfmt sheetId="3" sqref="E64" start="0" length="0">
    <dxf>
      <font>
        <b/>
        <sz val="10"/>
        <color auto="1"/>
        <name val="GHEA Grapalat"/>
        <scheme val="none"/>
      </font>
    </dxf>
  </rfmt>
  <rcc rId="175" sId="3" odxf="1" s="1" dxf="1" numFmtId="34">
    <oc r="F64">
      <v>111641.7</v>
    </oc>
    <nc r="F64">
      <v>110066</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style="thin">
          <color auto="1"/>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ndxf>
  </rcc>
  <rfmt sheetId="3" sqref="A65" start="0" length="0">
    <dxf>
      <font>
        <b/>
        <sz val="10"/>
        <color auto="1"/>
        <name val="GHEA Grapalat"/>
        <scheme val="none"/>
      </font>
      <fill>
        <patternFill patternType="solid">
          <bgColor theme="0"/>
        </patternFill>
      </fill>
    </dxf>
  </rfmt>
  <rfmt sheetId="3" sqref="B65" start="0" length="0">
    <dxf>
      <font>
        <b/>
        <sz val="10"/>
        <color auto="1"/>
        <name val="GHEA Grapalat"/>
        <scheme val="none"/>
      </font>
      <fill>
        <patternFill patternType="solid">
          <bgColor theme="0"/>
        </patternFill>
      </fill>
    </dxf>
  </rfmt>
  <rcc rId="176" sId="3" odxf="1" dxf="1">
    <oc r="C65" t="inlineStr">
      <is>
        <t>Հոգեբանության գիտահետազոտական կենտրոնի պահպանում ու զարգացում</t>
      </is>
    </oc>
    <nc r="C65" t="inlineStr">
      <is>
        <t>Մաթեմատիկական և կիրառական հետազոտությունների կենտրոնի պահպանում ու զարգացում</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D65" start="0" length="0">
    <dxf>
      <font>
        <b/>
        <sz val="10"/>
        <color auto="1"/>
        <name val="GHEA Grapalat"/>
        <scheme val="none"/>
      </font>
      <alignment horizontal="left" readingOrder="0"/>
      <border outline="0">
        <bottom style="thin">
          <color indexed="64"/>
        </bottom>
      </border>
    </dxf>
  </rfmt>
  <rfmt sheetId="3" sqref="E65" start="0" length="0">
    <dxf>
      <font>
        <b/>
        <sz val="10"/>
        <color auto="1"/>
        <name val="GHEA Grapalat"/>
        <scheme val="none"/>
      </font>
      <border outline="0">
        <bottom style="thin">
          <color indexed="64"/>
        </bottom>
      </border>
    </dxf>
  </rfmt>
  <rcc rId="177" sId="3" odxf="1" s="1" dxf="1" numFmtId="34">
    <oc r="F65">
      <v>39471</v>
    </oc>
    <nc r="F65">
      <v>164224.80000000002</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style="thin">
          <color auto="1"/>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ndxf>
  </rcc>
  <rfmt sheetId="3" sqref="A66" start="0" length="0">
    <dxf>
      <font>
        <b/>
        <sz val="10"/>
        <color auto="1"/>
        <name val="GHEA Grapalat"/>
        <scheme val="none"/>
      </font>
      <fill>
        <patternFill patternType="solid">
          <bgColor theme="0"/>
        </patternFill>
      </fill>
    </dxf>
  </rfmt>
  <rfmt sheetId="3" sqref="B66" start="0" length="0">
    <dxf>
      <font>
        <b/>
        <sz val="10"/>
        <color auto="1"/>
        <name val="GHEA Grapalat"/>
        <scheme val="none"/>
      </font>
      <fill>
        <patternFill patternType="solid">
          <bgColor theme="0"/>
        </patternFill>
      </fill>
    </dxf>
  </rfmt>
  <rcc rId="178" sId="3" odxf="1" dxf="1">
    <oc r="C66" t="inlineStr">
      <is>
        <t>Հումանիտար հետազոտությունների ինստիտուտի պահպանում ու զարգացում</t>
      </is>
    </oc>
    <nc r="C66" t="inlineStr">
      <is>
        <t>Գիտական հետազոտությունների և ինովացիոն մշակումների կենտրոնի պահպանում ու զարգացում</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D66" start="0" length="0">
    <dxf>
      <font>
        <b/>
        <sz val="10"/>
        <color auto="1"/>
        <name val="GHEA Grapalat"/>
        <scheme val="none"/>
      </font>
      <alignment horizontal="left" readingOrder="0"/>
      <border outline="0">
        <right/>
      </border>
    </dxf>
  </rfmt>
  <rcc rId="179" sId="3" odxf="1" dxf="1">
    <nc r="E66" t="inlineStr">
      <is>
        <t>«Հայաստանի ազգային պոլիտեխնիկական համալսարան» հիմնադրամ</t>
      </is>
    </nc>
    <odxf>
      <font>
        <b val="0"/>
        <color auto="1"/>
        <name val="GHEA Grapalat"/>
        <scheme val="none"/>
      </font>
      <border outline="0">
        <left/>
        <top/>
        <bottom/>
      </border>
    </odxf>
    <ndxf>
      <font>
        <b/>
        <sz val="10"/>
        <color auto="1"/>
        <name val="GHEA Grapalat"/>
        <scheme val="none"/>
      </font>
      <border outline="0">
        <left style="thin">
          <color auto="1"/>
        </left>
        <top style="thin">
          <color auto="1"/>
        </top>
        <bottom style="thin">
          <color auto="1"/>
        </bottom>
      </border>
    </ndxf>
  </rcc>
  <rcc rId="180" sId="3" odxf="1" s="1" dxf="1" numFmtId="34">
    <oc r="F66">
      <v>65691</v>
    </oc>
    <nc r="F66">
      <v>194818.2</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style="thin">
          <color auto="1"/>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ndxf>
  </rcc>
  <rfmt sheetId="3" sqref="A67" start="0" length="0">
    <dxf>
      <font>
        <b/>
        <sz val="10"/>
        <color auto="1"/>
        <name val="GHEA Grapalat"/>
        <scheme val="none"/>
      </font>
      <fill>
        <patternFill patternType="solid">
          <bgColor theme="0"/>
        </patternFill>
      </fill>
    </dxf>
  </rfmt>
  <rfmt sheetId="3" sqref="B67" start="0" length="0">
    <dxf>
      <font>
        <b/>
        <sz val="10"/>
        <color auto="1"/>
        <name val="GHEA Grapalat"/>
        <scheme val="none"/>
      </font>
      <fill>
        <patternFill patternType="solid">
          <bgColor theme="0"/>
        </patternFill>
      </fill>
    </dxf>
  </rfmt>
  <rcc rId="181" sId="3" odxf="1" dxf="1">
    <oc r="C67" t="inlineStr">
      <is>
        <t>Մաթեմատիկական և կիրառական հետազոտությունների կենտրոնի պահպանում ու զարգացում</t>
      </is>
    </oc>
    <nc r="C67" t="inlineStr">
      <is>
        <t>Շինարարության և ճարտարապետության գիտահետազոտական լաբորատորիայի պահպանում ու զարգացում</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D67" start="0" length="0">
    <dxf>
      <font>
        <b/>
        <sz val="10"/>
        <color auto="1"/>
        <name val="GHEA Grapalat"/>
        <scheme val="none"/>
      </font>
      <alignment horizontal="left" readingOrder="0"/>
      <border outline="0">
        <top style="thin">
          <color auto="1"/>
        </top>
        <bottom/>
      </border>
    </dxf>
  </rfmt>
  <rcc rId="182" sId="3" odxf="1" dxf="1">
    <nc r="E67" t="inlineStr">
      <is>
        <t>«Ճարտարապետության և շինարարության Հայաստանի ազգային համալսարան» հիմնադրամ</t>
      </is>
    </nc>
    <odxf>
      <font>
        <b val="0"/>
        <color auto="1"/>
        <name val="GHEA Grapalat"/>
        <scheme val="none"/>
      </font>
      <border outline="0">
        <top/>
      </border>
    </odxf>
    <ndxf>
      <font>
        <b/>
        <sz val="10"/>
        <color auto="1"/>
        <name val="GHEA Grapalat"/>
        <scheme val="none"/>
      </font>
      <border outline="0">
        <top style="thin">
          <color auto="1"/>
        </top>
      </border>
    </ndxf>
  </rcc>
  <rcc rId="183" sId="3" odxf="1" s="1" dxf="1" numFmtId="34">
    <oc r="F67">
      <v>117436.6</v>
    </oc>
    <nc r="F67">
      <v>157987</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style="thin">
          <color auto="1"/>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ndxf>
  </rcc>
  <rfmt sheetId="3" sqref="A68" start="0" length="0">
    <dxf>
      <font>
        <b/>
        <sz val="10"/>
        <color auto="1"/>
        <name val="GHEA Grapalat"/>
        <scheme val="none"/>
      </font>
      <fill>
        <patternFill patternType="solid">
          <bgColor theme="0"/>
        </patternFill>
      </fill>
    </dxf>
  </rfmt>
  <rfmt sheetId="3" sqref="B68" start="0" length="0">
    <dxf>
      <font>
        <b/>
        <sz val="10"/>
        <color auto="1"/>
        <name val="GHEA Grapalat"/>
        <scheme val="none"/>
      </font>
      <fill>
        <patternFill patternType="solid">
          <bgColor theme="0"/>
        </patternFill>
      </fill>
    </dxf>
  </rfmt>
  <rcc rId="184" sId="3" odxf="1" dxf="1">
    <oc r="C68" t="inlineStr">
      <is>
        <t>Գիտական հետազոտությունների և ինովացիոն մշակումների կենտրոնի պահպանում ու զարգացում</t>
      </is>
    </oc>
    <nc r="C68" t="inlineStr">
      <is>
        <t>Շինարարական խնդիրների  մոդելավորման գիտահետազոտական լաբորատորիայի պահպանում և զարգացում</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185" sId="3" odxf="1" dxf="1">
    <oc r="D68" t="inlineStr">
      <is>
        <t>«Հայաստանի ազգային պոլիտեխնիկական համալսարան» հիմնադրամ</t>
      </is>
    </oc>
    <nc r="D68"/>
    <odxf>
      <font>
        <b val="0"/>
        <sz val="12"/>
        <color auto="1"/>
        <name val="GHEA Grapalat"/>
        <scheme val="none"/>
      </font>
      <fill>
        <patternFill patternType="none">
          <bgColor indexed="65"/>
        </patternFill>
      </fill>
      <alignment horizontal="center" readingOrder="0"/>
    </odxf>
    <ndxf>
      <font>
        <b/>
        <sz val="10"/>
        <color auto="1"/>
        <name val="GHEA Grapalat"/>
        <scheme val="none"/>
      </font>
      <fill>
        <patternFill patternType="solid">
          <bgColor theme="0"/>
        </patternFill>
      </fill>
      <alignment horizontal="left" readingOrder="0"/>
    </ndxf>
  </rcc>
  <rfmt sheetId="3" sqref="E68" start="0" length="0">
    <dxf>
      <font>
        <b/>
        <sz val="10"/>
        <color auto="1"/>
        <name val="GHEA Grapalat"/>
        <scheme val="none"/>
      </font>
      <border outline="0">
        <left/>
        <bottom style="thin">
          <color indexed="64"/>
        </bottom>
      </border>
    </dxf>
  </rfmt>
  <rcc rId="186" sId="3" odxf="1" s="1" dxf="1" numFmtId="34">
    <oc r="F68">
      <v>197071.2</v>
    </oc>
    <nc r="F68">
      <v>69706.3</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style="thin">
          <color auto="1"/>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ndxf>
  </rcc>
  <rfmt sheetId="3" sqref="A69" start="0" length="0">
    <dxf>
      <font>
        <b/>
        <sz val="10"/>
        <color auto="1"/>
        <name val="GHEA Grapalat"/>
        <scheme val="none"/>
      </font>
      <fill>
        <patternFill patternType="solid">
          <bgColor theme="0"/>
        </patternFill>
      </fill>
    </dxf>
  </rfmt>
  <rfmt sheetId="3" sqref="B69" start="0" length="0">
    <dxf>
      <font>
        <b/>
        <sz val="10"/>
        <color auto="1"/>
        <name val="GHEA Grapalat"/>
        <scheme val="none"/>
      </font>
      <fill>
        <patternFill patternType="solid">
          <bgColor theme="0"/>
        </patternFill>
      </fill>
    </dxf>
  </rfmt>
  <rcc rId="187" sId="3" odxf="1" dxf="1">
    <oc r="C69" t="inlineStr">
      <is>
        <t>Շինարարության և ճարտարապետության գիտահետազոտական լաբորատորիայի պահպանում ու զարգացում</t>
      </is>
    </oc>
    <nc r="C69" t="inlineStr">
      <is>
        <t>Նանոֆիզիկայի կենտրոնի պահպանում ու զարգացում</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188" sId="3" odxf="1" dxf="1">
    <oc r="D69" t="inlineStr">
      <is>
        <t>«Ճարտարապետության և շինարարության Հայաստանի ազգային համալսարան» հիմնադրամ</t>
      </is>
    </oc>
    <nc r="D69"/>
    <odxf>
      <font>
        <b val="0"/>
        <sz val="12"/>
        <color auto="1"/>
        <name val="GHEA Grapalat"/>
        <scheme val="none"/>
      </font>
      <alignment horizontal="center" readingOrder="0"/>
    </odxf>
    <ndxf>
      <font>
        <b/>
        <sz val="10"/>
        <color auto="1"/>
        <name val="GHEA Grapalat"/>
        <scheme val="none"/>
      </font>
      <alignment horizontal="left" readingOrder="0"/>
    </ndxf>
  </rcc>
  <rcc rId="189" sId="3" odxf="1" dxf="1">
    <nc r="E69" t="inlineStr">
      <is>
        <t>ՌԴ ԿԳՆ և ՀՀ ԿԳՄՍՆ «Հայ - ռուսական համալսարան» բարձրագույն մասնագիտական կրթության պետական ուսումնական հաստատություն</t>
      </is>
    </nc>
    <odxf>
      <font>
        <b val="0"/>
        <color auto="1"/>
        <name val="GHEA Grapalat"/>
        <scheme val="none"/>
      </font>
      <border outline="0">
        <top/>
      </border>
    </odxf>
    <ndxf>
      <font>
        <b/>
        <sz val="10"/>
        <color auto="1"/>
        <name val="GHEA Grapalat"/>
        <scheme val="none"/>
      </font>
      <border outline="0">
        <top style="thin">
          <color auto="1"/>
        </top>
      </border>
    </ndxf>
  </rcc>
  <rcc rId="190" sId="3" odxf="1" s="1" dxf="1" numFmtId="34">
    <oc r="F69">
      <v>181522.6</v>
    </oc>
    <nc r="F69">
      <v>12742.7</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style="thin">
          <color auto="1"/>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ndxf>
  </rcc>
  <rfmt sheetId="3" sqref="A70" start="0" length="0">
    <dxf>
      <font>
        <b/>
        <sz val="10"/>
        <color auto="1"/>
        <name val="GHEA Grapalat"/>
        <scheme val="none"/>
      </font>
      <fill>
        <patternFill patternType="solid">
          <bgColor theme="0"/>
        </patternFill>
      </fill>
    </dxf>
  </rfmt>
  <rfmt sheetId="3" sqref="B70" start="0" length="0">
    <dxf>
      <font>
        <b/>
        <sz val="10"/>
        <color auto="1"/>
        <name val="GHEA Grapalat"/>
        <scheme val="none"/>
      </font>
      <fill>
        <patternFill patternType="solid">
          <bgColor theme="0"/>
        </patternFill>
      </fill>
    </dxf>
  </rfmt>
  <rcc rId="191" sId="3" odxf="1" dxf="1">
    <oc r="C70" t="inlineStr">
      <is>
        <t>Շինարարական խնդիրների  մոդելավորման գիտահետազոտական լաբորատորիայի պահպանում և զարգացում</t>
      </is>
    </oc>
    <nc r="C70" t="inlineStr">
      <is>
        <t xml:space="preserve"> Կրիտիկական տեխնոլոգիաների գիտահետազոտական կենտրոնի պահպանում ու զարգացում </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D70" start="0" length="0">
    <dxf>
      <font>
        <b/>
        <sz val="10"/>
        <color auto="1"/>
        <name val="GHEA Grapalat"/>
        <scheme val="none"/>
      </font>
      <alignment horizontal="left" readingOrder="0"/>
      <border outline="0">
        <bottom/>
      </border>
    </dxf>
  </rfmt>
  <rfmt sheetId="3" sqref="E70" start="0" length="0">
    <dxf>
      <font>
        <b/>
        <sz val="10"/>
        <color auto="1"/>
        <name val="GHEA Grapalat"/>
        <scheme val="none"/>
      </font>
    </dxf>
  </rfmt>
  <rcc rId="192" sId="3" odxf="1" s="1" dxf="1" numFmtId="34">
    <oc r="F70">
      <v>76870.5</v>
    </oc>
    <nc r="F70">
      <v>29158.799999999999</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style="thin">
          <color auto="1"/>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ndxf>
  </rcc>
  <rfmt sheetId="3" sqref="A71" start="0" length="0">
    <dxf>
      <font>
        <b/>
        <sz val="10"/>
        <color auto="1"/>
        <name val="GHEA Grapalat"/>
        <scheme val="none"/>
      </font>
      <fill>
        <patternFill patternType="solid">
          <bgColor theme="0"/>
        </patternFill>
      </fill>
    </dxf>
  </rfmt>
  <rfmt sheetId="3" sqref="B71" start="0" length="0">
    <dxf>
      <font>
        <b/>
        <sz val="10"/>
        <color auto="1"/>
        <name val="GHEA Grapalat"/>
        <scheme val="none"/>
      </font>
      <fill>
        <patternFill patternType="solid">
          <bgColor theme="0"/>
        </patternFill>
      </fill>
    </dxf>
  </rfmt>
  <rcc rId="193" sId="3" odxf="1" dxf="1">
    <oc r="C71" t="inlineStr">
      <is>
        <t>Նանոֆիզիկայի կենտրոնի պահպանում ու զարգացում</t>
      </is>
    </oc>
    <nc r="C71" t="inlineStr">
      <is>
        <t>Նանոբժշկական հետազոտությունների կենտրոնի պահպանում ու զարգացում</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D71" start="0" length="0">
    <dxf>
      <font>
        <b/>
        <sz val="10"/>
        <color auto="1"/>
        <name val="GHEA Grapalat"/>
        <scheme val="none"/>
      </font>
      <alignment horizontal="left" readingOrder="0"/>
      <border outline="0">
        <bottom style="thin">
          <color indexed="64"/>
        </bottom>
      </border>
    </dxf>
  </rfmt>
  <rfmt sheetId="3" sqref="E71" start="0" length="0">
    <dxf>
      <font>
        <b/>
        <sz val="10"/>
        <color auto="1"/>
        <name val="GHEA Grapalat"/>
        <scheme val="none"/>
      </font>
      <border outline="0">
        <bottom style="thin">
          <color indexed="64"/>
        </bottom>
      </border>
    </dxf>
  </rfmt>
  <rcc rId="194" sId="3" odxf="1" s="1" dxf="1" numFmtId="34">
    <oc r="F71">
      <v>12742.7</v>
    </oc>
    <nc r="F71">
      <v>13828.9</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style="thin">
          <color auto="1"/>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ndxf>
  </rcc>
  <rfmt sheetId="3" sqref="A72" start="0" length="0">
    <dxf>
      <font>
        <b/>
        <sz val="10"/>
        <color auto="1"/>
        <name val="GHEA Grapalat"/>
        <scheme val="none"/>
      </font>
      <fill>
        <patternFill patternType="solid">
          <bgColor theme="0"/>
        </patternFill>
      </fill>
    </dxf>
  </rfmt>
  <rfmt sheetId="3" sqref="B72" start="0" length="0">
    <dxf>
      <font>
        <b/>
        <sz val="10"/>
        <color auto="1"/>
        <name val="GHEA Grapalat"/>
        <scheme val="none"/>
      </font>
      <fill>
        <patternFill patternType="solid">
          <bgColor theme="0"/>
        </patternFill>
      </fill>
    </dxf>
  </rfmt>
  <rcc rId="195" sId="3" odxf="1" dxf="1">
    <oc r="C72" t="inlineStr">
      <is>
        <t xml:space="preserve"> Կրիտիկական տեխնոլոգիաների գիտահետազոտական կենտրոնի պահպանում ու զարգացում </t>
      </is>
    </oc>
    <nc r="C72" t="inlineStr">
      <is>
        <t xml:space="preserve">ԵՊԲՀ «ՔՈԲՐԵՅՆ» ուղեղի հիմնարար հետազոտությունների գիտակրթական կենտրոնի պահպանում ու զարգացում </t>
      </is>
    </nc>
    <odxf>
      <font>
        <b val="0"/>
        <sz val="12"/>
        <color auto="1"/>
        <name val="GHEA Grapalat"/>
        <scheme val="none"/>
      </font>
      <fill>
        <patternFill patternType="none">
          <bgColor indexed="65"/>
        </patternFill>
      </fill>
      <border outline="0">
        <bottom style="thin">
          <color auto="1"/>
        </bottom>
      </border>
    </odxf>
    <ndxf>
      <font>
        <b/>
        <sz val="10"/>
        <color auto="1"/>
        <name val="GHEA Grapalat"/>
        <scheme val="none"/>
      </font>
      <fill>
        <patternFill patternType="solid">
          <bgColor theme="0"/>
        </patternFill>
      </fill>
      <border outline="0">
        <bottom/>
      </border>
    </ndxf>
  </rcc>
  <rcc rId="196" sId="3" odxf="1" dxf="1">
    <oc r="D72" t="inlineStr">
      <is>
        <t>ՌԴ ԿԳՆ և ՀՀ ԿԳՄՍՆ «Հայ - ռուսական համալսարան» բարձրագույն մասնագիտական կրթության պետական ուսումնական հաստատություն</t>
      </is>
    </oc>
    <nc r="D72"/>
    <odxf>
      <font>
        <b val="0"/>
        <sz val="12"/>
        <color auto="1"/>
        <name val="GHEA Grapalat"/>
        <scheme val="none"/>
      </font>
      <alignment horizontal="center" readingOrder="0"/>
      <border outline="0">
        <right style="thin">
          <color indexed="64"/>
        </right>
      </border>
    </odxf>
    <ndxf>
      <font>
        <b/>
        <sz val="10"/>
        <color auto="1"/>
        <name val="GHEA Grapalat"/>
        <scheme val="none"/>
      </font>
      <alignment horizontal="left" readingOrder="0"/>
      <border outline="0">
        <right/>
      </border>
    </ndxf>
  </rcc>
  <rcc rId="197" sId="3" odxf="1" dxf="1">
    <nc r="E72" t="inlineStr">
      <is>
        <t>«Երևանի Մ. Հերացու անվան պետական բժշկական համալսարան» հիմնադրամ</t>
      </is>
    </nc>
    <odxf>
      <font>
        <b val="0"/>
        <color auto="1"/>
        <name val="GHEA Grapalat"/>
        <scheme val="none"/>
      </font>
      <border outline="0">
        <left/>
        <bottom/>
      </border>
    </odxf>
    <ndxf>
      <font>
        <b/>
        <sz val="10"/>
        <color auto="1"/>
        <name val="GHEA Grapalat"/>
        <scheme val="none"/>
      </font>
      <border outline="0">
        <left style="thin">
          <color indexed="64"/>
        </left>
        <bottom style="thin">
          <color indexed="64"/>
        </bottom>
      </border>
    </ndxf>
  </rcc>
  <rcc rId="198" sId="3" odxf="1" s="1" dxf="1" numFmtId="34">
    <oc r="F72">
      <v>30693.5</v>
    </oc>
    <nc r="F72">
      <v>104339.4</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style="thin">
          <color auto="1"/>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ndxf>
  </rcc>
  <rfmt sheetId="3" sqref="A73" start="0" length="0">
    <dxf>
      <font>
        <b/>
        <sz val="10"/>
        <color auto="1"/>
        <name val="GHEA Grapalat"/>
        <scheme val="none"/>
      </font>
      <fill>
        <patternFill patternType="solid">
          <bgColor theme="0"/>
        </patternFill>
      </fill>
    </dxf>
  </rfmt>
  <rfmt sheetId="3" sqref="B73" start="0" length="0">
    <dxf>
      <font>
        <b/>
        <sz val="10"/>
        <color auto="1"/>
        <name val="GHEA Grapalat"/>
        <scheme val="none"/>
      </font>
      <fill>
        <patternFill patternType="solid">
          <bgColor theme="0"/>
        </patternFill>
      </fill>
    </dxf>
  </rfmt>
  <rcc rId="199" sId="3" odxf="1" dxf="1">
    <oc r="C73" t="inlineStr">
      <is>
        <t>Նանոբժշկական հետազոտությունների կենտրոնի պահպանում ու զարգացում</t>
      </is>
    </oc>
    <nc r="C73" t="inlineStr">
      <is>
        <t>ՀԱԱՀ «Ագրոկենսատեխնոլոգիայի գիտական կենտրոն» մասնաճյուղի պահպանում ու զարգացում</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D73" start="0" length="0">
    <dxf>
      <font>
        <b/>
        <sz val="10"/>
        <color auto="1"/>
        <name val="GHEA Grapalat"/>
        <scheme val="none"/>
      </font>
      <alignment horizontal="left" readingOrder="0"/>
      <border outline="0">
        <top style="thin">
          <color auto="1"/>
        </top>
        <bottom/>
      </border>
    </dxf>
  </rfmt>
  <rcc rId="200" sId="3" odxf="1" dxf="1">
    <nc r="E73" t="inlineStr">
      <is>
        <t>«Հայաստանի ազգային ագրարային համալսարան» հիմնադրամ</t>
      </is>
    </nc>
    <odxf>
      <font>
        <b val="0"/>
        <color auto="1"/>
        <name val="GHEA Grapalat"/>
        <scheme val="none"/>
      </font>
      <border outline="0">
        <right/>
        <top/>
      </border>
    </odxf>
    <ndxf>
      <font>
        <b/>
        <sz val="10"/>
        <color auto="1"/>
        <name val="GHEA Grapalat"/>
        <scheme val="none"/>
      </font>
      <border outline="0">
        <right style="thin">
          <color auto="1"/>
        </right>
        <top style="thin">
          <color auto="1"/>
        </top>
      </border>
    </ndxf>
  </rcc>
  <rcc rId="201" sId="3" odxf="1" s="1" dxf="1" numFmtId="34">
    <oc r="F73">
      <v>15870</v>
    </oc>
    <nc r="F73">
      <v>104732.3</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style="thin">
          <color auto="1"/>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ndxf>
  </rcc>
  <rfmt sheetId="3" sqref="A74" start="0" length="0">
    <dxf>
      <font>
        <b/>
        <sz val="10"/>
        <color auto="1"/>
        <name val="GHEA Grapalat"/>
        <scheme val="none"/>
      </font>
      <fill>
        <patternFill patternType="solid">
          <bgColor theme="0"/>
        </patternFill>
      </fill>
    </dxf>
  </rfmt>
  <rfmt sheetId="3" sqref="B74" start="0" length="0">
    <dxf>
      <font>
        <b/>
        <sz val="10"/>
        <color auto="1"/>
        <name val="GHEA Grapalat"/>
        <scheme val="none"/>
      </font>
      <fill>
        <patternFill patternType="solid">
          <bgColor theme="0"/>
        </patternFill>
      </fill>
    </dxf>
  </rfmt>
  <rcc rId="202" sId="3" odxf="1" dxf="1">
    <oc r="C74" t="inlineStr">
      <is>
        <t xml:space="preserve">ԵՊԲՀ «ՔՈԲՐԵՅՆ» ուղեղի հիմնարար հետազոտությունների գիտակրթական կենտրոնի պահպանում ու զարգացում </t>
      </is>
    </oc>
    <nc r="C74" t="inlineStr">
      <is>
        <t>ՀԱԱՀ «Ոսկեհատի խաղողագինեգործության գիտական կենտրոն» մասնաճյուղի պահպանում ու զարգացում</t>
      </is>
    </nc>
    <odxf>
      <font>
        <b val="0"/>
        <sz val="12"/>
        <color auto="1"/>
        <name val="GHEA Grapalat"/>
        <scheme val="none"/>
      </font>
      <fill>
        <patternFill patternType="none">
          <bgColor indexed="65"/>
        </patternFill>
      </fill>
      <border outline="0">
        <bottom/>
      </border>
    </odxf>
    <ndxf>
      <font>
        <b/>
        <sz val="10"/>
        <color auto="1"/>
        <name val="GHEA Grapalat"/>
        <scheme val="none"/>
      </font>
      <fill>
        <patternFill patternType="solid">
          <bgColor theme="0"/>
        </patternFill>
      </fill>
      <border outline="0">
        <bottom style="thin">
          <color auto="1"/>
        </bottom>
      </border>
    </ndxf>
  </rcc>
  <rcc rId="203" sId="3" odxf="1" dxf="1">
    <oc r="D74" t="inlineStr">
      <is>
        <t>«Երևանի Մ. Հերացու անվան պետական բժշկական համալսարան» հիմնադրամ</t>
      </is>
    </oc>
    <nc r="D74"/>
    <odxf>
      <font>
        <b val="0"/>
        <sz val="12"/>
        <color auto="1"/>
        <name val="GHEA Grapalat"/>
        <scheme val="none"/>
      </font>
      <fill>
        <patternFill patternType="none">
          <bgColor indexed="65"/>
        </patternFill>
      </fill>
      <alignment horizontal="center" readingOrder="0"/>
      <border outline="0">
        <bottom style="thin">
          <color indexed="64"/>
        </bottom>
      </border>
    </odxf>
    <ndxf>
      <font>
        <b/>
        <sz val="10"/>
        <color auto="1"/>
        <name val="GHEA Grapalat"/>
        <scheme val="none"/>
      </font>
      <fill>
        <patternFill patternType="solid">
          <bgColor theme="0"/>
        </patternFill>
      </fill>
      <alignment horizontal="left" readingOrder="0"/>
      <border outline="0">
        <bottom/>
      </border>
    </ndxf>
  </rcc>
  <rcc rId="204" sId="3" odxf="1" dxf="1">
    <oc r="E74" t="inlineStr">
      <is>
        <t>ՀՀ կրթության, գիտության, մշակույթի և սպորտի նախարարության  բարձրագույն կրթության և գիտության  կոմիտե</t>
      </is>
    </oc>
    <nc r="E74"/>
    <odxf>
      <font>
        <b val="0"/>
        <sz val="12"/>
        <color auto="1"/>
        <name val="GHEA Grapalat"/>
        <scheme val="none"/>
      </font>
      <border outline="0">
        <left style="thin">
          <color indexed="64"/>
        </left>
      </border>
    </odxf>
    <ndxf>
      <font>
        <b/>
        <sz val="10"/>
        <color auto="1"/>
        <name val="GHEA Grapalat"/>
        <scheme val="none"/>
      </font>
      <border outline="0">
        <left/>
      </border>
    </ndxf>
  </rcc>
  <rcc rId="205" sId="3" odxf="1" s="1" dxf="1" numFmtId="34">
    <oc r="F74">
      <v>149453.4</v>
    </oc>
    <nc r="F74">
      <v>50923.9</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style="thin">
          <color auto="1"/>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ndxf>
  </rcc>
  <rfmt sheetId="3" sqref="A75" start="0" length="0">
    <dxf>
      <font>
        <b/>
        <sz val="10"/>
        <color auto="1"/>
        <name val="GHEA Grapalat"/>
        <scheme val="none"/>
      </font>
      <fill>
        <patternFill patternType="solid">
          <bgColor theme="0"/>
        </patternFill>
      </fill>
    </dxf>
  </rfmt>
  <rfmt sheetId="3" sqref="B75" start="0" length="0">
    <dxf>
      <font>
        <b/>
        <sz val="10"/>
        <color auto="1"/>
        <name val="GHEA Grapalat"/>
        <scheme val="none"/>
      </font>
      <fill>
        <patternFill patternType="solid">
          <bgColor theme="0"/>
        </patternFill>
      </fill>
    </dxf>
  </rfmt>
  <rcc rId="206" sId="3" odxf="1" dxf="1">
    <oc r="C75" t="inlineStr">
      <is>
        <t>ՀԱԱՀ «Ագրոկենսատեխնոլոգիայի գիտական կենտրոն» մասնաճյուղի պահպանում ու զարգացում</t>
      </is>
    </oc>
    <nc r="C75" t="inlineStr">
      <is>
        <t>ՀԱԱՀ «Հ. Պետրոսյանի անվան հողագիտության, մելիորացիայի և ագրոքիմիայի գիտական կենտրոն» մասնաճյուղի պահպանում ու զարգացում</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207" sId="3" odxf="1" dxf="1">
    <oc r="D75" t="inlineStr">
      <is>
        <t>«Հայաստանի ազգային ագրարային համալսարան» հիմնադրամ</t>
      </is>
    </oc>
    <nc r="D75"/>
    <odxf>
      <font>
        <b val="0"/>
        <sz val="12"/>
        <color auto="1"/>
        <name val="GHEA Grapalat"/>
        <scheme val="none"/>
      </font>
      <fill>
        <patternFill patternType="none">
          <bgColor indexed="65"/>
        </patternFill>
      </fill>
      <alignment horizontal="center" readingOrder="0"/>
      <border outline="0">
        <top style="thin">
          <color auto="1"/>
        </top>
        <bottom style="thin">
          <color auto="1"/>
        </bottom>
      </border>
    </odxf>
    <ndxf>
      <font>
        <b/>
        <sz val="10"/>
        <color auto="1"/>
        <name val="GHEA Grapalat"/>
        <scheme val="none"/>
      </font>
      <fill>
        <patternFill patternType="solid">
          <bgColor theme="0"/>
        </patternFill>
      </fill>
      <alignment horizontal="left" readingOrder="0"/>
      <border outline="0">
        <top/>
        <bottom/>
      </border>
    </ndxf>
  </rcc>
  <rfmt sheetId="3" sqref="E75" start="0" length="0">
    <dxf>
      <font>
        <b/>
        <sz val="10"/>
        <color auto="1"/>
        <name val="GHEA Grapalat"/>
        <scheme val="none"/>
      </font>
      <border outline="0">
        <left/>
      </border>
    </dxf>
  </rfmt>
  <rcc rId="208" sId="3" odxf="1" s="1" dxf="1" numFmtId="34">
    <oc r="F75">
      <v>100551.3</v>
    </oc>
    <nc r="F75">
      <v>145805.5</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style="thin">
          <color auto="1"/>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ndxf>
  </rcc>
  <rfmt sheetId="3" sqref="A76" start="0" length="0">
    <dxf>
      <font>
        <b/>
        <sz val="10"/>
        <color auto="1"/>
        <name val="GHEA Grapalat"/>
        <scheme val="none"/>
      </font>
      <fill>
        <patternFill patternType="solid">
          <bgColor theme="0"/>
        </patternFill>
      </fill>
    </dxf>
  </rfmt>
  <rfmt sheetId="3" sqref="B76" start="0" length="0">
    <dxf>
      <font>
        <b/>
        <sz val="10"/>
        <color auto="1"/>
        <name val="GHEA Grapalat"/>
        <scheme val="none"/>
      </font>
      <fill>
        <patternFill patternType="solid">
          <bgColor theme="0"/>
        </patternFill>
      </fill>
    </dxf>
  </rfmt>
  <rcc rId="209" sId="3" odxf="1" dxf="1">
    <oc r="C76" t="inlineStr">
      <is>
        <t>ՀԱԱՀ «Ոսկեհատի խաղողագինեգործության գիտական կենտրոն» մասնաճյուղի պահպանում ու զարգացում</t>
      </is>
    </oc>
    <nc r="C76" t="inlineStr">
      <is>
        <t>Գյուղատնտեսության մեքենայացման և ավտոմատացման ԳՀ ինստիտուտի
պահպանում ու զարգացում</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210" sId="3" odxf="1" dxf="1">
    <oc r="D76" t="inlineStr">
      <is>
        <t>«Երևանի Մ. Հերացու անվան պետական բժշկական համալսարան» հիմնադրամ</t>
      </is>
    </oc>
    <nc r="D76"/>
    <odxf>
      <font>
        <b val="0"/>
        <sz val="12"/>
        <color auto="1"/>
        <name val="GHEA Grapalat"/>
        <scheme val="none"/>
      </font>
      <alignment horizontal="center" readingOrder="0"/>
      <border outline="0">
        <top style="thin">
          <color auto="1"/>
        </top>
      </border>
    </odxf>
    <ndxf>
      <font>
        <b/>
        <sz val="10"/>
        <color auto="1"/>
        <name val="GHEA Grapalat"/>
        <scheme val="none"/>
      </font>
      <alignment horizontal="left" readingOrder="0"/>
      <border outline="0">
        <top/>
      </border>
    </ndxf>
  </rcc>
  <rfmt sheetId="3" sqref="E76" start="0" length="0">
    <dxf>
      <font>
        <b/>
        <sz val="10"/>
        <color auto="1"/>
        <name val="GHEA Grapalat"/>
        <scheme val="none"/>
      </font>
      <border outline="0">
        <left/>
      </border>
    </dxf>
  </rfmt>
  <rcc rId="211" sId="3" odxf="1" s="1" dxf="1" numFmtId="34">
    <oc r="F76">
      <v>50923.9</v>
    </oc>
    <nc r="F76">
      <v>46858.400000000001</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style="thin">
          <color auto="1"/>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ndxf>
  </rcc>
  <rfmt sheetId="3" sqref="A77" start="0" length="0">
    <dxf>
      <font>
        <b/>
        <sz val="10"/>
        <color auto="1"/>
        <name val="GHEA Grapalat"/>
        <scheme val="none"/>
      </font>
      <fill>
        <patternFill patternType="solid">
          <bgColor theme="0"/>
        </patternFill>
      </fill>
    </dxf>
  </rfmt>
  <rfmt sheetId="3" sqref="B77" start="0" length="0">
    <dxf>
      <font>
        <b/>
        <sz val="10"/>
        <color auto="1"/>
        <name val="GHEA Grapalat"/>
        <scheme val="none"/>
      </font>
      <fill>
        <patternFill patternType="solid">
          <bgColor theme="0"/>
        </patternFill>
      </fill>
    </dxf>
  </rfmt>
  <rcc rId="212" sId="3" odxf="1" dxf="1">
    <oc r="C77" t="inlineStr">
      <is>
        <t>ՀԱԱՀ «Հ. Պետրոսյանի անվան հողագիտության, ագրոքիմիայի և  մելիորացիայի գիտական կենտրոն» մասնաճյուղի պահպանում ու զարգացում</t>
      </is>
    </oc>
    <nc r="C77" t="inlineStr">
      <is>
        <t>Սննդագիտության և կենսատեխնոլոգիաների ԳՀ ինստիտուտի պահպանում ու զարգացում</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D77" start="0" length="0">
    <dxf>
      <font>
        <b/>
        <sz val="10"/>
        <color auto="1"/>
        <name val="GHEA Grapalat"/>
        <scheme val="none"/>
      </font>
      <alignment horizontal="left" readingOrder="0"/>
      <border outline="0">
        <top/>
      </border>
    </dxf>
  </rfmt>
  <rfmt sheetId="3" sqref="E77" start="0" length="0">
    <dxf>
      <font>
        <b/>
        <sz val="10"/>
        <color auto="1"/>
        <name val="GHEA Grapalat"/>
        <scheme val="none"/>
      </font>
    </dxf>
  </rfmt>
  <rcc rId="213" sId="3" odxf="1" s="1" dxf="1" numFmtId="34">
    <oc r="F77">
      <v>152305.5</v>
    </oc>
    <nc r="F77">
      <v>55417.3</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style="thin">
          <color auto="1"/>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ndxf>
  </rcc>
  <rfmt sheetId="3" sqref="A78" start="0" length="0">
    <dxf>
      <font>
        <b/>
        <sz val="10"/>
        <color auto="1"/>
        <name val="GHEA Grapalat"/>
        <scheme val="none"/>
      </font>
      <fill>
        <patternFill patternType="solid">
          <bgColor theme="0"/>
        </patternFill>
      </fill>
    </dxf>
  </rfmt>
  <rfmt sheetId="3" sqref="B78" start="0" length="0">
    <dxf>
      <font>
        <b/>
        <sz val="10"/>
        <color auto="1"/>
        <name val="GHEA Grapalat"/>
        <scheme val="none"/>
      </font>
      <fill>
        <patternFill patternType="solid">
          <bgColor theme="0"/>
        </patternFill>
      </fill>
    </dxf>
  </rfmt>
  <rcc rId="214" sId="3" odxf="1" dxf="1">
    <oc r="C78" t="inlineStr">
      <is>
        <t xml:space="preserve"> Գյուղմեքենայացման և ավտոմատացման ԳՀ ինստիտուտի պահպանում ու զարգացում</t>
      </is>
    </oc>
    <nc r="C78" t="inlineStr">
      <is>
        <t>Գյուղատնտեսական կենդանիների սելեկցիայի, գենետիկայի և կերակրման հետազոտական կենտրոնի պահպանում ու զարգացում</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D78" start="0" length="0">
    <dxf>
      <font>
        <b/>
        <sz val="10"/>
        <color auto="1"/>
        <name val="GHEA Grapalat"/>
        <scheme val="none"/>
      </font>
      <alignment horizontal="left" readingOrder="0"/>
    </dxf>
  </rfmt>
  <rfmt sheetId="3" sqref="E78" start="0" length="0">
    <dxf>
      <font>
        <b/>
        <sz val="10"/>
        <color auto="1"/>
        <name val="GHEA Grapalat"/>
        <scheme val="none"/>
      </font>
    </dxf>
  </rfmt>
  <rcc rId="215" sId="3" odxf="1" s="1" dxf="1" numFmtId="34">
    <oc r="F78">
      <v>50729.8</v>
    </oc>
    <nc r="F78">
      <v>16729.8</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style="thin">
          <color auto="1"/>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ndxf>
  </rcc>
  <rfmt sheetId="3" sqref="A79" start="0" length="0">
    <dxf>
      <font>
        <b/>
        <sz val="10"/>
        <color auto="1"/>
        <name val="GHEA Grapalat"/>
        <scheme val="none"/>
      </font>
      <fill>
        <patternFill patternType="solid">
          <bgColor theme="0"/>
        </patternFill>
      </fill>
    </dxf>
  </rfmt>
  <rfmt sheetId="3" sqref="B79" start="0" length="0">
    <dxf>
      <font>
        <b/>
        <sz val="10"/>
        <color auto="1"/>
        <name val="GHEA Grapalat"/>
        <scheme val="none"/>
      </font>
      <fill>
        <patternFill patternType="solid">
          <bgColor theme="0"/>
        </patternFill>
      </fill>
    </dxf>
  </rfmt>
  <rcc rId="216" sId="3" odxf="1" dxf="1">
    <oc r="C79" t="inlineStr">
      <is>
        <t>Սննդագիտության և կենսատեխնոլոգիաների ԳՀ ինստիտուտի պահպանում ու զարգացում</t>
      </is>
    </oc>
    <nc r="C79" t="inlineStr">
      <is>
        <t>Անասնաբուժության և անասնաբուժական սանիտարական փորձաքննության  հետազոտական կենտրոնի պահպանում ու զարգացում</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217" sId="3" odxf="1" dxf="1">
    <oc r="D79" t="inlineStr">
      <is>
        <t>«Հայաստանի ազգային ագրարային համալսարան» հիմնադրամ</t>
      </is>
    </oc>
    <nc r="D79"/>
    <odxf>
      <font>
        <b val="0"/>
        <sz val="12"/>
        <color auto="1"/>
        <name val="GHEA Grapalat"/>
        <scheme val="none"/>
      </font>
      <alignment horizontal="center" readingOrder="0"/>
    </odxf>
    <ndxf>
      <font>
        <b/>
        <sz val="10"/>
        <color auto="1"/>
        <name val="GHEA Grapalat"/>
        <scheme val="none"/>
      </font>
      <alignment horizontal="left" readingOrder="0"/>
    </ndxf>
  </rcc>
  <rfmt sheetId="3" sqref="E79" start="0" length="0">
    <dxf>
      <font>
        <b/>
        <sz val="10"/>
        <color auto="1"/>
        <name val="GHEA Grapalat"/>
        <scheme val="none"/>
      </font>
      <border outline="0">
        <bottom style="thin">
          <color indexed="64"/>
        </bottom>
      </border>
    </dxf>
  </rfmt>
  <rcc rId="218" sId="3" odxf="1" s="1" dxf="1" numFmtId="34">
    <oc r="F79">
      <v>53801.9</v>
    </oc>
    <nc r="F79">
      <v>27012.5</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style="thin">
          <color auto="1"/>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ndxf>
  </rcc>
  <rfmt sheetId="3" sqref="A80" start="0" length="0">
    <dxf>
      <font>
        <b/>
        <sz val="10"/>
        <color auto="1"/>
        <name val="GHEA Grapalat"/>
        <scheme val="none"/>
      </font>
      <fill>
        <patternFill patternType="solid">
          <bgColor theme="0"/>
        </patternFill>
      </fill>
    </dxf>
  </rfmt>
  <rfmt sheetId="3" sqref="B80" start="0" length="0">
    <dxf>
      <font>
        <b/>
        <sz val="10"/>
        <color auto="1"/>
        <name val="GHEA Grapalat"/>
        <scheme val="none"/>
      </font>
      <fill>
        <patternFill patternType="solid">
          <bgColor theme="0"/>
        </patternFill>
      </fill>
    </dxf>
  </rfmt>
  <rcc rId="219" sId="3" odxf="1" dxf="1">
    <oc r="C80" t="inlineStr">
      <is>
        <t>Գյուղատնտեսական կենդանիների սելեկցիայի, գենետիկայի և կերակրման հետազոտական կենտրոնի պահպանում ու զարգացում</t>
      </is>
    </oc>
    <nc r="C80" t="inlineStr">
      <is>
        <t>«Շախմատ» ԳՀԻ ենթակառուցվածքի պահպանում և զարգացում</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D80" start="0" length="0">
    <dxf>
      <font>
        <b/>
        <sz val="10"/>
        <color auto="1"/>
        <name val="GHEA Grapalat"/>
        <scheme val="none"/>
      </font>
      <alignment horizontal="left" readingOrder="0"/>
      <border outline="0">
        <top style="thin">
          <color auto="1"/>
        </top>
      </border>
    </dxf>
  </rfmt>
  <rcc rId="220" sId="3" odxf="1" dxf="1">
    <nc r="E80" t="inlineStr">
      <is>
        <t>«Խ. Աբովյանի անվան հայկական պետական մանկավարժական համալսարան» հիմնադրամ</t>
      </is>
    </nc>
    <odxf>
      <font>
        <b val="0"/>
        <color auto="1"/>
        <name val="GHEA Grapalat"/>
        <scheme val="none"/>
      </font>
      <border outline="0">
        <top/>
      </border>
    </odxf>
    <ndxf>
      <font>
        <b/>
        <sz val="10"/>
        <color auto="1"/>
        <name val="GHEA Grapalat"/>
        <scheme val="none"/>
      </font>
      <border outline="0">
        <top style="thin">
          <color auto="1"/>
        </top>
      </border>
    </ndxf>
  </rcc>
  <rcc rId="221" sId="3" odxf="1" s="1" dxf="1" numFmtId="34">
    <oc r="F80">
      <v>17610.5</v>
    </oc>
    <nc r="F80">
      <v>37414.700000000004</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style="thin">
          <color auto="1"/>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ndxf>
  </rcc>
  <rfmt sheetId="3" sqref="A81" start="0" length="0">
    <dxf>
      <font>
        <b/>
        <sz val="10"/>
        <color auto="1"/>
        <name val="GHEA Grapalat"/>
        <scheme val="none"/>
      </font>
      <fill>
        <patternFill patternType="solid">
          <bgColor theme="0"/>
        </patternFill>
      </fill>
    </dxf>
  </rfmt>
  <rfmt sheetId="3" sqref="B81" start="0" length="0">
    <dxf>
      <font>
        <b/>
        <sz val="10"/>
        <color auto="1"/>
        <name val="GHEA Grapalat"/>
        <scheme val="none"/>
      </font>
      <fill>
        <patternFill patternType="solid">
          <bgColor theme="0"/>
        </patternFill>
      </fill>
    </dxf>
  </rfmt>
  <rcc rId="222" sId="3" odxf="1" dxf="1">
    <oc r="C81" t="inlineStr">
      <is>
        <t>Անասնաբուժության և անասնաբուժական սանիտարական փորձաքննության  հետազոտական կենտրոնի պահպանում ու զարգացում</t>
      </is>
    </oc>
    <nc r="C81" t="inlineStr">
      <is>
        <t>Բնագիտական հետազոտությունների ինստիտուտի պահպանում ու զարգացում</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D81" start="0" length="0">
    <dxf>
      <font>
        <b/>
        <sz val="10"/>
        <color auto="1"/>
        <name val="GHEA Grapalat"/>
        <scheme val="none"/>
      </font>
      <alignment horizontal="left" readingOrder="0"/>
    </dxf>
  </rfmt>
  <rfmt sheetId="3" sqref="E81" start="0" length="0">
    <dxf>
      <font>
        <b/>
        <sz val="10"/>
        <color auto="1"/>
        <name val="GHEA Grapalat"/>
        <scheme val="none"/>
      </font>
    </dxf>
  </rfmt>
  <rcc rId="223" sId="3" odxf="1" s="1" dxf="1" numFmtId="34">
    <oc r="F81">
      <v>27543.5</v>
    </oc>
    <nc r="F81">
      <v>41944.5</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style="thin">
          <color auto="1"/>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ndxf>
  </rcc>
  <rfmt sheetId="3" sqref="A82" start="0" length="0">
    <dxf>
      <font>
        <b/>
        <sz val="10"/>
        <color auto="1"/>
        <name val="GHEA Grapalat"/>
        <scheme val="none"/>
      </font>
      <fill>
        <patternFill patternType="solid">
          <bgColor theme="0"/>
        </patternFill>
      </fill>
    </dxf>
  </rfmt>
  <rfmt sheetId="3" sqref="B82" start="0" length="0">
    <dxf>
      <font>
        <b/>
        <sz val="10"/>
        <color auto="1"/>
        <name val="GHEA Grapalat"/>
        <scheme val="none"/>
      </font>
      <fill>
        <patternFill patternType="solid">
          <bgColor theme="0"/>
        </patternFill>
      </fill>
    </dxf>
  </rfmt>
  <rcc rId="224" sId="3" odxf="1" dxf="1">
    <oc r="C82" t="inlineStr">
      <is>
        <t>Ագրարային քաղաքականության և տնտեսագիտության հետազոտական կենտրոնի պահպանում ու զարգացում</t>
      </is>
    </oc>
    <nc r="C82" t="inlineStr">
      <is>
        <t>Փոխակերպական հասարակության հիմնախնդիրները. մեթոդաբանական,
պատմագիտական և լեզվաբանական տեսանկյուններ</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D82" start="0" length="0">
    <dxf>
      <font>
        <b/>
        <sz val="10"/>
        <color auto="1"/>
        <name val="GHEA Grapalat"/>
        <scheme val="none"/>
      </font>
      <alignment horizontal="left" readingOrder="0"/>
      <border outline="0">
        <bottom style="thin">
          <color indexed="64"/>
        </bottom>
      </border>
    </dxf>
  </rfmt>
  <rfmt sheetId="3" sqref="E82" start="0" length="0">
    <dxf>
      <font>
        <b/>
        <sz val="10"/>
        <color auto="1"/>
        <name val="GHEA Grapalat"/>
        <scheme val="none"/>
      </font>
      <border outline="0">
        <bottom style="thin">
          <color indexed="64"/>
        </bottom>
      </border>
    </dxf>
  </rfmt>
  <rcc rId="225" sId="3" odxf="1" s="1" dxf="1" numFmtId="34">
    <oc r="F82">
      <v>8944.7999999999993</v>
    </oc>
    <nc r="F82">
      <v>14952.6</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style="thin">
          <color auto="1"/>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ndxf>
  </rcc>
  <rfmt sheetId="3" sqref="A83" start="0" length="0">
    <dxf>
      <font>
        <b/>
        <sz val="10"/>
        <color auto="1"/>
        <name val="GHEA Grapalat"/>
        <scheme val="none"/>
      </font>
      <fill>
        <patternFill patternType="solid">
          <bgColor theme="0"/>
        </patternFill>
      </fill>
    </dxf>
  </rfmt>
  <rfmt sheetId="3" sqref="B83" start="0" length="0">
    <dxf>
      <font>
        <b/>
        <sz val="10"/>
        <color auto="1"/>
        <name val="GHEA Grapalat"/>
        <scheme val="none"/>
      </font>
      <fill>
        <patternFill patternType="solid">
          <bgColor theme="0"/>
        </patternFill>
      </fill>
    </dxf>
  </rfmt>
  <rcc rId="226" sId="3" odxf="1" dxf="1">
    <oc r="C83" t="inlineStr">
      <is>
        <t>«Շախմատ» ԳՀԻ ենթակառուցվածքի պահպանում և զարգացում</t>
      </is>
    </oc>
    <nc r="C83" t="inlineStr">
      <is>
        <t>Նանո- և միկրոտեխնիկայի նյութերի և կառուցվածքների մեխանիկայի պրոբլեմային լաբորատորիայի պահպանում ու զարգացում</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D83" start="0" length="0">
    <dxf>
      <font>
        <b/>
        <sz val="10"/>
        <color auto="1"/>
        <name val="GHEA Grapalat"/>
        <scheme val="none"/>
      </font>
      <alignment horizontal="left" readingOrder="0"/>
      <border outline="0">
        <right/>
        <top/>
        <bottom style="thin">
          <color indexed="64"/>
        </bottom>
      </border>
    </dxf>
  </rfmt>
  <rcc rId="227" sId="3" odxf="1" dxf="1">
    <nc r="E83" t="inlineStr">
      <is>
        <t>«Շիրակի Մ. Նալբանդյանի անվան պետական համալսարան» հիմնադրամ</t>
      </is>
    </nc>
    <odxf>
      <font>
        <b val="0"/>
        <color auto="1"/>
        <name val="GHEA Grapalat"/>
        <scheme val="none"/>
      </font>
      <border outline="0">
        <left/>
        <bottom/>
      </border>
    </odxf>
    <ndxf>
      <font>
        <b/>
        <sz val="10"/>
        <color auto="1"/>
        <name val="GHEA Grapalat"/>
        <scheme val="none"/>
      </font>
      <border outline="0">
        <left style="thin">
          <color indexed="64"/>
        </left>
        <bottom style="thin">
          <color indexed="64"/>
        </bottom>
      </border>
    </ndxf>
  </rcc>
  <rcc rId="228" sId="3" odxf="1" s="1" dxf="1" numFmtId="34">
    <oc r="F83">
      <v>38407.9</v>
    </oc>
    <nc r="F83">
      <v>14174.8</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style="thin">
          <color auto="1"/>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ndxf>
  </rcc>
  <rfmt sheetId="3" sqref="A84" start="0" length="0">
    <dxf>
      <font>
        <b/>
        <sz val="10"/>
        <color auto="1"/>
        <name val="GHEA Grapalat"/>
        <scheme val="none"/>
      </font>
      <fill>
        <patternFill patternType="solid">
          <bgColor theme="0"/>
        </patternFill>
      </fill>
    </dxf>
  </rfmt>
  <rfmt sheetId="3" sqref="B84" start="0" length="0">
    <dxf>
      <font>
        <b/>
        <sz val="10"/>
        <color auto="1"/>
        <name val="GHEA Grapalat"/>
        <scheme val="none"/>
      </font>
      <fill>
        <patternFill patternType="solid">
          <bgColor theme="0"/>
        </patternFill>
      </fill>
    </dxf>
  </rfmt>
  <rcc rId="229" sId="3" odxf="1" dxf="1">
    <oc r="C84" t="inlineStr">
      <is>
        <t>Բնագիտական հետազոտությունների ինստիտուտի պահպանում ու զարգացում</t>
      </is>
    </oc>
    <nc r="C84" t="inlineStr">
      <is>
        <t>«Մատենադարան» Մ.Մաշտոցի անվան հին ձեռագրերի գիտահետազոտական
 ինստիտուտ» հիմնադրամ-ԵՊ</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230" sId="3" odxf="1" dxf="1">
    <oc r="D84" t="inlineStr">
      <is>
        <t>«Խ. Աբովյանի անվան հայկական պետական մանկավարժական համալսարան» հիմնադրամ</t>
      </is>
    </oc>
    <nc r="D84" t="inlineStr">
      <is>
        <t>«Մատենադարան» Մ. Մաշտոցի անվան հին ձեռագրերի ԳՀԻ» հիմնադրամի պահպանում ու զարգացում</t>
      </is>
    </nc>
    <odxf>
      <font>
        <b val="0"/>
        <sz val="12"/>
        <color auto="1"/>
        <name val="GHEA Grapalat"/>
        <scheme val="none"/>
      </font>
      <alignment horizontal="center" readingOrder="0"/>
      <border outline="0">
        <right style="thin">
          <color indexed="64"/>
        </right>
        <top/>
        <bottom/>
      </border>
    </odxf>
    <ndxf>
      <font>
        <b/>
        <sz val="10"/>
        <color auto="1"/>
        <name val="GHEA Grapalat"/>
        <scheme val="none"/>
      </font>
      <alignment horizontal="left" readingOrder="0"/>
      <border outline="0">
        <right/>
        <top style="thin">
          <color auto="1"/>
        </top>
        <bottom style="thin">
          <color auto="1"/>
        </bottom>
      </border>
    </ndxf>
  </rcc>
  <rcc rId="231" sId="3" odxf="1" dxf="1">
    <nc r="E84" t="inlineStr">
      <is>
        <t>«Մատենադարան» Մ. Մաշտոցի անվան հին ձեռագրերի ԳՀԻ» հիմնադրամ</t>
      </is>
    </nc>
    <odxf>
      <font>
        <b val="0"/>
        <color auto="1"/>
        <name val="GHEA Grapalat"/>
        <scheme val="none"/>
      </font>
      <border outline="0">
        <left/>
        <top/>
        <bottom/>
      </border>
    </odxf>
    <ndxf>
      <font>
        <b/>
        <sz val="10"/>
        <color auto="1"/>
        <name val="GHEA Grapalat"/>
        <scheme val="none"/>
      </font>
      <border outline="0">
        <left style="thin">
          <color auto="1"/>
        </left>
        <top style="thin">
          <color auto="1"/>
        </top>
        <bottom style="thin">
          <color auto="1"/>
        </bottom>
      </border>
    </ndxf>
  </rcc>
  <rcc rId="232" sId="3" odxf="1" s="1" dxf="1" numFmtId="34">
    <oc r="F84">
      <v>42739.199999999997</v>
    </oc>
    <nc r="F84">
      <v>456666.9</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style="thin">
          <color auto="1"/>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ndxf>
  </rcc>
  <rfmt sheetId="3" sqref="A85" start="0" length="0">
    <dxf>
      <font>
        <b/>
        <sz val="10"/>
        <color auto="1"/>
        <name val="GHEA Grapalat"/>
        <scheme val="none"/>
      </font>
      <fill>
        <patternFill patternType="solid">
          <bgColor theme="0"/>
        </patternFill>
      </fill>
    </dxf>
  </rfmt>
  <rfmt sheetId="3" sqref="B85" start="0" length="0">
    <dxf>
      <font>
        <b/>
        <sz val="10"/>
        <color auto="1"/>
        <name val="GHEA Grapalat"/>
        <scheme val="none"/>
      </font>
      <fill>
        <patternFill patternType="solid">
          <bgColor theme="0"/>
        </patternFill>
      </fill>
    </dxf>
  </rfmt>
  <rcc rId="233" sId="3" odxf="1" dxf="1">
    <oc r="C85" t="inlineStr">
      <is>
        <t>Փոխակերպվող հասարակության հիմնախնդիրները. մեթոդաբանական, պատմագիտական և լեզվաբանական տեսանկյուններ</t>
      </is>
    </oc>
    <nc r="C85" t="inlineStr">
      <is>
        <t>«Գիտության ոլորտում տեղեկատվական ցանցերի պահպանում ու
զարգացում» (ASNET-AM)</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234" sId="3" odxf="1" dxf="1">
    <nc r="D85" t="inlineStr">
      <is>
        <t xml:space="preserve">ՀՀ ԳԱԱ «Ինֆորմատիկայի և ավտոմատացման պրոբլեմների ինստիտուտ» ՊՈԱԿ </t>
      </is>
    </nc>
    <odxf>
      <font>
        <b val="0"/>
        <color auto="1"/>
        <name val="GHEA Grapalat"/>
        <scheme val="none"/>
      </font>
      <border outline="0">
        <top/>
        <bottom style="thin">
          <color indexed="64"/>
        </bottom>
      </border>
    </odxf>
    <ndxf>
      <font>
        <b/>
        <sz val="10"/>
        <color auto="1"/>
        <name val="GHEA Grapalat"/>
        <scheme val="none"/>
      </font>
      <border outline="0">
        <top style="thin">
          <color auto="1"/>
        </top>
        <bottom/>
      </border>
    </ndxf>
  </rcc>
  <rfmt sheetId="3" sqref="E85" start="0" length="0">
    <dxf>
      <font>
        <b/>
        <sz val="10"/>
        <color auto="1"/>
        <name val="GHEA Grapalat"/>
        <scheme val="none"/>
      </font>
      <border outline="0">
        <left style="thin">
          <color indexed="64"/>
        </left>
      </border>
    </dxf>
  </rfmt>
  <rcc rId="235" sId="3" odxf="1" s="1" dxf="1" numFmtId="34">
    <oc r="F85">
      <v>11642.6</v>
    </oc>
    <nc r="F85">
      <v>80954.3</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style="thin">
          <color auto="1"/>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ndxf>
  </rcc>
  <rfmt sheetId="3" sqref="A86" start="0" length="0">
    <dxf>
      <font>
        <b/>
        <sz val="10"/>
        <color auto="1"/>
        <name val="GHEA Grapalat"/>
        <scheme val="none"/>
      </font>
      <fill>
        <patternFill patternType="solid">
          <bgColor theme="0"/>
        </patternFill>
      </fill>
    </dxf>
  </rfmt>
  <rfmt sheetId="3" sqref="B86" start="0" length="0">
    <dxf>
      <font>
        <b/>
        <sz val="10"/>
        <color auto="1"/>
        <name val="GHEA Grapalat"/>
        <scheme val="none"/>
      </font>
      <fill>
        <patternFill patternType="solid">
          <bgColor theme="0"/>
        </patternFill>
      </fill>
    </dxf>
  </rfmt>
  <rcc rId="236" sId="3" odxf="1" dxf="1">
    <oc r="C86" t="inlineStr">
      <is>
        <t>Նանո- և միկրոտեխնիկայի նյութերի և կառուցվածքների մեխանիկայի պրոբլեմային լաբորատորիայի պահպանում ու զարգացում</t>
      </is>
    </oc>
    <nc r="C86" t="inlineStr">
      <is>
        <t>Գիտական ստորաբաժանումների նյութատեխնիկական բազայի արդիականացման համար ֆինանսական աջակցություն</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237" sId="3" odxf="1" dxf="1">
    <oc r="D86" t="inlineStr">
      <is>
        <t>«Շիրակի Մ. Նալբանդյանի անվան պետական համալսարան» հիմնադրամ</t>
      </is>
    </oc>
    <nc r="D86"/>
    <odxf>
      <font>
        <b val="0"/>
        <sz val="12"/>
        <color auto="1"/>
        <name val="GHEA Grapalat"/>
        <scheme val="none"/>
      </font>
      <fill>
        <patternFill patternType="none">
          <bgColor indexed="65"/>
        </patternFill>
      </fill>
      <alignment horizontal="center" readingOrder="0"/>
      <border outline="0">
        <top/>
        <bottom style="thin">
          <color indexed="64"/>
        </bottom>
      </border>
    </odxf>
    <ndxf>
      <font>
        <b/>
        <sz val="10"/>
        <color auto="1"/>
        <name val="GHEA Grapalat"/>
        <scheme val="none"/>
      </font>
      <fill>
        <patternFill patternType="solid">
          <bgColor theme="0"/>
        </patternFill>
      </fill>
      <alignment horizontal="general" readingOrder="0"/>
      <border outline="0">
        <top style="thin">
          <color auto="1"/>
        </top>
        <bottom/>
      </border>
    </ndxf>
  </rcc>
  <rfmt sheetId="3" sqref="E86" start="0" length="0">
    <dxf>
      <font>
        <b/>
        <sz val="10"/>
        <color auto="1"/>
        <name val="GHEA Grapalat"/>
        <scheme val="none"/>
      </font>
      <border outline="0">
        <left/>
      </border>
    </dxf>
  </rfmt>
  <rcc rId="238" sId="3" odxf="1" s="1" dxf="1" numFmtId="34">
    <oc r="F86">
      <v>12842.8</v>
    </oc>
    <nc r="F86">
      <v>386002.3</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style="thin">
          <color auto="1"/>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ndxf>
  </rcc>
  <rfmt sheetId="3" sqref="A87" start="0" length="0">
    <dxf>
      <font>
        <b/>
        <sz val="10"/>
        <color auto="1"/>
        <name val="GHEA Grapalat"/>
        <scheme val="none"/>
      </font>
      <fill>
        <patternFill patternType="solid">
          <bgColor theme="0"/>
        </patternFill>
      </fill>
    </dxf>
  </rfmt>
  <rfmt sheetId="3" sqref="B87" start="0" length="0">
    <dxf>
      <font>
        <b/>
        <sz val="10"/>
        <color auto="1"/>
        <name val="GHEA Grapalat"/>
        <scheme val="none"/>
      </font>
      <fill>
        <patternFill patternType="solid">
          <bgColor theme="0"/>
        </patternFill>
      </fill>
    </dxf>
  </rfmt>
  <rcc rId="239" sId="3" odxf="1" dxf="1">
    <oc r="C87" t="inlineStr">
      <is>
        <t>«Մատենադարան» Մ. Մաշտոցի անվան հին ձեռագրերի ԳՀԻ» հիմնադրամի պահպանում ու զարգացում</t>
      </is>
    </oc>
    <nc r="C87" t="inlineStr">
      <is>
        <t>Գիտության մասսայականացման աջակցություն</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240" sId="3" odxf="1" dxf="1">
    <oc r="D87" t="inlineStr">
      <is>
        <t>«Մատենադարան» Մ. Մաշտոցի անվան հին ձեռագրերի ԳՀԻ» հիմնադրամ</t>
      </is>
    </oc>
    <nc r="D87"/>
    <odxf>
      <font>
        <b val="0"/>
        <sz val="12"/>
        <color auto="1"/>
        <name val="GHEA Grapalat"/>
        <scheme val="none"/>
      </font>
      <fill>
        <patternFill patternType="none">
          <bgColor indexed="65"/>
        </patternFill>
      </fill>
      <alignment horizontal="center" readingOrder="0"/>
    </odxf>
    <ndxf>
      <font>
        <b/>
        <sz val="10"/>
        <color auto="1"/>
        <name val="GHEA Grapalat"/>
        <scheme val="none"/>
      </font>
      <fill>
        <patternFill patternType="solid">
          <bgColor theme="0"/>
        </patternFill>
      </fill>
      <alignment horizontal="general" readingOrder="0"/>
    </ndxf>
  </rcc>
  <rfmt sheetId="3" sqref="E87" start="0" length="0">
    <dxf>
      <font>
        <b/>
        <sz val="10"/>
        <color auto="1"/>
        <name val="GHEA Grapalat"/>
        <scheme val="none"/>
      </font>
      <border outline="0">
        <left/>
      </border>
    </dxf>
  </rfmt>
  <rcc rId="241" sId="3" odxf="1" s="1" dxf="1" numFmtId="34">
    <oc r="F87">
      <v>464960.2</v>
    </oc>
    <nc r="F87">
      <v>25000</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style="thin">
          <color auto="1"/>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ndxf>
  </rcc>
  <rfmt sheetId="3" sqref="A88" start="0" length="0">
    <dxf>
      <font>
        <b/>
        <sz val="10"/>
        <color auto="1"/>
        <name val="GHEA Grapalat"/>
        <scheme val="none"/>
      </font>
      <fill>
        <patternFill patternType="solid">
          <bgColor theme="0"/>
        </patternFill>
      </fill>
    </dxf>
  </rfmt>
  <rfmt sheetId="3" sqref="B88" start="0" length="0">
    <dxf>
      <font>
        <b/>
        <sz val="10"/>
        <color auto="1"/>
        <name val="GHEA Grapalat"/>
        <scheme val="none"/>
      </font>
      <fill>
        <patternFill patternType="solid">
          <bgColor theme="0"/>
        </patternFill>
      </fill>
    </dxf>
  </rfmt>
  <rcc rId="242" sId="3" odxf="1" dxf="1">
    <oc r="C88" t="inlineStr">
      <is>
        <t xml:space="preserve">Գիտության ոլորտում տեղեկատվական ցանցերի պահպանում ու զարգացում </t>
      </is>
    </oc>
    <nc r="C88" t="inlineStr">
      <is>
        <t xml:space="preserve">Հայագիտության և հումանիտար գիտությունների բնագավառի ամսագրերը Սկոպուս (Scopus) գիտատեղեկատվական հարթակում ընդգրկվելու համար ֆինանսական աջակցություն </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243" sId="3" odxf="1" dxf="1">
    <oc r="D88" t="inlineStr">
      <is>
        <t xml:space="preserve">ՀՀ ԳԱԱ «Ինֆորմատիկայի և ավտոմատացման պրոբլեմների ինստիտուտ» ՊՈԱԿ </t>
      </is>
    </oc>
    <nc r="D88" t="inlineStr">
      <is>
        <t>սահմանված կարգով ընտրված գիտական կազմակերպություններ</t>
      </is>
    </nc>
    <odxf>
      <font>
        <b val="0"/>
        <sz val="12"/>
        <color auto="1"/>
        <name val="GHEA Grapalat"/>
        <scheme val="none"/>
      </font>
      <fill>
        <patternFill patternType="none">
          <bgColor indexed="65"/>
        </patternFill>
      </fill>
      <border outline="0">
        <top style="thin">
          <color auto="1"/>
        </top>
        <bottom/>
      </border>
    </odxf>
    <ndxf>
      <font>
        <b/>
        <sz val="10"/>
        <color auto="1"/>
        <name val="GHEA Grapalat"/>
        <scheme val="none"/>
      </font>
      <fill>
        <patternFill patternType="solid">
          <bgColor theme="0"/>
        </patternFill>
      </fill>
      <border outline="0">
        <top/>
        <bottom style="thin">
          <color indexed="64"/>
        </bottom>
      </border>
    </ndxf>
  </rcc>
  <rfmt sheetId="3" sqref="E88" start="0" length="0">
    <dxf>
      <font>
        <b/>
        <sz val="10"/>
        <color auto="1"/>
        <name val="GHEA Grapalat"/>
        <scheme val="none"/>
      </font>
      <border outline="0">
        <left/>
      </border>
    </dxf>
  </rfmt>
  <rcc rId="244" sId="3" odxf="1" s="1" dxf="1" numFmtId="34">
    <oc r="F88">
      <v>39954.300000000003</v>
    </oc>
    <nc r="F88">
      <v>100000</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style="thin">
          <color auto="1"/>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ndxf>
  </rcc>
  <rfmt sheetId="3" sqref="A89" start="0" length="0">
    <dxf>
      <font>
        <b/>
        <sz val="10"/>
        <color auto="1"/>
        <name val="GHEA Grapalat"/>
        <scheme val="none"/>
      </font>
      <fill>
        <patternFill patternType="solid">
          <bgColor theme="0"/>
        </patternFill>
      </fill>
    </dxf>
  </rfmt>
  <rfmt sheetId="3" sqref="B89" start="0" length="0">
    <dxf>
      <font>
        <b/>
        <sz val="10"/>
        <color auto="1"/>
        <name val="GHEA Grapalat"/>
        <scheme val="none"/>
      </font>
      <fill>
        <patternFill patternType="solid">
          <bgColor theme="0"/>
        </patternFill>
      </fill>
    </dxf>
  </rfmt>
  <rcc rId="245" sId="3" odxf="1" dxf="1">
    <oc r="C89" t="inlineStr">
      <is>
        <t>Գիտական ստորաբաժանումների նյութատեխնիկական բազայի արդիականացման համար ֆինանսական աջակցություն</t>
      </is>
    </oc>
    <nc r="C89" t="inlineStr">
      <is>
        <t>Գիտական և նորարարական գործընկերությանն աջակցման կենտրոնի պահպանում</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246" sId="3" odxf="1" dxf="1">
    <oc r="D89" t="inlineStr">
      <is>
        <t>սահմանված կարգով ընտրված գիտական կազմակերպություններ</t>
      </is>
    </oc>
    <nc r="D89" t="inlineStr">
      <is>
        <t>«Գիտական և նորարարական գործընկերությանն աջակցման կենտրոն» հիմնադրամ</t>
      </is>
    </nc>
    <odxf>
      <font>
        <b val="0"/>
        <sz val="12"/>
        <color auto="1"/>
        <name val="GHEA Grapalat"/>
        <scheme val="none"/>
      </font>
      <border outline="0">
        <top style="thin">
          <color auto="1"/>
        </top>
        <bottom/>
      </border>
    </odxf>
    <ndxf>
      <font>
        <b/>
        <sz val="10"/>
        <color auto="1"/>
        <name val="GHEA Grapalat"/>
        <scheme val="none"/>
      </font>
      <border outline="0">
        <top/>
        <bottom style="thin">
          <color indexed="64"/>
        </bottom>
      </border>
    </ndxf>
  </rcc>
  <rfmt sheetId="3" sqref="E89" start="0" length="0">
    <dxf>
      <font>
        <b/>
        <sz val="10"/>
        <color auto="1"/>
        <name val="GHEA Grapalat"/>
        <scheme val="none"/>
      </font>
      <border outline="0">
        <left style="thin">
          <color indexed="64"/>
        </left>
      </border>
    </dxf>
  </rfmt>
  <rcc rId="247" sId="3" odxf="1" s="1" dxf="1" numFmtId="34">
    <oc r="F89">
      <v>460103.4</v>
    </oc>
    <nc r="F89">
      <v>16000</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style="thin">
          <color auto="1"/>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ndxf>
  </rcc>
  <rfmt sheetId="3" sqref="A90" start="0" length="0">
    <dxf>
      <font>
        <b/>
        <sz val="10"/>
        <color auto="1"/>
        <name val="GHEA Grapalat"/>
        <scheme val="none"/>
      </font>
      <fill>
        <patternFill patternType="solid">
          <bgColor theme="0"/>
        </patternFill>
      </fill>
    </dxf>
  </rfmt>
  <rfmt sheetId="3" sqref="B90" start="0" length="0">
    <dxf>
      <font>
        <b/>
        <sz val="10"/>
        <color auto="1"/>
        <name val="GHEA Grapalat"/>
        <scheme val="none"/>
      </font>
      <fill>
        <patternFill patternType="solid">
          <bgColor theme="0"/>
        </patternFill>
      </fill>
    </dxf>
  </rfmt>
  <rcc rId="248" sId="3" odxf="1" dxf="1">
    <oc r="C90" t="inlineStr">
      <is>
        <t>Գիտության մասսայականացման աջակցություն</t>
      </is>
    </oc>
    <nc r="C90" t="inlineStr">
      <is>
        <t>Միջազգային գիտական ծրագրերի, կառույցների անդամակցություն և գիտատեղեկատվական շտեմարանի ռեսուրսների օգտագործում («Հորիզոն Եվրոպա» շրջանակային (9-րդ) ծրագրի մասնակցություն, Միջուկային հետազոտությունների միացյալ ինստիտուտ, Բարձր էներգիաների ստերեոսկոպիկ համակարգ, Տեսական ֆիզիկայի միջազգային կենտրոն, Քլարիվեյթ Անալիտիքս, Էլսեվիեր (Elzevier) հրատարակչական ընկերություն)</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249" sId="3" odxf="1" dxf="1">
    <nc r="D90" t="inlineStr">
      <is>
        <t>«Հորիզոն Եվրոպա», Միջուկային հետազոտությունների միացյալ ինստիտուտ, Բարձր էներգիաների ստերեոսկոպիկ համակարգ, Տեսական ֆիզիկայի միջազգային կենտրոն, Քլարիվեյթ Անալիտիքս, Էլսեվիեր (Elzevier) հրատարակչական ընկերություն</t>
      </is>
    </nc>
    <odxf>
      <font>
        <b val="0"/>
        <color auto="1"/>
        <name val="GHEA Grapalat"/>
        <scheme val="none"/>
      </font>
      <border outline="0">
        <top/>
      </border>
    </odxf>
    <ndxf>
      <font>
        <b/>
        <sz val="10"/>
        <color auto="1"/>
        <name val="GHEA Grapalat"/>
        <scheme val="none"/>
      </font>
      <border outline="0">
        <top style="thin">
          <color auto="1"/>
        </top>
      </border>
    </ndxf>
  </rcc>
  <rfmt sheetId="3" sqref="E90" start="0" length="0">
    <dxf>
      <font>
        <b/>
        <sz val="10"/>
        <color auto="1"/>
        <name val="GHEA Grapalat"/>
        <scheme val="none"/>
      </font>
      <border outline="0">
        <left style="thin">
          <color indexed="64"/>
        </left>
      </border>
    </dxf>
  </rfmt>
  <rcc rId="250" sId="3" odxf="1" s="1" dxf="1" numFmtId="34">
    <oc r="F90">
      <v>15000</v>
    </oc>
    <nc r="F90">
      <v>1086616.3999999999</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style="thin">
          <color auto="1"/>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ndxf>
  </rcc>
  <rfmt sheetId="3" sqref="A91" start="0" length="0">
    <dxf>
      <font>
        <b/>
        <sz val="10"/>
        <color auto="1"/>
        <name val="GHEA Grapalat"/>
        <scheme val="none"/>
      </font>
      <fill>
        <patternFill patternType="solid">
          <bgColor theme="0"/>
        </patternFill>
      </fill>
    </dxf>
  </rfmt>
  <rfmt sheetId="3" sqref="B91" start="0" length="0">
    <dxf>
      <font>
        <b/>
        <sz val="10"/>
        <color auto="1"/>
        <name val="GHEA Grapalat"/>
        <scheme val="none"/>
      </font>
      <fill>
        <patternFill patternType="solid">
          <bgColor theme="0"/>
        </patternFill>
      </fill>
    </dxf>
  </rfmt>
  <rcc rId="251" sId="3" odxf="1" dxf="1">
    <oc r="C91" t="inlineStr">
      <is>
        <t>Գիտական և նորարարական գործընկերությանն աջակցման կենտրոնի պահպանում</t>
      </is>
    </oc>
    <nc r="C91" t="inlineStr">
      <is>
        <t>Միջազգային գիտատեղեկատվական շտեմարաններում ներառված առաջատար ամսագրերում կամ հրատարակչություններում հրատարակությունների աջակցություն</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252" sId="3" odxf="1" dxf="1">
    <oc r="D91" t="inlineStr">
      <is>
        <t>«Գիտական և նորարարական գործընկերությանն աջակցման կենտրոն» հիմնադրամ</t>
      </is>
    </oc>
    <nc r="D91" t="inlineStr">
      <is>
        <t>սահմանված կարգով ընտրված գիտական կազմակերպություններ</t>
      </is>
    </nc>
    <odxf>
      <font>
        <b val="0"/>
        <sz val="12"/>
        <color auto="1"/>
        <name val="GHEA Grapalat"/>
        <scheme val="none"/>
      </font>
      <fill>
        <patternFill patternType="none">
          <bgColor indexed="65"/>
        </patternFill>
      </fill>
      <border outline="0">
        <top/>
      </border>
    </odxf>
    <ndxf>
      <font>
        <b/>
        <sz val="10"/>
        <color auto="1"/>
        <name val="GHEA Grapalat"/>
        <scheme val="none"/>
      </font>
      <fill>
        <patternFill patternType="solid">
          <bgColor theme="0"/>
        </patternFill>
      </fill>
      <border outline="0">
        <top style="thin">
          <color auto="1"/>
        </top>
      </border>
    </ndxf>
  </rcc>
  <rfmt sheetId="3" sqref="E91" start="0" length="0">
    <dxf>
      <font>
        <b/>
        <sz val="10"/>
        <color auto="1"/>
        <name val="GHEA Grapalat"/>
        <scheme val="none"/>
      </font>
    </dxf>
  </rfmt>
  <rcc rId="253" sId="3" odxf="1" s="1" dxf="1" numFmtId="34">
    <oc r="F91">
      <v>16000</v>
    </oc>
    <nc r="F91">
      <v>50000</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style="thin">
          <color auto="1"/>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ndxf>
  </rcc>
  <rfmt sheetId="3" sqref="A92" start="0" length="0">
    <dxf>
      <font>
        <b/>
        <sz val="10"/>
        <color auto="1"/>
        <name val="GHEA Grapalat"/>
        <scheme val="none"/>
      </font>
      <fill>
        <patternFill patternType="solid">
          <bgColor theme="0"/>
        </patternFill>
      </fill>
    </dxf>
  </rfmt>
  <rfmt sheetId="3" sqref="B92" start="0" length="0">
    <dxf>
      <font>
        <b/>
        <sz val="10"/>
        <color auto="1"/>
        <name val="GHEA Grapalat"/>
        <scheme val="none"/>
      </font>
      <fill>
        <patternFill patternType="solid">
          <bgColor theme="0"/>
        </patternFill>
      </fill>
    </dxf>
  </rfmt>
  <rcc rId="254" sId="3" odxf="1" dxf="1">
    <oc r="C92" t="inlineStr">
      <is>
        <t>Միջազգային գիտական ծրագրերի, կառույցների անդամակցություն և գիտատեղեկատվական շտեմարանի ռեսուրսների օգտագործում («Հորիզոն Եվրոպա» շրջանակային (9-րդ) ծրագրի մասնակցություն, Միջուկային հետազոտությունների միացյալ ինստիտուտ, Բարձր էներգիաների ստերեոսկոպիկ համակարգ, Տեսական ֆիզիկայի միջազգային կենտրոն, Քլարիվեյթ Անալիտիքս, Էլսեվիեր (Elsevier) հրատարակչական ընկերություն)</t>
      </is>
    </oc>
    <nc r="C92" t="inlineStr">
      <is>
        <t>Արշավախմբերի կազմակերպմանն ու համակարգի գիտական գործուղումների իրականացմանն աջակցություն</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255" sId="3" odxf="1" dxf="1">
    <oc r="D92" t="inlineStr">
      <is>
        <t>«Հորիզոն Եվրոպա», Միջուկային հետազոտությունների միացյալ ինստիտուտ, Բարձր էներգիաների ստերեոսկոպիկ համակարգ, Տեսական ֆիզիկայի միջազգային կենտրոն, Քլարիվեյթ Անալիտիքս, Էլսեվիեր (Elsevier) հրատարակչական ընկերություն</t>
      </is>
    </oc>
    <nc r="D92" t="inlineStr">
      <is>
        <t>սահմանված կարգով ընտրված գիտական կազմակերպություններ և աշխատողներ</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E92" start="0" length="0">
    <dxf>
      <font>
        <b/>
        <sz val="10"/>
        <color auto="1"/>
        <name val="GHEA Grapalat"/>
        <scheme val="none"/>
      </font>
    </dxf>
  </rfmt>
  <rcc rId="256" sId="3" odxf="1" s="1" dxf="1" numFmtId="34">
    <oc r="F92">
      <v>662892.9</v>
    </oc>
    <nc r="F92">
      <v>25000</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style="thin">
          <color auto="1"/>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ndxf>
  </rcc>
  <rfmt sheetId="3" sqref="A93" start="0" length="0">
    <dxf>
      <font>
        <b/>
        <sz val="10"/>
        <color auto="1"/>
        <name val="GHEA Grapalat"/>
        <scheme val="none"/>
      </font>
      <fill>
        <patternFill patternType="solid">
          <bgColor theme="0"/>
        </patternFill>
      </fill>
    </dxf>
  </rfmt>
  <rfmt sheetId="3" sqref="B93" start="0" length="0">
    <dxf>
      <font>
        <b/>
        <sz val="10"/>
        <color auto="1"/>
        <name val="GHEA Grapalat"/>
        <scheme val="none"/>
      </font>
      <fill>
        <patternFill patternType="solid">
          <bgColor theme="0"/>
        </patternFill>
      </fill>
    </dxf>
  </rfmt>
  <rcc rId="257" sId="3" odxf="1" dxf="1">
    <oc r="C93" t="inlineStr">
      <is>
        <t>Միջազգային գիտատեղեկատվական շտեմարաններում ներառված առաջատար ամսագրերում կամ հրատարակչություններում հրատարակությունների աջակցություն</t>
      </is>
    </oc>
    <nc r="C93" t="inlineStr">
      <is>
        <t xml:space="preserve"> «Երիտասարդ գիտնականների աջակցության ծրագրին» պետական աջակցություն</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258" sId="3" odxf="1" dxf="1">
    <oc r="D93" t="inlineStr">
      <is>
        <t>մրցույթով ընտրված ֆիզիկական անձինք</t>
      </is>
    </oc>
    <nc r="D93" t="inlineStr">
      <is>
        <t>մրցույթով ընտրված կազմակերպություն</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E93" start="0" length="0">
    <dxf>
      <font>
        <b/>
        <sz val="10"/>
        <color auto="1"/>
        <name val="GHEA Grapalat"/>
        <scheme val="none"/>
      </font>
    </dxf>
  </rfmt>
  <rfmt sheetId="3" s="1" sqref="F93" start="0" length="0">
    <dxf>
      <font>
        <b/>
        <sz val="10"/>
        <color auto="1"/>
        <name val="GHEA Grapalat"/>
        <scheme val="none"/>
      </font>
      <numFmt numFmtId="35" formatCode="_(* #,##0.00_);_(* \(#,##0.00\);_(* &quot;-&quot;??_);_(@_)"/>
      <fill>
        <patternFill patternType="solid">
          <bgColor theme="0"/>
        </patternFill>
      </fill>
    </dxf>
  </rfmt>
  <rfmt sheetId="3" sqref="A94" start="0" length="0">
    <dxf>
      <font>
        <b/>
        <sz val="10"/>
        <color auto="1"/>
        <name val="GHEA Grapalat"/>
        <scheme val="none"/>
      </font>
      <fill>
        <patternFill patternType="solid">
          <bgColor theme="0"/>
        </patternFill>
      </fill>
    </dxf>
  </rfmt>
  <rfmt sheetId="3" sqref="B94" start="0" length="0">
    <dxf>
      <font>
        <b/>
        <sz val="10"/>
        <color auto="1"/>
        <name val="GHEA Grapalat"/>
        <scheme val="none"/>
      </font>
      <fill>
        <patternFill patternType="solid">
          <bgColor theme="0"/>
        </patternFill>
      </fill>
    </dxf>
  </rfmt>
  <rcc rId="259" sId="3" odxf="1" dxf="1">
    <oc r="C94" t="inlineStr">
      <is>
        <t>Համակարգի գիտական գործուղումների իրականացմանն աջակցություն</t>
      </is>
    </oc>
    <nc r="C94" t="inlineStr">
      <is>
        <t>Երիտասարդ գիտնականների դպրոցների կազմակերպմանն աջակցություն</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260" sId="3" odxf="1" dxf="1">
    <oc r="D94" t="inlineStr">
      <is>
        <t>գիտական պետական ծրագրերում ընդգրկված և սահմանված կարգով ընտրված աշխատողներ</t>
      </is>
    </oc>
    <nc r="D94" t="inlineStr">
      <is>
        <t>սահմանված կարգով ընտրված գիտական կազմակերպություններ</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E94" start="0" length="0">
    <dxf>
      <font>
        <b/>
        <sz val="10"/>
        <color auto="1"/>
        <name val="GHEA Grapalat"/>
        <scheme val="none"/>
      </font>
    </dxf>
  </rfmt>
  <rcc rId="261" sId="3" odxf="1" s="1" dxf="1" numFmtId="34">
    <oc r="F94">
      <v>25000</v>
    </oc>
    <nc r="F94">
      <v>15000</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style="thin">
          <color auto="1"/>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ndxf>
  </rcc>
  <rfmt sheetId="3" sqref="A95" start="0" length="0">
    <dxf>
      <font>
        <b/>
        <sz val="10"/>
        <color auto="1"/>
        <name val="GHEA Grapalat"/>
        <scheme val="none"/>
      </font>
      <fill>
        <patternFill patternType="solid">
          <bgColor theme="0"/>
        </patternFill>
      </fill>
    </dxf>
  </rfmt>
  <rfmt sheetId="3" sqref="B95" start="0" length="0">
    <dxf>
      <font>
        <b/>
        <sz val="10"/>
        <color auto="1"/>
        <name val="GHEA Grapalat"/>
        <scheme val="none"/>
      </font>
      <fill>
        <patternFill patternType="solid">
          <bgColor theme="0"/>
        </patternFill>
      </fill>
    </dxf>
  </rfmt>
  <rcc rId="262" sId="3" odxf="1" dxf="1">
    <oc r="C95" t="inlineStr">
      <is>
        <t xml:space="preserve"> «Երիտասարդ գիտնականների աջակցության ծրագրին» պետական աջակցություն</t>
      </is>
    </oc>
    <nc r="C95" t="inlineStr">
      <is>
        <t>Գիտական միջոցառումների կազմակերպմանն աջակցություն</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263" sId="3" odxf="1" dxf="1">
    <oc r="D95" t="inlineStr">
      <is>
        <t>մրցույթով ընտրված կազմակերպություն</t>
      </is>
    </oc>
    <nc r="D95" t="inlineStr">
      <is>
        <t>սահմանված կարգով ընտրված գիտական կազմակերպություններ</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E95" start="0" length="0">
    <dxf>
      <font>
        <b/>
        <sz val="10"/>
        <color auto="1"/>
        <name val="GHEA Grapalat"/>
        <scheme val="none"/>
      </font>
    </dxf>
  </rfmt>
  <rcc rId="264" sId="3" odxf="1" s="1" dxf="1" numFmtId="34">
    <oc r="F95">
      <v>100000</v>
    </oc>
    <nc r="F95">
      <v>30000</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style="thin">
          <color auto="1"/>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ndxf>
  </rcc>
  <rfmt sheetId="3" sqref="A96" start="0" length="0">
    <dxf>
      <font>
        <b/>
        <sz val="10"/>
        <color auto="1"/>
        <name val="GHEA Grapalat"/>
        <scheme val="none"/>
      </font>
      <fill>
        <patternFill patternType="solid">
          <bgColor theme="0"/>
        </patternFill>
      </fill>
    </dxf>
  </rfmt>
  <rfmt sheetId="3" sqref="B96" start="0" length="0">
    <dxf>
      <font>
        <b/>
        <sz val="10"/>
        <color auto="1"/>
        <name val="GHEA Grapalat"/>
        <scheme val="none"/>
      </font>
      <fill>
        <patternFill patternType="solid">
          <bgColor theme="0"/>
        </patternFill>
      </fill>
    </dxf>
  </rfmt>
  <rcc rId="265" sId="3" odxf="1" dxf="1">
    <oc r="C96" t="inlineStr">
      <is>
        <t>Երիտասարդ գիտնականների դպրոցների կազմակերպմանն աջակցություն</t>
      </is>
    </oc>
    <nc r="C96" t="inlineStr">
      <is>
        <t>Ամփոփիչ գիտաժողով</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266" sId="3" odxf="1" dxf="1">
    <oc r="D96" t="inlineStr">
      <is>
        <t>սահմանված կարգով ընտրված կազմակերպություններ</t>
      </is>
    </oc>
    <nc r="D96" t="inlineStr">
      <is>
        <t>սահմանված կարգով ընտրված գիտական կազմակերպություն</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E96" start="0" length="0">
    <dxf>
      <font>
        <b/>
        <sz val="10"/>
        <color auto="1"/>
        <name val="GHEA Grapalat"/>
        <scheme val="none"/>
      </font>
    </dxf>
  </rfmt>
  <rcc rId="267" sId="3" odxf="1" s="1" dxf="1" numFmtId="34">
    <oc r="F96">
      <v>10000</v>
    </oc>
    <nc r="F96">
      <v>15000</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style="thin">
          <color auto="1"/>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ndxf>
  </rcc>
  <rfmt sheetId="3" sqref="A97" start="0" length="0">
    <dxf>
      <font>
        <b/>
        <sz val="10"/>
        <color auto="1"/>
        <name val="GHEA Grapalat"/>
        <scheme val="none"/>
      </font>
      <fill>
        <patternFill patternType="solid">
          <bgColor theme="0"/>
        </patternFill>
      </fill>
    </dxf>
  </rfmt>
  <rfmt sheetId="3" sqref="B97" start="0" length="0">
    <dxf>
      <font>
        <b/>
        <sz val="10"/>
        <color auto="1"/>
        <name val="GHEA Grapalat"/>
        <scheme val="none"/>
      </font>
      <fill>
        <patternFill patternType="solid">
          <bgColor theme="0"/>
        </patternFill>
      </fill>
    </dxf>
  </rfmt>
  <rcc rId="268" sId="3" odxf="1" dxf="1">
    <oc r="C97" t="inlineStr">
      <is>
        <t>Գիտական միջոցառումների կազմակերպմանն աջակցություն</t>
      </is>
    </oc>
    <nc r="C97" t="inlineStr">
      <is>
        <t>Գիտական հայտերի և հաշվետվությունների ընդունման, փորձագիտական առցանց համակարգի պահպանման և գիտական փորձաքննության ֆինանսավորում</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269" sId="3" odxf="1" dxf="1">
    <oc r="D97" t="inlineStr">
      <is>
        <t>սահմանված կարգով ընտրված կազմակերպություններ</t>
      </is>
    </oc>
    <nc r="D97" t="inlineStr">
      <is>
        <t>փորձագետներ, մասնագետներ</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E97" start="0" length="0">
    <dxf>
      <font>
        <b/>
        <sz val="10"/>
        <color auto="1"/>
        <name val="GHEA Grapalat"/>
        <scheme val="none"/>
      </font>
    </dxf>
  </rfmt>
  <rcc rId="270" sId="3" odxf="1" s="1" dxf="1" numFmtId="34">
    <oc r="F97">
      <v>30000</v>
    </oc>
    <nc r="F97">
      <v>15000</v>
    </nc>
    <odxf>
      <font>
        <b val="0"/>
        <i val="0"/>
        <strike val="0"/>
        <condense val="0"/>
        <extend val="0"/>
        <outline val="0"/>
        <shadow val="0"/>
        <u val="none"/>
        <vertAlign val="baseline"/>
        <sz val="12"/>
        <color auto="1"/>
        <name val="GHEA Grapalat"/>
        <scheme val="none"/>
      </font>
      <numFmt numFmtId="164" formatCode="#,##0.0"/>
      <alignment horizontal="general" vertical="center" textRotation="0" wrapText="0" indent="0" justifyLastLine="0" shrinkToFit="0" readingOrder="0"/>
      <border diagonalUp="0" diagonalDown="0" outline="0">
        <left style="thin">
          <color auto="1"/>
        </left>
        <right style="medium">
          <color indexed="64"/>
        </right>
        <top style="thin">
          <color auto="1"/>
        </top>
        <bottom style="thin">
          <color auto="1"/>
        </bottom>
      </border>
    </odxf>
    <ndxf>
      <font>
        <b/>
        <sz val="10"/>
        <color auto="1"/>
        <name val="GHEA Grapalat"/>
        <scheme val="none"/>
      </font>
      <numFmt numFmtId="35" formatCode="_(* #,##0.00_);_(* \(#,##0.00\);_(* &quot;-&quot;??_);_(@_)"/>
      <fill>
        <patternFill patternType="solid">
          <bgColor theme="0"/>
        </patternFill>
      </fill>
    </ndxf>
  </rcc>
  <rfmt sheetId="3" sqref="A98" start="0" length="0">
    <dxf>
      <font>
        <b/>
        <sz val="10"/>
        <color auto="1"/>
        <name val="GHEA Grapalat"/>
        <scheme val="none"/>
      </font>
      <fill>
        <patternFill patternType="solid">
          <bgColor theme="0"/>
        </patternFill>
      </fill>
      <border outline="0">
        <bottom style="medium">
          <color indexed="64"/>
        </bottom>
      </border>
    </dxf>
  </rfmt>
  <rfmt sheetId="3" sqref="B98" start="0" length="0">
    <dxf>
      <font>
        <b/>
        <sz val="10"/>
        <color auto="1"/>
        <name val="GHEA Grapalat"/>
        <scheme val="none"/>
      </font>
      <fill>
        <patternFill patternType="solid">
          <bgColor theme="0"/>
        </patternFill>
      </fill>
      <border outline="0">
        <bottom style="medium">
          <color indexed="64"/>
        </bottom>
      </border>
    </dxf>
  </rfmt>
  <rcc rId="271" sId="3" odxf="1" dxf="1">
    <oc r="C98" t="inlineStr">
      <is>
        <t>Գիտական հայտերի և հաշվետվությունների ընդունման, փորձագիտական առցանց համակարգի պահպանման և գիտական փորձաքննության ֆինանսավորում</t>
      </is>
    </oc>
    <nc r="C98"/>
    <odxf>
      <font>
        <b val="0"/>
        <sz val="12"/>
        <color auto="1"/>
        <name val="GHEA Grapalat"/>
        <scheme val="none"/>
      </font>
      <fill>
        <patternFill patternType="none">
          <bgColor indexed="65"/>
        </patternFill>
      </fill>
      <border outline="0">
        <bottom style="thin">
          <color auto="1"/>
        </bottom>
      </border>
    </odxf>
    <ndxf>
      <font>
        <b/>
        <sz val="10"/>
        <color auto="1"/>
        <name val="GHEA Grapalat"/>
        <scheme val="none"/>
      </font>
      <fill>
        <patternFill patternType="solid">
          <bgColor theme="0"/>
        </patternFill>
      </fill>
      <border outline="0">
        <bottom style="medium">
          <color indexed="64"/>
        </bottom>
      </border>
    </ndxf>
  </rcc>
  <rcc rId="272" sId="3" odxf="1" dxf="1">
    <oc r="D98" t="inlineStr">
      <is>
        <t>փորձագետներ, մասնագետներ</t>
      </is>
    </oc>
    <nc r="D98"/>
    <odxf>
      <font>
        <b val="0"/>
        <sz val="12"/>
        <color auto="1"/>
        <name val="GHEA Grapalat"/>
        <scheme val="none"/>
      </font>
      <fill>
        <patternFill patternType="none">
          <bgColor indexed="65"/>
        </patternFill>
      </fill>
      <border outline="0">
        <bottom style="thin">
          <color auto="1"/>
        </bottom>
      </border>
    </odxf>
    <ndxf>
      <font>
        <b/>
        <sz val="10"/>
        <color auto="1"/>
        <name val="GHEA Grapalat"/>
        <scheme val="none"/>
      </font>
      <fill>
        <patternFill patternType="solid">
          <bgColor theme="0"/>
        </patternFill>
      </fill>
      <border outline="0">
        <bottom style="medium">
          <color indexed="64"/>
        </bottom>
      </border>
    </ndxf>
  </rcc>
  <rcc rId="273" sId="3" odxf="1" dxf="1">
    <nc r="E98" t="inlineStr">
      <is>
        <t>ԸՆԴԱՄԵՆԸ- ՀՀ կրթության, գիտության, մշակույթի և սպորտի նախարարության  բարձրագույն կրթության և գիտության  կոմիտե</t>
      </is>
    </nc>
    <odxf>
      <font>
        <b val="0"/>
        <color auto="1"/>
        <name val="GHEA Grapalat"/>
        <scheme val="none"/>
      </font>
      <border outline="0">
        <right style="thin">
          <color indexed="64"/>
        </right>
        <top/>
        <bottom/>
      </border>
    </odxf>
    <ndxf>
      <font>
        <b/>
        <sz val="10"/>
        <color auto="1"/>
        <name val="GHEA Grapalat"/>
        <scheme val="none"/>
      </font>
      <border outline="0">
        <right/>
        <top style="thin">
          <color auto="1"/>
        </top>
        <bottom style="medium">
          <color indexed="64"/>
        </bottom>
      </border>
    </ndxf>
  </rcc>
  <rcc rId="274" sId="3" odxf="1" dxf="1" numFmtId="4">
    <oc r="F98">
      <v>15000</v>
    </oc>
    <nc r="F98">
      <f>SUM(F24:F97)</f>
    </nc>
    <odxf>
      <font>
        <b val="0"/>
        <sz val="12"/>
        <color auto="1"/>
        <name val="GHEA Grapalat"/>
        <scheme val="none"/>
      </font>
      <fill>
        <patternFill patternType="none">
          <bgColor indexed="65"/>
        </patternFill>
      </fill>
      <alignment horizontal="general" readingOrder="0"/>
      <border outline="0">
        <bottom style="thin">
          <color auto="1"/>
        </bottom>
      </border>
    </odxf>
    <ndxf>
      <font>
        <b/>
        <sz val="10"/>
        <color auto="1"/>
        <name val="GHEA Grapalat"/>
        <scheme val="none"/>
      </font>
      <fill>
        <patternFill patternType="solid">
          <bgColor theme="0"/>
        </patternFill>
      </fill>
      <alignment horizontal="center" readingOrder="0"/>
      <border outline="0">
        <bottom style="medium">
          <color indexed="64"/>
        </bottom>
      </border>
    </ndxf>
  </rcc>
  <rfmt sheetId="3" sqref="A99" start="0" length="0">
    <dxf>
      <font>
        <b/>
        <sz val="10"/>
        <color auto="1"/>
        <name val="GHEA Grapalat"/>
        <scheme val="none"/>
      </font>
      <fill>
        <patternFill patternType="solid">
          <bgColor theme="0"/>
        </patternFill>
      </fill>
    </dxf>
  </rfmt>
  <rcc rId="275" sId="3" odxf="1" dxf="1">
    <nc r="B99">
      <v>11008</v>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276" sId="3" odxf="1" dxf="1">
    <nc r="C99" t="inlineStr">
      <is>
        <t xml:space="preserve">Ֆիզիկայի բնագավառի ենթակառուցվածքների արդիականացում
</t>
      </is>
    </nc>
    <odxf>
      <font>
        <b val="0"/>
        <sz val="12"/>
        <color auto="1"/>
        <name val="GHEA Grapalat"/>
        <scheme val="none"/>
      </font>
      <fill>
        <patternFill patternType="none">
          <bgColor indexed="65"/>
        </patternFill>
      </fill>
      <border outline="0">
        <left style="thin">
          <color auto="1"/>
        </left>
        <top style="thin">
          <color auto="1"/>
        </top>
        <bottom style="thin">
          <color auto="1"/>
        </bottom>
      </border>
    </odxf>
    <ndxf>
      <font>
        <b/>
        <sz val="10"/>
        <color auto="1"/>
        <name val="GHEA Grapalat"/>
        <scheme val="none"/>
      </font>
      <fill>
        <patternFill patternType="solid">
          <bgColor theme="0"/>
        </patternFill>
      </fill>
      <border outline="0">
        <left/>
        <top/>
        <bottom/>
      </border>
    </ndxf>
  </rcc>
  <rcc rId="277" sId="3" odxf="1" dxf="1">
    <nc r="D99" t="inlineStr">
      <is>
        <t>ԸՆԴԱՄԵՆԸ- ՀՀ կրթության, գիտության, մշակույթի և սպորտի նախարարության  բարձրագույն կրթության և գիտության  կոմիտե</t>
      </is>
    </nc>
    <odxf>
      <font>
        <b val="0"/>
        <sz val="12"/>
        <color auto="1"/>
        <name val="GHEA Grapalat"/>
        <scheme val="none"/>
      </font>
      <fill>
        <patternFill patternType="none">
          <bgColor indexed="65"/>
        </patternFill>
      </fill>
      <border outline="0">
        <top style="thin">
          <color auto="1"/>
        </top>
      </border>
    </odxf>
    <ndxf>
      <font>
        <b/>
        <sz val="10"/>
        <color auto="1"/>
        <name val="GHEA Grapalat"/>
        <scheme val="none"/>
      </font>
      <fill>
        <patternFill patternType="solid">
          <bgColor theme="0"/>
        </patternFill>
      </fill>
      <border outline="0">
        <top/>
      </border>
    </ndxf>
  </rcc>
  <rcc rId="278" sId="3" odxf="1" dxf="1">
    <oc r="E99" t="inlineStr">
      <is>
        <t>ԸՆԴԱՄԵՆԸ- ՀՀ կրթության, գիտության, մշակույթի և սպորտի նախարարության  բարձրագույն կրթության և գիտության  կոմիտե</t>
      </is>
    </oc>
    <nc r="E99"/>
    <odxf>
      <font>
        <b val="0"/>
        <sz val="12"/>
        <color auto="1"/>
        <name val="GHEA Grapalat"/>
        <scheme val="none"/>
      </font>
      <fill>
        <patternFill patternType="none">
          <bgColor indexed="65"/>
        </patternFill>
      </fill>
      <alignment horizontal="center" wrapText="1" readingOrder="0"/>
      <border outline="0">
        <top style="thin">
          <color auto="1"/>
        </top>
      </border>
    </odxf>
    <ndxf>
      <font>
        <b/>
        <sz val="10"/>
        <color auto="1"/>
        <name val="GHEA Grapalat"/>
        <scheme val="none"/>
      </font>
      <fill>
        <patternFill patternType="solid">
          <bgColor theme="0"/>
        </patternFill>
      </fill>
      <alignment horizontal="general" wrapText="0" readingOrder="0"/>
      <border outline="0">
        <top/>
      </border>
    </ndxf>
  </rcc>
  <rcc rId="279" sId="3" odxf="1" dxf="1">
    <oc r="F99">
      <f>SUM(F58:F98)</f>
    </oc>
    <nc r="F99">
      <f>F101</f>
    </nc>
    <odxf>
      <font>
        <b val="0"/>
        <sz val="12"/>
        <color auto="1"/>
        <name val="GHEA Grapalat"/>
        <scheme val="none"/>
      </font>
      <fill>
        <patternFill patternType="none">
          <bgColor indexed="65"/>
        </patternFill>
      </fill>
      <border outline="0">
        <top style="thin">
          <color auto="1"/>
        </top>
      </border>
    </odxf>
    <ndxf>
      <font>
        <b/>
        <sz val="10"/>
        <color auto="1"/>
        <name val="GHEA Grapalat"/>
        <scheme val="none"/>
      </font>
      <fill>
        <patternFill patternType="solid">
          <bgColor theme="0"/>
        </patternFill>
      </fill>
      <border outline="0">
        <top/>
      </border>
    </ndxf>
  </rcc>
  <rfmt sheetId="3" sqref="A100" start="0" length="0">
    <dxf>
      <font>
        <b/>
        <sz val="10"/>
        <color auto="1"/>
        <name val="GHEA Grapalat"/>
        <scheme val="none"/>
      </font>
      <fill>
        <patternFill patternType="solid">
          <bgColor theme="0"/>
        </patternFill>
      </fill>
      <border outline="0">
        <top/>
        <bottom style="thin">
          <color indexed="64"/>
        </bottom>
      </border>
    </dxf>
  </rfmt>
  <rcc rId="280" sId="3" odxf="1" dxf="1">
    <oc r="B100">
      <v>11008</v>
    </oc>
    <nc r="B100"/>
    <odxf>
      <font>
        <b val="0"/>
        <sz val="12"/>
        <color auto="1"/>
        <name val="GHEA Grapalat"/>
        <scheme val="none"/>
      </font>
      <fill>
        <patternFill patternType="none">
          <bgColor indexed="65"/>
        </patternFill>
      </fill>
      <border outline="0">
        <top style="thin">
          <color indexed="64"/>
        </top>
        <bottom/>
      </border>
    </odxf>
    <ndxf>
      <font>
        <b/>
        <sz val="10"/>
        <color auto="1"/>
        <name val="GHEA Grapalat"/>
        <scheme val="none"/>
      </font>
      <fill>
        <patternFill patternType="solid">
          <bgColor theme="0"/>
        </patternFill>
      </fill>
      <border outline="0">
        <top/>
        <bottom style="thin">
          <color indexed="64"/>
        </bottom>
      </border>
    </ndxf>
  </rcc>
  <rcc rId="281" sId="3" odxf="1" s="1" dxf="1">
    <oc r="C100" t="inlineStr">
      <is>
        <t xml:space="preserve">Ֆիզիկայի բնագավառի ենթակառուցվածքների արդիականացում
</t>
      </is>
    </oc>
    <nc r="C100" t="inlineStr">
      <is>
        <t>այդ թվում՝ ըստ ուղղությունների</t>
      </is>
    </nc>
    <odxf>
      <font>
        <b val="0"/>
        <i val="0"/>
        <strike val="0"/>
        <condense val="0"/>
        <extend val="0"/>
        <outline val="0"/>
        <shadow val="0"/>
        <u val="none"/>
        <vertAlign val="baseline"/>
        <sz val="12"/>
        <color auto="1"/>
        <name val="GHEA Grapalat"/>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right/>
        <top style="thin">
          <color auto="1"/>
        </top>
        <bottom/>
      </border>
      <protection locked="1" hidden="0"/>
    </odxf>
    <ndxf>
      <font>
        <b/>
        <sz val="10"/>
        <color auto="1"/>
        <name val="GHEA Grapalat"/>
        <scheme val="none"/>
      </font>
      <numFmt numFmtId="166" formatCode="_(* #,##0.0_);_(* \(#,##0.0\);_(* &quot;-&quot;?_);_(@_)"/>
      <fill>
        <patternFill patternType="solid">
          <bgColor theme="0"/>
        </patternFill>
      </fill>
      <border outline="0">
        <top/>
        <bottom style="thin">
          <color indexed="64"/>
        </bottom>
      </border>
    </ndxf>
  </rcc>
  <rcc rId="282" sId="3" odxf="1" s="1" dxf="1">
    <oc r="D100" t="inlineStr">
      <is>
        <t>ԸՆԴԱՄԵՆԸ- ՀՀ կրթության, գիտության, մշակույթի և սպորտի նախարարության  բարձրագույն կրթության և գիտության  կոմիտե</t>
      </is>
    </oc>
    <nc r="D100"/>
    <odxf>
      <font>
        <b val="0"/>
        <i val="0"/>
        <strike val="0"/>
        <condense val="0"/>
        <extend val="0"/>
        <outline val="0"/>
        <shadow val="0"/>
        <u val="none"/>
        <vertAlign val="baseline"/>
        <sz val="12"/>
        <color auto="1"/>
        <name val="GHEA Grapalat"/>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1" hidden="0"/>
    </odxf>
    <ndxf>
      <font>
        <b/>
        <sz val="10"/>
        <color auto="1"/>
        <name val="GHEA Grapalat"/>
        <scheme val="none"/>
      </font>
      <numFmt numFmtId="166" formatCode="_(* #,##0.0_);_(* \(#,##0.0\);_(* &quot;-&quot;?_);_(@_)"/>
      <fill>
        <patternFill patternType="solid">
          <bgColor theme="0"/>
        </patternFill>
      </fill>
      <alignment horizontal="left" readingOrder="0"/>
    </ndxf>
  </rcc>
  <rfmt sheetId="3" s="1" sqref="E100" start="0" length="0">
    <dxf>
      <font>
        <b/>
        <sz val="10"/>
        <color auto="1"/>
        <name val="GHEA Grapalat"/>
        <scheme val="none"/>
      </font>
      <numFmt numFmtId="166" formatCode="_(* #,##0.0_);_(* \(#,##0.0\);_(* &quot;-&quot;?_);_(@_)"/>
      <fill>
        <patternFill patternType="solid">
          <bgColor theme="0"/>
        </patternFill>
      </fill>
      <alignment horizontal="left" wrapText="1" readingOrder="0"/>
    </dxf>
  </rfmt>
  <rcc rId="283" sId="3" odxf="1" dxf="1">
    <oc r="F100">
      <f>F102</f>
    </oc>
    <nc r="F100"/>
    <odxf>
      <font>
        <b val="0"/>
        <sz val="12"/>
        <color auto="1"/>
        <name val="GHEA Grapalat"/>
        <scheme val="none"/>
      </font>
      <numFmt numFmtId="164" formatCode="#,##0.0"/>
      <fill>
        <patternFill patternType="none">
          <bgColor indexed="65"/>
        </patternFill>
      </fill>
      <alignment horizontal="center" readingOrder="0"/>
      <border outline="0">
        <left style="thin">
          <color auto="1"/>
        </left>
        <right style="medium">
          <color indexed="64"/>
        </right>
        <top style="thin">
          <color auto="1"/>
        </top>
        <bottom style="thin">
          <color auto="1"/>
        </bottom>
      </border>
    </odxf>
    <ndxf>
      <font>
        <b/>
        <sz val="10"/>
        <color auto="1"/>
        <name val="GHEA Grapalat"/>
        <scheme val="none"/>
      </font>
      <numFmt numFmtId="0" formatCode="General"/>
      <fill>
        <patternFill patternType="solid">
          <bgColor theme="0"/>
        </patternFill>
      </fill>
      <alignment horizontal="general" readingOrder="0"/>
      <border outline="0">
        <left/>
        <right/>
        <top/>
        <bottom/>
      </border>
    </ndxf>
  </rcc>
  <rfmt sheetId="3" sqref="A101" start="0" length="0">
    <dxf>
      <font>
        <b/>
        <sz val="10"/>
        <color auto="1"/>
        <name val="GHEA Grapalat"/>
        <scheme val="none"/>
      </font>
      <fill>
        <patternFill patternType="solid">
          <bgColor theme="0"/>
        </patternFill>
      </fill>
      <border outline="0">
        <bottom/>
      </border>
    </dxf>
  </rfmt>
  <rfmt sheetId="3" sqref="B101" start="0" length="0">
    <dxf>
      <font>
        <b/>
        <sz val="10"/>
        <color auto="1"/>
        <name val="GHEA Grapalat"/>
        <scheme val="none"/>
      </font>
      <fill>
        <patternFill patternType="solid">
          <bgColor theme="0"/>
        </patternFill>
      </fill>
      <border outline="0">
        <bottom/>
      </border>
    </dxf>
  </rfmt>
  <rcc rId="284" sId="3" odxf="1" s="1" dxf="1">
    <oc r="C101" t="inlineStr">
      <is>
        <t>այդ թվում՝ ըստ ուղղությունների</t>
      </is>
    </oc>
    <nc r="C101" t="inlineStr">
      <is>
        <t>«Ա. Ի. Ալիխանյանի անվան ազգային գիտական լաբորատորիա (Երևանի ֆիզիկայի ինստիտուտ)» հիմնադրամի գիտական և գիտատեխնիկական գործունեության ենթակառուցվածքի պահպանում և գիտական ներուժի արդիականացում</t>
      </is>
    </nc>
    <odxf>
      <font>
        <b val="0"/>
        <i val="0"/>
        <strike val="0"/>
        <condense val="0"/>
        <extend val="0"/>
        <outline val="0"/>
        <shadow val="0"/>
        <u val="none"/>
        <vertAlign val="baseline"/>
        <sz val="12"/>
        <color auto="1"/>
        <name val="GHEA Grapalat"/>
        <scheme val="none"/>
      </font>
      <numFmt numFmtId="166" formatCode="_(* #,##0.0_);_(* \(#,##0.0\);_(* &quot;-&quot;?_);_(@_)"/>
      <fill>
        <patternFill patternType="none">
          <fgColor indexed="64"/>
          <bgColor indexed="65"/>
        </patternFill>
      </fill>
      <alignment horizontal="left" vertical="center" textRotation="0" wrapText="1" indent="0" justifyLastLine="0" shrinkToFit="0" readingOrder="0"/>
      <border diagonalUp="0" diagonalDown="0" outline="0">
        <left/>
        <right/>
        <top/>
        <bottom style="thin">
          <color indexed="64"/>
        </bottom>
      </border>
      <protection locked="1" hidden="0"/>
    </odxf>
    <ndxf>
      <font>
        <b/>
        <sz val="10"/>
        <color auto="1"/>
        <name val="GHEA Grapalat"/>
        <scheme val="none"/>
      </font>
      <numFmt numFmtId="0" formatCode="General"/>
      <fill>
        <patternFill patternType="solid">
          <bgColor theme="0"/>
        </patternFill>
      </fill>
      <border outline="0">
        <left style="thin">
          <color auto="1"/>
        </left>
        <top style="thin">
          <color auto="1"/>
        </top>
      </border>
    </ndxf>
  </rcc>
  <rcc rId="285" sId="3" odxf="1" s="1" dxf="1">
    <nc r="D101" t="inlineStr">
      <is>
        <t>«Ա. Ի. Ալիխանյանի անվան ազգային գիտական լաբորատորիա (Երևանի ֆիզիկայի ինստիտուտ)» հիմնադրամ</t>
      </is>
    </nc>
    <odxf>
      <font>
        <b val="0"/>
        <i val="0"/>
        <strike val="0"/>
        <condense val="0"/>
        <extend val="0"/>
        <outline val="0"/>
        <shadow val="0"/>
        <u val="none"/>
        <vertAlign val="baseline"/>
        <sz val="12"/>
        <color auto="1"/>
        <name val="GHEA Grapalat"/>
        <scheme val="none"/>
      </font>
      <numFmt numFmtId="166" formatCode="_(* #,##0.0_);_(* \(#,##0.0\);_(* &quot;-&quot;?_);_(@_)"/>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1" hidden="0"/>
    </odxf>
    <ndxf>
      <font>
        <b/>
        <sz val="10"/>
        <color auto="1"/>
        <name val="GHEA Grapalat"/>
        <scheme val="none"/>
      </font>
      <numFmt numFmtId="0" formatCode="General"/>
      <fill>
        <patternFill patternType="solid">
          <bgColor theme="0"/>
        </patternFill>
      </fill>
      <alignment horizontal="center" readingOrder="0"/>
    </ndxf>
  </rcc>
  <rfmt sheetId="3" s="1" sqref="E101" start="0" length="0">
    <dxf>
      <font>
        <b/>
        <sz val="10"/>
        <color auto="1"/>
        <name val="GHEA Grapalat"/>
        <scheme val="none"/>
      </font>
      <numFmt numFmtId="0" formatCode="General"/>
      <fill>
        <patternFill patternType="solid">
          <bgColor theme="0"/>
        </patternFill>
      </fill>
      <alignment horizontal="center" readingOrder="0"/>
    </dxf>
  </rfmt>
  <rcc rId="286" sId="3" odxf="1" dxf="1" numFmtId="4">
    <nc r="F101">
      <v>1043171.3</v>
    </nc>
    <odxf>
      <font>
        <b val="0"/>
        <sz val="12"/>
        <color auto="1"/>
        <name val="GHEA Grapalat"/>
        <scheme val="none"/>
      </font>
    </odxf>
    <ndxf>
      <font>
        <b/>
        <sz val="10"/>
        <color auto="1"/>
        <name val="GHEA Grapalat"/>
        <scheme val="none"/>
      </font>
    </ndxf>
  </rcc>
  <rfmt sheetId="3" sqref="A102" start="0" length="0">
    <dxf>
      <font>
        <b/>
        <sz val="10"/>
        <color auto="1"/>
        <name val="GHEA Grapalat"/>
        <scheme val="none"/>
      </font>
      <fill>
        <patternFill patternType="solid">
          <bgColor theme="0"/>
        </patternFill>
      </fill>
      <border outline="0">
        <top style="thin">
          <color auto="1"/>
        </top>
      </border>
    </dxf>
  </rfmt>
  <rcc rId="287" sId="3" odxf="1" dxf="1">
    <nc r="B102">
      <v>11009</v>
    </nc>
    <odxf>
      <font>
        <b val="0"/>
        <sz val="12"/>
        <color auto="1"/>
        <name val="GHEA Grapalat"/>
        <scheme val="none"/>
      </font>
      <fill>
        <patternFill patternType="none">
          <bgColor indexed="65"/>
        </patternFill>
      </fill>
      <border outline="0">
        <top/>
      </border>
    </odxf>
    <ndxf>
      <font>
        <b/>
        <sz val="10"/>
        <color auto="1"/>
        <name val="GHEA Grapalat"/>
        <scheme val="none"/>
      </font>
      <fill>
        <patternFill patternType="solid">
          <bgColor theme="0"/>
        </patternFill>
      </fill>
      <border outline="0">
        <top style="thin">
          <color auto="1"/>
        </top>
      </border>
    </ndxf>
  </rcc>
  <rcc rId="288" sId="3" odxf="1" s="1" dxf="1">
    <oc r="C102" t="inlineStr">
      <is>
        <t>«Ա. Ի. Ալիխանյանի անվան ազգային գիտական լաբորատորիա (Երևանի ֆիզիկայի ինստիտուտ)» հիմնադրամի գիտական և գիտատեխնիկական գործունեության ենթակառուցվածքի պահպանում և գիտական ներուժի արդիականացում</t>
      </is>
    </oc>
    <nc r="C102" t="inlineStr">
      <is>
        <t xml:space="preserve">Արագացուցչային տեխնոլոգիաների զարգացում
</t>
      </is>
    </nc>
    <odxf>
      <font>
        <b val="0"/>
        <i val="0"/>
        <strike val="0"/>
        <condense val="0"/>
        <extend val="0"/>
        <outline val="0"/>
        <shadow val="0"/>
        <u val="none"/>
        <vertAlign val="baseline"/>
        <sz val="12"/>
        <color auto="1"/>
        <name val="GHEA Grapalat"/>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top style="thin">
          <color auto="1"/>
        </top>
        <bottom style="thin">
          <color auto="1"/>
        </bottom>
      </border>
      <protection locked="1" hidden="0"/>
    </odxf>
    <ndxf>
      <font>
        <b/>
        <sz val="10"/>
        <color auto="1"/>
        <name val="GHEA Grapalat"/>
        <scheme val="none"/>
      </font>
      <fill>
        <patternFill patternType="solid">
          <bgColor theme="0"/>
        </patternFill>
      </fill>
      <border outline="0">
        <left/>
        <bottom/>
      </border>
    </ndxf>
  </rcc>
  <rcc rId="289" sId="3" odxf="1" dxf="1">
    <oc r="D102" t="inlineStr">
      <is>
        <t>«Ա. Ի. Ալիխանյանի անվան ազգային գիտական լաբորատորիա (Երևանի ֆիզիկայի ինստիտուտ)» հիմնադրամ</t>
      </is>
    </oc>
    <nc r="D102" t="inlineStr">
      <is>
        <t>ԸՆԴԱՄԵՆԸ- ՀՀ կրթության, գիտության, մշակույթի և սպորտի նախարարության  բարձրագույն կրթության և գիտության  կոմիտե</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E102" start="0" length="0">
    <dxf>
      <font>
        <b/>
        <sz val="10"/>
        <color auto="1"/>
        <name val="GHEA Grapalat"/>
        <scheme val="none"/>
      </font>
      <fill>
        <patternFill patternType="solid">
          <bgColor theme="0"/>
        </patternFill>
      </fill>
      <alignment horizontal="general" wrapText="0" readingOrder="0"/>
    </dxf>
  </rfmt>
  <rcc rId="290" sId="3" odxf="1" dxf="1" numFmtId="4">
    <oc r="F102">
      <v>1031865.3</v>
    </oc>
    <nc r="F102">
      <f>F104</f>
    </nc>
    <odxf>
      <font>
        <b val="0"/>
        <sz val="12"/>
        <color auto="1"/>
        <name val="GHEA Grapalat"/>
        <scheme val="none"/>
      </font>
      <fill>
        <patternFill patternType="none">
          <bgColor indexed="65"/>
        </patternFill>
      </fill>
      <alignment horizontal="general" readingOrder="0"/>
    </odxf>
    <ndxf>
      <font>
        <b/>
        <sz val="10"/>
        <color auto="1"/>
        <name val="GHEA Grapalat"/>
        <scheme val="none"/>
      </font>
      <fill>
        <patternFill patternType="solid">
          <bgColor theme="0"/>
        </patternFill>
      </fill>
      <alignment horizontal="center" readingOrder="0"/>
    </ndxf>
  </rcc>
  <rfmt sheetId="3" sqref="A103" start="0" length="0">
    <dxf>
      <font>
        <b/>
        <sz val="10"/>
        <color auto="1"/>
        <name val="GHEA Grapalat"/>
        <scheme val="none"/>
      </font>
      <fill>
        <patternFill patternType="solid">
          <bgColor theme="0"/>
        </patternFill>
      </fill>
      <border outline="0">
        <top/>
        <bottom style="thin">
          <color indexed="64"/>
        </bottom>
      </border>
    </dxf>
  </rfmt>
  <rcc rId="291" sId="3" odxf="1" dxf="1">
    <oc r="B103">
      <v>11009</v>
    </oc>
    <nc r="B103"/>
    <odxf>
      <font>
        <b val="0"/>
        <sz val="12"/>
        <color auto="1"/>
        <name val="GHEA Grapalat"/>
        <scheme val="none"/>
      </font>
      <fill>
        <patternFill patternType="none">
          <bgColor indexed="65"/>
        </patternFill>
      </fill>
      <border outline="0">
        <top style="thin">
          <color indexed="64"/>
        </top>
        <bottom/>
      </border>
    </odxf>
    <ndxf>
      <font>
        <b/>
        <sz val="10"/>
        <color auto="1"/>
        <name val="GHEA Grapalat"/>
        <scheme val="none"/>
      </font>
      <fill>
        <patternFill patternType="solid">
          <bgColor theme="0"/>
        </patternFill>
      </fill>
      <border outline="0">
        <top/>
        <bottom style="thin">
          <color indexed="64"/>
        </bottom>
      </border>
    </ndxf>
  </rcc>
  <rcc rId="292" sId="3" odxf="1" s="1" dxf="1">
    <oc r="C103" t="inlineStr">
      <is>
        <t xml:space="preserve">Արագացուցչային տեխնոլոգիաների զարգացում
</t>
      </is>
    </oc>
    <nc r="C103" t="inlineStr">
      <is>
        <t>այդ թվում՝ ըստ ուղղությունների</t>
      </is>
    </nc>
    <odxf>
      <font>
        <b val="0"/>
        <i val="0"/>
        <strike val="0"/>
        <condense val="0"/>
        <extend val="0"/>
        <outline val="0"/>
        <shadow val="0"/>
        <u val="none"/>
        <vertAlign val="baseline"/>
        <sz val="12"/>
        <color auto="1"/>
        <name val="GHEA Grapalat"/>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right/>
        <top style="thin">
          <color auto="1"/>
        </top>
        <bottom/>
      </border>
      <protection locked="1" hidden="0"/>
    </odxf>
    <ndxf>
      <font>
        <b/>
        <sz val="10"/>
        <color auto="1"/>
        <name val="GHEA Grapalat"/>
        <scheme val="none"/>
      </font>
      <numFmt numFmtId="166" formatCode="_(* #,##0.0_);_(* \(#,##0.0\);_(* &quot;-&quot;?_);_(@_)"/>
      <fill>
        <patternFill patternType="solid">
          <bgColor theme="0"/>
        </patternFill>
      </fill>
      <border outline="0">
        <top/>
        <bottom style="thin">
          <color indexed="64"/>
        </bottom>
      </border>
    </ndxf>
  </rcc>
  <rcc rId="293" sId="3" odxf="1" s="1" dxf="1">
    <oc r="D103" t="inlineStr">
      <is>
        <t>ԸՆԴԱՄԵՆԸ- ՀՀ կրթության, գիտության, մշակույթի և սպորտի նախարարության  բարձրագույն կրթության և գիտության  կոմիտե</t>
      </is>
    </oc>
    <nc r="D103"/>
    <odxf>
      <font>
        <b val="0"/>
        <i val="0"/>
        <strike val="0"/>
        <condense val="0"/>
        <extend val="0"/>
        <outline val="0"/>
        <shadow val="0"/>
        <u val="none"/>
        <vertAlign val="baseline"/>
        <sz val="12"/>
        <color auto="1"/>
        <name val="GHEA Grapalat"/>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1" hidden="0"/>
    </odxf>
    <ndxf>
      <font>
        <b/>
        <sz val="10"/>
        <color auto="1"/>
        <name val="GHEA Grapalat"/>
        <scheme val="none"/>
      </font>
      <numFmt numFmtId="166" formatCode="_(* #,##0.0_);_(* \(#,##0.0\);_(* &quot;-&quot;?_);_(@_)"/>
      <fill>
        <patternFill patternType="solid">
          <bgColor theme="0"/>
        </patternFill>
      </fill>
    </ndxf>
  </rcc>
  <rfmt sheetId="3" sqref="E103" start="0" length="0">
    <dxf>
      <font>
        <b/>
        <sz val="10"/>
        <color auto="1"/>
        <name val="GHEA Grapalat"/>
        <scheme val="none"/>
      </font>
      <fill>
        <patternFill patternType="solid">
          <bgColor theme="0"/>
        </patternFill>
      </fill>
      <alignment vertical="bottom" readingOrder="0"/>
      <border outline="0">
        <right style="thin">
          <color auto="1"/>
        </right>
      </border>
    </dxf>
  </rfmt>
  <rcc rId="294" sId="3" odxf="1" dxf="1">
    <oc r="F103">
      <f>F105</f>
    </oc>
    <nc r="F103"/>
    <odxf>
      <font>
        <b val="0"/>
        <sz val="12"/>
        <color auto="1"/>
        <name val="GHEA Grapalat"/>
        <scheme val="none"/>
      </font>
      <numFmt numFmtId="164" formatCode="#,##0.0"/>
      <fill>
        <patternFill patternType="none">
          <bgColor indexed="65"/>
        </patternFill>
      </fill>
      <alignment horizontal="center" readingOrder="0"/>
      <border outline="0">
        <left style="thin">
          <color auto="1"/>
        </left>
        <right style="medium">
          <color indexed="64"/>
        </right>
        <top style="thin">
          <color auto="1"/>
        </top>
        <bottom style="thin">
          <color auto="1"/>
        </bottom>
      </border>
    </odxf>
    <ndxf>
      <font>
        <b/>
        <sz val="10"/>
        <color auto="1"/>
        <name val="GHEA Grapalat"/>
        <scheme val="none"/>
      </font>
      <numFmt numFmtId="0" formatCode="General"/>
      <fill>
        <patternFill patternType="solid">
          <bgColor theme="0"/>
        </patternFill>
      </fill>
      <alignment horizontal="general" readingOrder="0"/>
      <border outline="0">
        <left/>
        <right/>
        <top/>
        <bottom/>
      </border>
    </ndxf>
  </rcc>
  <rfmt sheetId="3" sqref="A104" start="0" length="0">
    <dxf>
      <font>
        <b/>
        <sz val="10"/>
        <color auto="1"/>
        <name val="GHEA Grapalat"/>
        <scheme val="none"/>
      </font>
      <fill>
        <patternFill patternType="solid">
          <bgColor theme="0"/>
        </patternFill>
      </fill>
      <border outline="0">
        <bottom/>
      </border>
    </dxf>
  </rfmt>
  <rfmt sheetId="3" sqref="B104" start="0" length="0">
    <dxf>
      <font>
        <b/>
        <sz val="10"/>
        <color auto="1"/>
        <name val="GHEA Grapalat"/>
        <scheme val="none"/>
      </font>
      <fill>
        <patternFill patternType="solid">
          <bgColor theme="0"/>
        </patternFill>
      </fill>
      <border outline="0">
        <bottom/>
      </border>
    </dxf>
  </rfmt>
  <rcc rId="295" sId="3" odxf="1" s="1" dxf="1">
    <oc r="C104" t="inlineStr">
      <is>
        <t>այդ թվում՝ ըստ ուղղությունների</t>
      </is>
    </oc>
    <nc r="C104" t="inlineStr">
      <is>
        <t>«ՔԵՆԴԼ» սինքրոտրոնային հետազոտությունների ինստիտուտ» հիմնադրամի պահպանում և արագացուցչային փորձարարական լաբորատորիաների զարգացում</t>
      </is>
    </nc>
    <odxf>
      <font>
        <b val="0"/>
        <i val="0"/>
        <strike val="0"/>
        <condense val="0"/>
        <extend val="0"/>
        <outline val="0"/>
        <shadow val="0"/>
        <u val="none"/>
        <vertAlign val="baseline"/>
        <sz val="12"/>
        <color auto="1"/>
        <name val="GHEA Grapalat"/>
        <scheme val="none"/>
      </font>
      <numFmt numFmtId="166" formatCode="_(* #,##0.0_);_(* \(#,##0.0\);_(* &quot;-&quot;?_);_(@_)"/>
      <fill>
        <patternFill patternType="none">
          <fgColor indexed="64"/>
          <bgColor indexed="65"/>
        </patternFill>
      </fill>
      <alignment horizontal="left" vertical="center" textRotation="0" wrapText="1" indent="0" justifyLastLine="0" shrinkToFit="0" readingOrder="0"/>
      <border diagonalUp="0" diagonalDown="0" outline="0">
        <left/>
        <right/>
        <top/>
        <bottom style="thin">
          <color indexed="64"/>
        </bottom>
      </border>
      <protection locked="1" hidden="0"/>
    </odxf>
    <ndxf>
      <font>
        <b/>
        <sz val="10"/>
        <color auto="1"/>
        <name val="GHEA Grapalat"/>
        <scheme val="none"/>
      </font>
      <numFmt numFmtId="0" formatCode="General"/>
      <fill>
        <patternFill patternType="solid">
          <bgColor theme="0"/>
        </patternFill>
      </fill>
      <border outline="0">
        <left style="thin">
          <color auto="1"/>
        </left>
        <top style="thin">
          <color auto="1"/>
        </top>
        <bottom/>
      </border>
    </ndxf>
  </rcc>
  <rcc rId="296" sId="3" odxf="1" s="1" dxf="1">
    <nc r="D104" t="inlineStr">
      <is>
        <t>«Քենդլ» սինքրոտրոնային հետազոտությունների ինստիտուտ» հիմնադրամ</t>
      </is>
    </nc>
    <odxf>
      <font>
        <b val="0"/>
        <i val="0"/>
        <strike val="0"/>
        <condense val="0"/>
        <extend val="0"/>
        <outline val="0"/>
        <shadow val="0"/>
        <u val="none"/>
        <vertAlign val="baseline"/>
        <sz val="12"/>
        <color auto="1"/>
        <name val="GHEA Grapalat"/>
        <scheme val="none"/>
      </font>
      <numFmt numFmtId="166" formatCode="_(* #,##0.0_);_(* \(#,##0.0\);_(* &quot;-&quot;?_);_(@_)"/>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1" hidden="0"/>
    </odxf>
    <ndxf>
      <font>
        <b/>
        <sz val="10"/>
        <color auto="1"/>
        <name val="GHEA Grapalat"/>
        <scheme val="none"/>
      </font>
      <numFmt numFmtId="0" formatCode="General"/>
      <fill>
        <patternFill patternType="solid">
          <bgColor theme="0"/>
        </patternFill>
      </fill>
    </ndxf>
  </rcc>
  <rfmt sheetId="3" sqref="E104" start="0" length="0">
    <dxf>
      <font>
        <b/>
        <sz val="10"/>
        <color auto="1"/>
        <name val="GHEA Grapalat"/>
        <scheme val="none"/>
      </font>
      <alignment horizontal="center" vertical="center" wrapText="1" readingOrder="0"/>
      <border outline="0">
        <right/>
      </border>
    </dxf>
  </rfmt>
  <rcc rId="297" sId="3" odxf="1" dxf="1" numFmtId="4">
    <nc r="F104">
      <v>262520.2</v>
    </nc>
    <odxf>
      <font>
        <b val="0"/>
        <sz val="12"/>
        <color auto="1"/>
        <name val="GHEA Grapalat"/>
        <scheme val="none"/>
      </font>
    </odxf>
    <ndxf>
      <font>
        <b/>
        <sz val="10"/>
        <color auto="1"/>
        <name val="GHEA Grapalat"/>
        <scheme val="none"/>
      </font>
    </ndxf>
  </rcc>
  <rfmt sheetId="3" sqref="A105" start="0" length="0">
    <dxf>
      <font>
        <b/>
        <sz val="10"/>
        <color auto="1"/>
        <name val="GHEA Grapalat"/>
        <scheme val="none"/>
      </font>
      <fill>
        <patternFill patternType="solid">
          <bgColor theme="0"/>
        </patternFill>
      </fill>
      <border outline="0">
        <top style="thin">
          <color indexed="64"/>
        </top>
        <bottom style="thin">
          <color indexed="64"/>
        </bottom>
      </border>
    </dxf>
  </rfmt>
  <rcc rId="298" sId="3" odxf="1" dxf="1">
    <nc r="B105">
      <v>11012</v>
    </nc>
    <odxf>
      <font>
        <b val="0"/>
        <sz val="12"/>
        <color auto="1"/>
        <name val="GHEA Grapalat"/>
        <scheme val="none"/>
      </font>
      <fill>
        <patternFill patternType="none">
          <bgColor indexed="65"/>
        </patternFill>
      </fill>
      <border outline="0">
        <top/>
      </border>
    </odxf>
    <ndxf>
      <font>
        <b/>
        <sz val="10"/>
        <color auto="1"/>
        <name val="GHEA Grapalat"/>
        <scheme val="none"/>
      </font>
      <fill>
        <patternFill patternType="solid">
          <bgColor theme="0"/>
        </patternFill>
      </fill>
      <border outline="0">
        <top style="thin">
          <color auto="1"/>
        </top>
      </border>
    </ndxf>
  </rcc>
  <rcc rId="299" sId="3" odxf="1" s="1" dxf="1">
    <oc r="C105" t="inlineStr">
      <is>
        <t>«ՔԵՆԴԼ» սինքրոտրոնային հետազոտությունների ինստիտուտ» հիմնադրամի պահպանում և արագացուցչային փորձարարական լաբորատորիաների զարգացում</t>
      </is>
    </oc>
    <nc r="C105" t="inlineStr">
      <is>
        <t>Գիտական գրադարանային ծառայություններ</t>
      </is>
    </nc>
    <odxf>
      <font>
        <b val="0"/>
        <i val="0"/>
        <strike val="0"/>
        <condense val="0"/>
        <extend val="0"/>
        <outline val="0"/>
        <shadow val="0"/>
        <u val="none"/>
        <vertAlign val="baseline"/>
        <sz val="12"/>
        <color auto="1"/>
        <name val="GHEA Grapalat"/>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top style="thin">
          <color auto="1"/>
        </top>
        <bottom/>
      </border>
      <protection locked="1" hidden="0"/>
    </odxf>
    <ndxf>
      <font>
        <b/>
        <sz val="10"/>
        <color auto="1"/>
        <name val="GHEA Grapalat"/>
        <scheme val="none"/>
      </font>
      <fill>
        <patternFill patternType="solid">
          <bgColor theme="0"/>
        </patternFill>
      </fill>
      <border outline="0">
        <left/>
      </border>
    </ndxf>
  </rcc>
  <rcc rId="300" sId="3" odxf="1" dxf="1">
    <oc r="D105" t="inlineStr">
      <is>
        <t>«Քենդլ» սինքրոտրոնային հետազոտությունների ինստիտուտ» հիմնադրամ</t>
      </is>
    </oc>
    <nc r="D105" t="inlineStr">
      <is>
        <t>ԸՆԴԱՄԵՆԸ- ՀՀ կրթության, գիտության, մշակույթի և սպորտի նախարարության  բարձրագույն կրթության և գիտության  կոմիտե</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E105" start="0" length="0">
    <dxf>
      <font>
        <b/>
        <sz val="10"/>
        <color auto="1"/>
        <name val="GHEA Grapalat"/>
        <scheme val="none"/>
      </font>
      <fill>
        <patternFill patternType="solid">
          <bgColor theme="0"/>
        </patternFill>
      </fill>
    </dxf>
  </rfmt>
  <rcc rId="301" sId="3" odxf="1" dxf="1" numFmtId="4">
    <oc r="F105">
      <v>257961.2</v>
    </oc>
    <nc r="F105">
      <f>F106</f>
    </nc>
    <odxf>
      <font>
        <b val="0"/>
        <sz val="12"/>
        <color auto="1"/>
        <name val="GHEA Grapalat"/>
        <scheme val="none"/>
      </font>
      <fill>
        <patternFill patternType="none">
          <bgColor indexed="65"/>
        </patternFill>
      </fill>
      <alignment horizontal="general" readingOrder="0"/>
    </odxf>
    <ndxf>
      <font>
        <b/>
        <sz val="10"/>
        <color auto="1"/>
        <name val="GHEA Grapalat"/>
        <scheme val="none"/>
      </font>
      <fill>
        <patternFill patternType="solid">
          <bgColor theme="0"/>
        </patternFill>
      </fill>
      <alignment horizontal="center" readingOrder="0"/>
    </ndxf>
  </rcc>
  <rfmt sheetId="3" sqref="A106" start="0" length="0">
    <dxf>
      <font>
        <b/>
        <sz val="10"/>
        <color auto="1"/>
        <name val="GHEA Grapalat"/>
        <scheme val="none"/>
      </font>
      <fill>
        <patternFill patternType="solid">
          <bgColor theme="0"/>
        </patternFill>
      </fill>
    </dxf>
  </rfmt>
  <rcc rId="302" sId="3" odxf="1" dxf="1">
    <oc r="B106">
      <v>11012</v>
    </oc>
    <nc r="B106"/>
    <odxf>
      <font>
        <b val="0"/>
        <sz val="12"/>
        <color auto="1"/>
        <name val="GHEA Grapalat"/>
        <scheme val="none"/>
      </font>
      <fill>
        <patternFill patternType="none">
          <bgColor indexed="65"/>
        </patternFill>
      </fill>
      <border outline="0">
        <bottom/>
      </border>
    </odxf>
    <ndxf>
      <font>
        <b/>
        <sz val="10"/>
        <color auto="1"/>
        <name val="GHEA Grapalat"/>
        <scheme val="none"/>
      </font>
      <fill>
        <patternFill patternType="solid">
          <bgColor theme="0"/>
        </patternFill>
      </fill>
      <border outline="0">
        <bottom style="thin">
          <color auto="1"/>
        </bottom>
      </border>
    </ndxf>
  </rcc>
  <rcc rId="303" sId="3" odxf="1" s="1" dxf="1">
    <oc r="C106" t="inlineStr">
      <is>
        <t>Գիտական գրադարանային ծառայություններ</t>
      </is>
    </oc>
    <nc r="C106"/>
    <odxf>
      <font>
        <b val="0"/>
        <i val="0"/>
        <strike val="0"/>
        <condense val="0"/>
        <extend val="0"/>
        <outline val="0"/>
        <shadow val="0"/>
        <u val="none"/>
        <vertAlign val="baseline"/>
        <sz val="12"/>
        <color auto="1"/>
        <name val="GHEA Grapalat"/>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right/>
        <top style="thin">
          <color auto="1"/>
        </top>
        <bottom/>
      </border>
      <protection locked="1" hidden="0"/>
    </odxf>
    <ndxf>
      <font>
        <b/>
        <sz val="10"/>
        <color auto="1"/>
        <name val="GHEA Grapalat"/>
        <scheme val="none"/>
      </font>
      <fill>
        <patternFill patternType="solid">
          <bgColor theme="0"/>
        </patternFill>
      </fill>
      <border outline="0">
        <right style="thin">
          <color auto="1"/>
        </right>
        <bottom style="thin">
          <color auto="1"/>
        </bottom>
      </border>
    </ndxf>
  </rcc>
  <rcc rId="304" sId="3" odxf="1" dxf="1">
    <oc r="D106" t="inlineStr">
      <is>
        <t>ԸՆԴԱՄԵՆԸ- ՀՀ կրթության, գիտության, մշակույթի և սպորտի նախարարության  բարձրագույն կրթության և գիտության  կոմիտե</t>
      </is>
    </oc>
    <nc r="D106" t="inlineStr">
      <is>
        <t>ՀՀ ԳԱԱ «Հիմնարար գիտական գրադարան» ՊՈԱԿ</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E106" start="0" length="0">
    <dxf>
      <font>
        <b/>
        <sz val="10"/>
        <color auto="1"/>
        <name val="GHEA Grapalat"/>
        <scheme val="none"/>
      </font>
      <fill>
        <patternFill patternType="solid">
          <bgColor theme="0"/>
        </patternFill>
      </fill>
    </dxf>
  </rfmt>
  <rcc rId="305" sId="3" odxf="1" dxf="1" numFmtId="4">
    <oc r="F106">
      <f>F107</f>
    </oc>
    <nc r="F106">
      <v>150630.1</v>
    </nc>
    <odxf>
      <font>
        <b val="0"/>
        <sz val="12"/>
        <color auto="1"/>
        <name val="GHEA Grapalat"/>
        <scheme val="none"/>
      </font>
      <fill>
        <patternFill patternType="none">
          <bgColor indexed="65"/>
        </patternFill>
      </fill>
      <alignment horizontal="center" readingOrder="0"/>
    </odxf>
    <ndxf>
      <font>
        <b/>
        <sz val="10"/>
        <color auto="1"/>
        <name val="GHEA Grapalat"/>
        <scheme val="none"/>
      </font>
      <fill>
        <patternFill patternType="solid">
          <bgColor theme="0"/>
        </patternFill>
      </fill>
      <alignment horizontal="general" readingOrder="0"/>
    </ndxf>
  </rcc>
  <rfmt sheetId="3" sqref="A107" start="0" length="0">
    <dxf>
      <font>
        <b/>
        <sz val="10"/>
        <color auto="1"/>
        <name val="GHEA Grapalat"/>
        <scheme val="none"/>
      </font>
      <fill>
        <patternFill patternType="solid">
          <bgColor theme="0"/>
        </patternFill>
      </fill>
      <border outline="0">
        <top/>
        <bottom/>
      </border>
    </dxf>
  </rfmt>
  <rcc rId="306" sId="3" odxf="1" dxf="1">
    <nc r="B107">
      <v>11007</v>
    </nc>
    <odxf>
      <font>
        <b val="0"/>
        <sz val="12"/>
        <color auto="1"/>
        <name val="GHEA Grapalat"/>
        <scheme val="none"/>
      </font>
      <fill>
        <patternFill patternType="none">
          <bgColor indexed="65"/>
        </patternFill>
      </fill>
      <border outline="0">
        <bottom style="thin">
          <color indexed="64"/>
        </bottom>
      </border>
    </odxf>
    <ndxf>
      <font>
        <b/>
        <sz val="10"/>
        <color auto="1"/>
        <name val="GHEA Grapalat"/>
        <scheme val="none"/>
      </font>
      <fill>
        <patternFill patternType="solid">
          <bgColor theme="0"/>
        </patternFill>
      </fill>
      <border outline="0">
        <bottom/>
      </border>
    </ndxf>
  </rcc>
  <rcc rId="307" sId="3" odxf="1" s="1" dxf="1">
    <nc r="C107" t="inlineStr">
      <is>
        <t>Գիտական ամսագրերի և մենագրությունների հրատարակում</t>
      </is>
    </nc>
    <odxf>
      <font>
        <b val="0"/>
        <i val="0"/>
        <strike val="0"/>
        <condense val="0"/>
        <extend val="0"/>
        <outline val="0"/>
        <shadow val="0"/>
        <u val="none"/>
        <vertAlign val="baseline"/>
        <sz val="12"/>
        <color auto="1"/>
        <name val="GHEA Grapalat"/>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right style="thin">
          <color auto="1"/>
        </right>
        <top style="thin">
          <color auto="1"/>
        </top>
        <bottom style="thin">
          <color auto="1"/>
        </bottom>
      </border>
      <protection locked="1" hidden="0"/>
    </odxf>
    <ndxf>
      <font>
        <b/>
        <sz val="10"/>
        <color auto="1"/>
        <name val="GHEA Grapalat"/>
        <scheme val="none"/>
      </font>
      <fill>
        <patternFill patternType="solid">
          <bgColor theme="0"/>
        </patternFill>
      </fill>
      <border outline="0">
        <left style="thin">
          <color auto="1"/>
        </left>
      </border>
    </ndxf>
  </rcc>
  <rcc rId="308" sId="3" odxf="1" dxf="1">
    <oc r="D107" t="inlineStr">
      <is>
        <t>ՀՀ ԳԱԱ «Հիմնարար գիտական գրադարան» ՊՈԱԿ</t>
      </is>
    </oc>
    <nc r="D107" t="inlineStr">
      <is>
        <t>«ՀՀ գիտությունների ազգային ակադեմիա» ՈԱԿ</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E107" start="0" length="0">
    <dxf>
      <font>
        <b/>
        <sz val="10"/>
        <color auto="1"/>
        <name val="GHEA Grapalat"/>
        <scheme val="none"/>
      </font>
      <fill>
        <patternFill patternType="solid">
          <bgColor theme="0"/>
        </patternFill>
      </fill>
    </dxf>
  </rfmt>
  <rcc rId="309" sId="3" odxf="1" dxf="1" numFmtId="4">
    <oc r="F107">
      <v>150630.1</v>
    </oc>
    <nc r="F107">
      <f>F108</f>
    </nc>
    <odxf>
      <font>
        <b val="0"/>
        <sz val="12"/>
        <color auto="1"/>
        <name val="GHEA Grapalat"/>
        <scheme val="none"/>
      </font>
      <fill>
        <patternFill patternType="none">
          <bgColor indexed="65"/>
        </patternFill>
      </fill>
      <alignment horizontal="general" readingOrder="0"/>
    </odxf>
    <ndxf>
      <font>
        <b/>
        <sz val="10"/>
        <color auto="1"/>
        <name val="GHEA Grapalat"/>
        <scheme val="none"/>
      </font>
      <fill>
        <patternFill patternType="solid">
          <bgColor theme="0"/>
        </patternFill>
      </fill>
      <alignment horizontal="center" readingOrder="0"/>
    </ndxf>
  </rcc>
  <rfmt sheetId="3" sqref="A108" start="0" length="0">
    <dxf>
      <font>
        <b/>
        <sz val="10"/>
        <color auto="1"/>
        <name val="GHEA Grapalat"/>
        <scheme val="none"/>
      </font>
      <fill>
        <patternFill patternType="solid">
          <bgColor theme="0"/>
        </patternFill>
      </fill>
      <border outline="0">
        <top style="thin">
          <color indexed="64"/>
        </top>
        <bottom style="thin">
          <color indexed="64"/>
        </bottom>
      </border>
    </dxf>
  </rfmt>
  <rcc rId="310" sId="3" odxf="1" dxf="1">
    <oc r="B108">
      <v>11007</v>
    </oc>
    <nc r="B108"/>
    <odxf>
      <font>
        <b val="0"/>
        <sz val="12"/>
        <color auto="1"/>
        <name val="GHEA Grapalat"/>
        <scheme val="none"/>
      </font>
      <fill>
        <patternFill patternType="none">
          <bgColor indexed="65"/>
        </patternFill>
      </fill>
      <border outline="0">
        <bottom/>
      </border>
    </odxf>
    <ndxf>
      <font>
        <b/>
        <sz val="10"/>
        <color auto="1"/>
        <name val="GHEA Grapalat"/>
        <scheme val="none"/>
      </font>
      <fill>
        <patternFill patternType="solid">
          <bgColor theme="0"/>
        </patternFill>
      </fill>
      <border outline="0">
        <bottom style="thin">
          <color auto="1"/>
        </bottom>
      </border>
    </ndxf>
  </rcc>
  <rcc rId="311" sId="3" odxf="1" s="1" dxf="1">
    <oc r="C108" t="inlineStr">
      <is>
        <t>Գիտական ամսագրերի և մենագրությունների հրատարակում</t>
      </is>
    </oc>
    <nc r="C108"/>
    <odxf>
      <font>
        <b val="0"/>
        <i val="0"/>
        <strike val="0"/>
        <condense val="0"/>
        <extend val="0"/>
        <outline val="0"/>
        <shadow val="0"/>
        <u val="none"/>
        <vertAlign val="baseline"/>
        <sz val="12"/>
        <color auto="1"/>
        <name val="GHEA Grapalat"/>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indexed="64"/>
        </bottom>
      </border>
      <protection locked="1" hidden="0"/>
    </odxf>
    <ndxf>
      <font>
        <b/>
        <sz val="10"/>
        <color auto="1"/>
        <name val="GHEA Grapalat"/>
        <scheme val="none"/>
      </font>
      <fill>
        <patternFill patternType="solid">
          <bgColor theme="0"/>
        </patternFill>
      </fill>
      <alignment horizontal="general" wrapText="0" readingOrder="0"/>
      <border outline="0">
        <left/>
      </border>
    </ndxf>
  </rcc>
  <rfmt sheetId="3" sqref="D108" start="0" length="0">
    <dxf>
      <font>
        <b/>
        <sz val="10"/>
        <color auto="1"/>
        <name val="GHEA Grapalat"/>
        <scheme val="none"/>
      </font>
      <fill>
        <patternFill patternType="solid">
          <bgColor theme="0"/>
        </patternFill>
      </fill>
    </dxf>
  </rfmt>
  <rfmt sheetId="3" sqref="E108" start="0" length="0">
    <dxf>
      <font>
        <b/>
        <sz val="10"/>
        <color auto="1"/>
        <name val="GHEA Grapalat"/>
        <scheme val="none"/>
      </font>
      <fill>
        <patternFill patternType="solid">
          <bgColor theme="0"/>
        </patternFill>
      </fill>
    </dxf>
  </rfmt>
  <rcc rId="312" sId="3" odxf="1" dxf="1" numFmtId="4">
    <oc r="F108">
      <f>F109</f>
    </oc>
    <nc r="F108">
      <v>95556.3</v>
    </nc>
    <odxf>
      <font>
        <b val="0"/>
        <sz val="12"/>
        <color auto="1"/>
        <name val="GHEA Grapalat"/>
        <scheme val="none"/>
      </font>
      <fill>
        <patternFill patternType="none">
          <bgColor indexed="65"/>
        </patternFill>
      </fill>
      <alignment horizontal="center" readingOrder="0"/>
    </odxf>
    <ndxf>
      <font>
        <b/>
        <sz val="10"/>
        <color auto="1"/>
        <name val="GHEA Grapalat"/>
        <scheme val="none"/>
      </font>
      <fill>
        <patternFill patternType="solid">
          <bgColor theme="0"/>
        </patternFill>
      </fill>
      <alignment horizontal="general" readingOrder="0"/>
    </ndxf>
  </rcc>
  <rfmt sheetId="3" sqref="A109" start="0" length="0">
    <dxf>
      <font>
        <b/>
        <sz val="10"/>
        <color auto="1"/>
        <name val="GHEA Grapalat"/>
        <scheme val="none"/>
      </font>
      <fill>
        <patternFill patternType="solid">
          <bgColor theme="0"/>
        </patternFill>
      </fill>
      <border outline="0">
        <bottom/>
      </border>
    </dxf>
  </rfmt>
  <rcc rId="313" sId="3" odxf="1" dxf="1">
    <nc r="B109">
      <v>11004</v>
    </nc>
    <odxf>
      <font>
        <b val="0"/>
        <sz val="12"/>
        <color auto="1"/>
        <name val="GHEA Grapalat"/>
        <scheme val="none"/>
      </font>
      <fill>
        <patternFill patternType="none">
          <bgColor indexed="65"/>
        </patternFill>
      </fill>
      <border outline="0">
        <bottom style="thin">
          <color indexed="64"/>
        </bottom>
      </border>
    </odxf>
    <ndxf>
      <font>
        <b/>
        <sz val="10"/>
        <color auto="1"/>
        <name val="GHEA Grapalat"/>
        <scheme val="none"/>
      </font>
      <fill>
        <patternFill patternType="solid">
          <bgColor theme="0"/>
        </patternFill>
      </fill>
      <border outline="0">
        <bottom/>
      </border>
    </ndxf>
  </rcc>
  <rcc rId="314" sId="3" odxf="1" dxf="1">
    <nc r="C109" t="inlineStr">
      <is>
        <t xml:space="preserve">Ազգային արժեք ներկայացնող գիտական օբյեկտների պահպանություն
</t>
      </is>
    </nc>
    <odxf>
      <font>
        <b val="0"/>
        <sz val="12"/>
        <color auto="1"/>
        <name val="GHEA Grapalat"/>
        <scheme val="none"/>
      </font>
      <fill>
        <patternFill patternType="none">
          <bgColor indexed="65"/>
        </patternFill>
      </fill>
      <alignment horizontal="general" wrapText="0" readingOrder="0"/>
      <border outline="0">
        <right style="thin">
          <color auto="1"/>
        </right>
        <bottom style="thin">
          <color auto="1"/>
        </bottom>
      </border>
    </odxf>
    <ndxf>
      <font>
        <b/>
        <sz val="10"/>
        <color auto="1"/>
        <name val="GHEA Grapalat"/>
        <scheme val="none"/>
      </font>
      <fill>
        <patternFill patternType="solid">
          <bgColor theme="0"/>
        </patternFill>
      </fill>
      <alignment horizontal="left" wrapText="1" readingOrder="0"/>
      <border outline="0">
        <right/>
        <bottom/>
      </border>
    </ndxf>
  </rcc>
  <rcc rId="315" sId="3" odxf="1" dxf="1">
    <oc r="D109" t="inlineStr">
      <is>
        <t>«ՀՀ գիտությունների ազգային ակադեմիա» ՈԱԿ</t>
      </is>
    </oc>
    <nc r="D109" t="inlineStr">
      <is>
        <t>ԸՆԴԱՄԵՆԸ- ՀՀ կրթության, գիտության, մշակույթի և սպորտի նախարարության  բարձրագույն կրթության և գիտության  կոմիտե</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E109" start="0" length="0">
    <dxf>
      <font>
        <b/>
        <sz val="10"/>
        <color auto="1"/>
        <name val="GHEA Grapalat"/>
        <scheme val="none"/>
      </font>
      <fill>
        <patternFill patternType="solid">
          <bgColor theme="0"/>
        </patternFill>
      </fill>
      <alignment horizontal="general" wrapText="0" readingOrder="0"/>
    </dxf>
  </rfmt>
  <rcc rId="316" sId="3" odxf="1" dxf="1" numFmtId="4">
    <oc r="F109">
      <v>95556.3</v>
    </oc>
    <nc r="F109">
      <f>F111+F112+F113</f>
    </nc>
    <odxf>
      <font>
        <b val="0"/>
        <sz val="12"/>
        <color auto="1"/>
        <name val="GHEA Grapalat"/>
        <scheme val="none"/>
      </font>
      <fill>
        <patternFill patternType="none">
          <bgColor indexed="65"/>
        </patternFill>
      </fill>
      <alignment horizontal="general" readingOrder="0"/>
    </odxf>
    <ndxf>
      <font>
        <b/>
        <sz val="10"/>
        <color auto="1"/>
        <name val="GHEA Grapalat"/>
        <scheme val="none"/>
      </font>
      <fill>
        <patternFill patternType="solid">
          <bgColor theme="0"/>
        </patternFill>
      </fill>
      <alignment horizontal="center" readingOrder="0"/>
    </ndxf>
  </rcc>
  <rfmt sheetId="3" sqref="A110" start="0" length="0">
    <dxf>
      <font>
        <b/>
        <sz val="10"/>
        <color auto="1"/>
        <name val="GHEA Grapalat"/>
        <scheme val="none"/>
      </font>
      <fill>
        <patternFill patternType="solid">
          <bgColor theme="0"/>
        </patternFill>
      </fill>
      <border outline="0">
        <top/>
        <bottom style="thin">
          <color indexed="64"/>
        </bottom>
      </border>
    </dxf>
  </rfmt>
  <rcc rId="317" sId="3" odxf="1" dxf="1">
    <oc r="B110">
      <v>11004</v>
    </oc>
    <nc r="B110"/>
    <odxf>
      <font>
        <b val="0"/>
        <sz val="12"/>
        <color auto="1"/>
        <name val="GHEA Grapalat"/>
        <scheme val="none"/>
      </font>
      <fill>
        <patternFill patternType="none">
          <bgColor indexed="65"/>
        </patternFill>
      </fill>
      <border outline="0">
        <top style="thin">
          <color indexed="64"/>
        </top>
        <bottom/>
      </border>
    </odxf>
    <ndxf>
      <font>
        <b/>
        <sz val="10"/>
        <color auto="1"/>
        <name val="GHEA Grapalat"/>
        <scheme val="none"/>
      </font>
      <fill>
        <patternFill patternType="solid">
          <bgColor theme="0"/>
        </patternFill>
      </fill>
      <border outline="0">
        <top/>
        <bottom style="thin">
          <color indexed="64"/>
        </bottom>
      </border>
    </ndxf>
  </rcc>
  <rcc rId="318" sId="3" odxf="1" s="1" dxf="1">
    <oc r="C110" t="inlineStr">
      <is>
        <t xml:space="preserve">Ազգային արժեք ներկայացնող գիտական օբյեկտների պահպանություն
</t>
      </is>
    </oc>
    <nc r="C110" t="inlineStr">
      <is>
        <t>այդ թվում՝ ըստ ուղղությունների</t>
      </is>
    </nc>
    <odxf>
      <font>
        <b val="0"/>
        <i val="0"/>
        <strike val="0"/>
        <condense val="0"/>
        <extend val="0"/>
        <outline val="0"/>
        <shadow val="0"/>
        <u val="none"/>
        <vertAlign val="baseline"/>
        <sz val="12"/>
        <color auto="1"/>
        <name val="GHEA Grapalat"/>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right/>
        <top style="thin">
          <color indexed="64"/>
        </top>
        <bottom/>
      </border>
      <protection locked="1" hidden="0"/>
    </odxf>
    <ndxf>
      <font>
        <b/>
        <sz val="10"/>
        <color auto="1"/>
        <name val="GHEA Grapalat"/>
        <scheme val="none"/>
      </font>
      <numFmt numFmtId="166" formatCode="_(* #,##0.0_);_(* \(#,##0.0\);_(* &quot;-&quot;?_);_(@_)"/>
      <fill>
        <patternFill patternType="solid">
          <bgColor theme="0"/>
        </patternFill>
      </fill>
      <border outline="0">
        <top/>
        <bottom style="thin">
          <color indexed="64"/>
        </bottom>
      </border>
    </ndxf>
  </rcc>
  <rcc rId="319" sId="3" odxf="1" s="1" dxf="1">
    <oc r="D110" t="inlineStr">
      <is>
        <t>ԸՆԴԱՄԵՆԸ- ՀՀ կրթության, գիտության, մշակույթի և սպորտի նախարարության  բարձրագույն կրթության և գիտության  կոմիտե</t>
      </is>
    </oc>
    <nc r="D110"/>
    <odxf>
      <font>
        <b val="0"/>
        <i val="0"/>
        <strike val="0"/>
        <condense val="0"/>
        <extend val="0"/>
        <outline val="0"/>
        <shadow val="0"/>
        <u val="none"/>
        <vertAlign val="baseline"/>
        <sz val="12"/>
        <color auto="1"/>
        <name val="GHEA Grapalat"/>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1" hidden="0"/>
    </odxf>
    <ndxf>
      <font>
        <b/>
        <sz val="10"/>
        <color auto="1"/>
        <name val="GHEA Grapalat"/>
        <scheme val="none"/>
      </font>
      <numFmt numFmtId="166" formatCode="_(* #,##0.0_);_(* \(#,##0.0\);_(* &quot;-&quot;?_);_(@_)"/>
      <fill>
        <patternFill patternType="solid">
          <bgColor theme="0"/>
        </patternFill>
      </fill>
    </ndxf>
  </rcc>
  <rfmt sheetId="3" sqref="E110" start="0" length="0">
    <dxf>
      <font>
        <b/>
        <sz val="10"/>
        <color auto="1"/>
        <name val="GHEA Grapalat"/>
        <scheme val="none"/>
      </font>
      <fill>
        <patternFill patternType="solid">
          <bgColor theme="0"/>
        </patternFill>
      </fill>
      <alignment horizontal="center" wrapText="1" readingOrder="0"/>
      <border outline="0">
        <right style="thin">
          <color auto="1"/>
        </right>
      </border>
    </dxf>
  </rfmt>
  <rcc rId="320" sId="3" odxf="1" dxf="1">
    <oc r="F110">
      <f>F112+F113+F114</f>
    </oc>
    <nc r="F110"/>
    <odxf>
      <font>
        <b val="0"/>
        <sz val="12"/>
        <color auto="1"/>
        <name val="GHEA Grapalat"/>
        <scheme val="none"/>
      </font>
      <numFmt numFmtId="164" formatCode="#,##0.0"/>
      <fill>
        <patternFill patternType="none">
          <bgColor indexed="65"/>
        </patternFill>
      </fill>
      <alignment horizontal="center" readingOrder="0"/>
      <border outline="0">
        <right style="medium">
          <color indexed="64"/>
        </right>
      </border>
    </odxf>
    <ndxf>
      <font>
        <b/>
        <sz val="10"/>
        <color auto="1"/>
        <name val="GHEA Grapalat"/>
        <scheme val="none"/>
      </font>
      <numFmt numFmtId="0" formatCode="General"/>
      <fill>
        <patternFill patternType="solid">
          <bgColor theme="0"/>
        </patternFill>
      </fill>
      <alignment horizontal="general" readingOrder="0"/>
      <border outline="0">
        <right style="thin">
          <color auto="1"/>
        </right>
      </border>
    </ndxf>
  </rcc>
  <rfmt sheetId="3" sqref="A111" start="0" length="0">
    <dxf>
      <font>
        <b/>
        <sz val="10"/>
        <color auto="1"/>
        <name val="GHEA Grapalat"/>
        <scheme val="none"/>
      </font>
      <fill>
        <patternFill patternType="solid">
          <bgColor theme="0"/>
        </patternFill>
      </fill>
      <border outline="0">
        <bottom/>
      </border>
    </dxf>
  </rfmt>
  <rfmt sheetId="3" sqref="B111" start="0" length="0">
    <dxf>
      <font>
        <b/>
        <sz val="10"/>
        <color auto="1"/>
        <name val="GHEA Grapalat"/>
        <scheme val="none"/>
      </font>
      <fill>
        <patternFill patternType="solid">
          <bgColor theme="0"/>
        </patternFill>
      </fill>
      <border outline="0">
        <bottom/>
      </border>
    </dxf>
  </rfmt>
  <rcc rId="321" sId="3" odxf="1" s="1" dxf="1">
    <oc r="C111" t="inlineStr">
      <is>
        <t>այդ թվում՝ ըստ ուղղությունների</t>
      </is>
    </oc>
    <nc r="C111" t="inlineStr">
      <is>
        <t>«Մատենադարան» Մ.Մաշտոցի անվան հին ձեռագրերի գիտահետազոտական
ինստիտուտ» հիմնադրամ-ԱԱ</t>
      </is>
    </nc>
    <odxf>
      <font>
        <b val="0"/>
        <i val="0"/>
        <strike val="0"/>
        <condense val="0"/>
        <extend val="0"/>
        <outline val="0"/>
        <shadow val="0"/>
        <u val="none"/>
        <vertAlign val="baseline"/>
        <sz val="12"/>
        <color auto="1"/>
        <name val="GHEA Grapalat"/>
        <scheme val="none"/>
      </font>
      <numFmt numFmtId="166" formatCode="_(* #,##0.0_);_(* \(#,##0.0\);_(* &quot;-&quot;?_);_(@_)"/>
      <fill>
        <patternFill patternType="none">
          <fgColor indexed="64"/>
          <bgColor indexed="65"/>
        </patternFill>
      </fill>
      <alignment horizontal="left" vertical="center" textRotation="0" wrapText="1" indent="0" justifyLastLine="0" shrinkToFit="0" readingOrder="0"/>
      <border diagonalUp="0" diagonalDown="0" outline="0">
        <left/>
        <right/>
        <top/>
        <bottom style="thin">
          <color indexed="64"/>
        </bottom>
      </border>
      <protection locked="1" hidden="0"/>
    </odxf>
    <ndxf>
      <font>
        <b/>
        <sz val="10"/>
        <color auto="1"/>
        <name val="GHEA Grapalat"/>
        <scheme val="none"/>
      </font>
      <numFmt numFmtId="0" formatCode="General"/>
      <fill>
        <patternFill patternType="solid">
          <bgColor theme="0"/>
        </patternFill>
      </fill>
      <border outline="0">
        <left style="thin">
          <color auto="1"/>
        </left>
        <top style="thin">
          <color auto="1"/>
        </top>
      </border>
    </ndxf>
  </rcc>
  <rcc rId="322" sId="3" odxf="1" s="1" dxf="1">
    <nc r="D111" t="inlineStr">
      <is>
        <t>«Մատենադարան» Մ. Մաշտոցի անվան հին ձեռագրերի ԳՀԻ» հիմնադրամ</t>
      </is>
    </nc>
    <odxf>
      <font>
        <b val="0"/>
        <i val="0"/>
        <strike val="0"/>
        <condense val="0"/>
        <extend val="0"/>
        <outline val="0"/>
        <shadow val="0"/>
        <u val="none"/>
        <vertAlign val="baseline"/>
        <sz val="12"/>
        <color auto="1"/>
        <name val="GHEA Grapalat"/>
        <scheme val="none"/>
      </font>
      <numFmt numFmtId="166" formatCode="_(* #,##0.0_);_(* \(#,##0.0\);_(* &quot;-&quot;?_);_(@_)"/>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1" hidden="0"/>
    </odxf>
    <ndxf>
      <font>
        <b/>
        <sz val="10"/>
        <color auto="1"/>
        <name val="GHEA Grapalat"/>
        <scheme val="none"/>
      </font>
      <numFmt numFmtId="0" formatCode="General"/>
      <fill>
        <patternFill patternType="solid">
          <bgColor theme="0"/>
        </patternFill>
      </fill>
    </ndxf>
  </rcc>
  <rfmt sheetId="3" sqref="E111" start="0" length="0">
    <dxf>
      <font>
        <b/>
        <sz val="10"/>
        <color auto="1"/>
        <name val="GHEA Grapalat"/>
        <scheme val="none"/>
      </font>
      <border outline="0">
        <right/>
      </border>
    </dxf>
  </rfmt>
  <rcc rId="323" sId="3" odxf="1" dxf="1" numFmtId="4">
    <nc r="F111">
      <v>453798.8</v>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A112" start="0" length="0">
    <dxf>
      <font>
        <b/>
        <sz val="10"/>
        <color auto="1"/>
        <name val="GHEA Grapalat"/>
        <scheme val="none"/>
      </font>
      <fill>
        <patternFill patternType="solid">
          <bgColor theme="0"/>
        </patternFill>
      </fill>
    </dxf>
  </rfmt>
  <rfmt sheetId="3" sqref="B112" start="0" length="0">
    <dxf>
      <font>
        <b/>
        <sz val="10"/>
        <color auto="1"/>
        <name val="GHEA Grapalat"/>
        <scheme val="none"/>
      </font>
      <fill>
        <patternFill patternType="solid">
          <bgColor theme="0"/>
        </patternFill>
      </fill>
    </dxf>
  </rfmt>
  <rcc rId="324" sId="3" odxf="1" dxf="1">
    <oc r="C112" t="inlineStr">
      <is>
        <t xml:space="preserve"> «Մատենադարան» Մ. Մաշտոցի անվան հին ձեռագրերի ԳՀԻ» հիմնադրամի պահպանում</t>
      </is>
    </oc>
    <nc r="C112" t="inlineStr">
      <is>
        <t>«Հայոց ցեղասպանության թանգարան-ինստիտուտ» հիմնադրամի պահպանում</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325" sId="3" odxf="1" dxf="1">
    <oc r="D112" t="inlineStr">
      <is>
        <t>«Մատենադարան» Մ. Մաշտոցի անվան հին ձեռագրերի ԳՀԻ» հիմնադրամ</t>
      </is>
    </oc>
    <nc r="D112" t="inlineStr">
      <is>
        <t>«Հայոց ցեղասպանության թանգարան-ինստիտուտ» հիմնադրամ</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E112" start="0" length="0">
    <dxf>
      <font>
        <b/>
        <sz val="10"/>
        <color auto="1"/>
        <name val="GHEA Grapalat"/>
        <scheme val="none"/>
      </font>
      <fill>
        <patternFill patternType="solid">
          <bgColor theme="0"/>
        </patternFill>
      </fill>
    </dxf>
  </rfmt>
  <rcc rId="326" sId="3" odxf="1" dxf="1" numFmtId="4">
    <oc r="F112">
      <v>435269</v>
    </oc>
    <nc r="F112">
      <v>253843.8</v>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A113" start="0" length="0">
    <dxf>
      <font>
        <b/>
        <sz val="10"/>
        <color auto="1"/>
        <name val="GHEA Grapalat"/>
        <scheme val="none"/>
      </font>
      <fill>
        <patternFill patternType="solid">
          <bgColor theme="0"/>
        </patternFill>
      </fill>
    </dxf>
  </rfmt>
  <rfmt sheetId="3" sqref="B113" start="0" length="0">
    <dxf>
      <font>
        <b/>
        <sz val="10"/>
        <color auto="1"/>
        <name val="GHEA Grapalat"/>
        <scheme val="none"/>
      </font>
      <fill>
        <patternFill patternType="solid">
          <bgColor theme="0"/>
        </patternFill>
      </fill>
    </dxf>
  </rfmt>
  <rcc rId="327" sId="3" odxf="1" dxf="1">
    <oc r="C113" t="inlineStr">
      <is>
        <t>«Հայոց ցեղասպանության թանգարան-ինստիտուտ» հիմնադրամի պահպանում</t>
      </is>
    </oc>
    <nc r="C113" t="inlineStr">
      <is>
        <t xml:space="preserve">ՀՀ ԳԱԱ «Վ. Համբարձումյանի անվան Բյուրականի աստղադիտարան» ՊՈԱԿ-ի պահպանում </t>
      </is>
    </nc>
    <odxf>
      <font>
        <b val="0"/>
        <sz val="12"/>
        <color auto="1"/>
        <name val="GHEA Grapalat"/>
        <scheme val="none"/>
      </font>
      <fill>
        <patternFill patternType="none">
          <bgColor indexed="65"/>
        </patternFill>
      </fill>
      <border outline="0">
        <bottom style="thin">
          <color auto="1"/>
        </bottom>
      </border>
    </odxf>
    <ndxf>
      <font>
        <b/>
        <sz val="10"/>
        <color auto="1"/>
        <name val="GHEA Grapalat"/>
        <scheme val="none"/>
      </font>
      <fill>
        <patternFill patternType="solid">
          <bgColor theme="0"/>
        </patternFill>
      </fill>
      <border outline="0">
        <bottom/>
      </border>
    </ndxf>
  </rcc>
  <rcc rId="328" sId="3" odxf="1" dxf="1">
    <oc r="D113" t="inlineStr">
      <is>
        <t>«Հայոց ցեղասպանության թանգարան-ինստիտուտ» հիմնադրամ</t>
      </is>
    </oc>
    <nc r="D113" t="inlineStr">
      <is>
        <t xml:space="preserve">ՀՀ ԳԱԱ «Վ. Համբարձումյանի անվան Բյուրականի աստղադիտարան» ՊՈԱԿ </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E113" start="0" length="0">
    <dxf>
      <font>
        <b/>
        <sz val="10"/>
        <color auto="1"/>
        <name val="GHEA Grapalat"/>
        <scheme val="none"/>
      </font>
      <fill>
        <patternFill patternType="solid">
          <bgColor theme="0"/>
        </patternFill>
      </fill>
    </dxf>
  </rfmt>
  <rcc rId="329" sId="3" odxf="1" dxf="1" numFmtId="4">
    <oc r="F113">
      <v>253843.8</v>
    </oc>
    <nc r="F113">
      <v>255248.7</v>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A114" start="0" length="0">
    <dxf>
      <font>
        <b/>
        <sz val="10"/>
        <color auto="1"/>
        <name val="GHEA Grapalat"/>
        <scheme val="none"/>
      </font>
      <fill>
        <patternFill patternType="solid">
          <bgColor theme="0"/>
        </patternFill>
      </fill>
      <border outline="0">
        <top style="thin">
          <color auto="1"/>
        </top>
      </border>
    </dxf>
  </rfmt>
  <rcc rId="330" sId="3" odxf="1" dxf="1">
    <nc r="B114">
      <v>12001</v>
    </nc>
    <odxf>
      <font>
        <b val="0"/>
        <sz val="12"/>
        <color auto="1"/>
        <name val="GHEA Grapalat"/>
        <scheme val="none"/>
      </font>
      <fill>
        <patternFill patternType="none">
          <bgColor indexed="65"/>
        </patternFill>
      </fill>
      <border outline="0">
        <top/>
      </border>
    </odxf>
    <ndxf>
      <font>
        <b/>
        <sz val="10"/>
        <color auto="1"/>
        <name val="GHEA Grapalat"/>
        <scheme val="none"/>
      </font>
      <fill>
        <patternFill patternType="solid">
          <bgColor theme="0"/>
        </patternFill>
      </fill>
      <border outline="0">
        <top style="thin">
          <color auto="1"/>
        </top>
      </border>
    </ndxf>
  </rcc>
  <rcc rId="331" sId="3" odxf="1" s="1" dxf="1">
    <oc r="C114" t="inlineStr">
      <is>
        <t xml:space="preserve">ՀՀ ԳԱԱ «Վ. Համբարձումյանի անվան Բյուրականի աստղադիտարան» ՊՈԱԿ-ի պահպանում </t>
      </is>
    </oc>
    <nc r="C114" t="inlineStr">
      <is>
        <t xml:space="preserve"> Գիտաշխատողներին գիտական աստիճանների համար տրվող հավելավճարներ
</t>
      </is>
    </nc>
    <odxf>
      <font>
        <b val="0"/>
        <i val="0"/>
        <strike val="0"/>
        <condense val="0"/>
        <extend val="0"/>
        <outline val="0"/>
        <shadow val="0"/>
        <u val="none"/>
        <vertAlign val="baseline"/>
        <sz val="12"/>
        <color auto="1"/>
        <name val="GHEA Grapalat"/>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top style="thin">
          <color auto="1"/>
        </top>
        <bottom/>
      </border>
      <protection locked="1" hidden="0"/>
    </odxf>
    <ndxf>
      <font>
        <b/>
        <sz val="10"/>
        <color auto="1"/>
        <name val="GHEA Grapalat"/>
        <scheme val="none"/>
      </font>
      <fill>
        <patternFill patternType="solid">
          <bgColor theme="0"/>
        </patternFill>
      </fill>
      <border outline="0">
        <left/>
      </border>
    </ndxf>
  </rcc>
  <rcc rId="332" sId="3" odxf="1" dxf="1">
    <oc r="D114" t="inlineStr">
      <is>
        <t xml:space="preserve">ՀՀ ԳԱԱ «Վ. Համբարձումյանի անվան Բյուրականի աստղադիտարան» ՊՈԱԿ </t>
      </is>
    </oc>
    <nc r="D114" t="inlineStr">
      <is>
        <t>ԸՆԴԱՄԵՆԸ- ՀՀ կրթության, գիտության, մշակույթի և սպորտի նախարարության  բարձրագույն կրթության և գիտության  կոմիտե</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E114" start="0" length="0">
    <dxf>
      <font>
        <b/>
        <sz val="10"/>
        <color auto="1"/>
        <name val="GHEA Grapalat"/>
        <scheme val="none"/>
      </font>
      <fill>
        <patternFill patternType="solid">
          <bgColor theme="0"/>
        </patternFill>
      </fill>
      <alignment horizontal="general" wrapText="0" readingOrder="0"/>
    </dxf>
  </rfmt>
  <rcc rId="333" sId="3" odxf="1" dxf="1" numFmtId="4">
    <oc r="F114">
      <v>273778.5</v>
    </oc>
    <nc r="F114">
      <f>F116</f>
    </nc>
    <odxf>
      <font>
        <b val="0"/>
        <sz val="12"/>
        <color auto="1"/>
        <name val="GHEA Grapalat"/>
        <scheme val="none"/>
      </font>
      <fill>
        <patternFill patternType="none">
          <bgColor indexed="65"/>
        </patternFill>
      </fill>
      <alignment horizontal="general" readingOrder="0"/>
    </odxf>
    <ndxf>
      <font>
        <b/>
        <sz val="10"/>
        <color auto="1"/>
        <name val="GHEA Grapalat"/>
        <scheme val="none"/>
      </font>
      <fill>
        <patternFill patternType="solid">
          <bgColor theme="0"/>
        </patternFill>
      </fill>
      <alignment horizontal="center" readingOrder="0"/>
    </ndxf>
  </rcc>
  <rfmt sheetId="3" sqref="A115" start="0" length="0">
    <dxf>
      <font>
        <b/>
        <sz val="10"/>
        <color auto="1"/>
        <name val="GHEA Grapalat"/>
        <scheme val="none"/>
      </font>
      <fill>
        <patternFill patternType="solid">
          <bgColor theme="0"/>
        </patternFill>
      </fill>
      <border outline="0">
        <top/>
        <bottom style="thin">
          <color indexed="64"/>
        </bottom>
      </border>
    </dxf>
  </rfmt>
  <rcc rId="334" sId="3" odxf="1" dxf="1">
    <oc r="B115">
      <v>12001</v>
    </oc>
    <nc r="B115"/>
    <odxf>
      <font>
        <b val="0"/>
        <sz val="12"/>
        <color auto="1"/>
        <name val="GHEA Grapalat"/>
        <scheme val="none"/>
      </font>
      <fill>
        <patternFill patternType="none">
          <bgColor indexed="65"/>
        </patternFill>
      </fill>
      <border outline="0">
        <top style="thin">
          <color indexed="64"/>
        </top>
        <bottom/>
      </border>
    </odxf>
    <ndxf>
      <font>
        <b/>
        <sz val="10"/>
        <color auto="1"/>
        <name val="GHEA Grapalat"/>
        <scheme val="none"/>
      </font>
      <fill>
        <patternFill patternType="solid">
          <bgColor theme="0"/>
        </patternFill>
      </fill>
      <border outline="0">
        <top/>
        <bottom style="thin">
          <color indexed="64"/>
        </bottom>
      </border>
    </ndxf>
  </rcc>
  <rcc rId="335" sId="3" odxf="1" dxf="1">
    <oc r="C115" t="inlineStr">
      <is>
        <t xml:space="preserve"> Գիտաշխատողներին գիտական աստիճանների համար տրվող հավելավճարներ
</t>
      </is>
    </oc>
    <nc r="C115"/>
    <odxf>
      <font>
        <b val="0"/>
        <sz val="12"/>
        <name val="GHEA Grapalat"/>
        <scheme val="none"/>
      </font>
      <numFmt numFmtId="0" formatCode="General"/>
      <fill>
        <patternFill patternType="none">
          <bgColor indexed="65"/>
        </patternFill>
      </fill>
      <border outline="0">
        <top style="thin">
          <color auto="1"/>
        </top>
        <bottom/>
      </border>
    </odxf>
    <ndxf>
      <font>
        <b/>
        <sz val="12"/>
        <name val="GHEA Grapalat"/>
        <scheme val="none"/>
      </font>
      <numFmt numFmtId="166" formatCode="_(* #,##0.0_);_(* \(#,##0.0\);_(* &quot;-&quot;?_);_(@_)"/>
      <fill>
        <patternFill patternType="solid">
          <bgColor theme="0"/>
        </patternFill>
      </fill>
      <border outline="0">
        <top/>
        <bottom style="thin">
          <color indexed="64"/>
        </bottom>
      </border>
    </ndxf>
  </rcc>
  <rcc rId="336" sId="3" odxf="1" s="1" dxf="1">
    <oc r="D115" t="inlineStr">
      <is>
        <t>ԸՆԴԱՄԵՆԸ- ՀՀ կրթության, գիտության, մշակույթի և սպորտի նախարարության  բարձրագույն կրթության և գիտության  կոմիտե</t>
      </is>
    </oc>
    <nc r="D115"/>
    <odxf>
      <font>
        <b val="0"/>
        <i val="0"/>
        <strike val="0"/>
        <condense val="0"/>
        <extend val="0"/>
        <outline val="0"/>
        <shadow val="0"/>
        <u val="none"/>
        <vertAlign val="baseline"/>
        <sz val="12"/>
        <color auto="1"/>
        <name val="GHEA Grapalat"/>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1" hidden="0"/>
    </odxf>
    <ndxf>
      <font>
        <b/>
        <sz val="10"/>
        <color auto="1"/>
        <name val="GHEA Grapalat"/>
        <scheme val="none"/>
      </font>
      <numFmt numFmtId="166" formatCode="_(* #,##0.0_);_(* \(#,##0.0\);_(* &quot;-&quot;?_);_(@_)"/>
      <fill>
        <patternFill patternType="solid">
          <bgColor theme="0"/>
        </patternFill>
      </fill>
    </ndxf>
  </rcc>
  <rfmt sheetId="3" sqref="E115" start="0" length="0">
    <dxf>
      <font>
        <b/>
        <sz val="10"/>
        <color auto="1"/>
        <name val="GHEA Grapalat"/>
        <scheme val="none"/>
      </font>
      <fill>
        <patternFill patternType="solid">
          <bgColor theme="0"/>
        </patternFill>
      </fill>
      <alignment horizontal="center" vertical="top" wrapText="1" readingOrder="0"/>
      <border outline="0">
        <right style="thin">
          <color auto="1"/>
        </right>
      </border>
    </dxf>
  </rfmt>
  <rcc rId="337" sId="3" odxf="1" dxf="1">
    <oc r="F115">
      <f>F117</f>
    </oc>
    <nc r="F115"/>
    <odxf>
      <font>
        <b val="0"/>
        <sz val="12"/>
        <color auto="1"/>
        <name val="GHEA Grapalat"/>
        <scheme val="none"/>
      </font>
      <numFmt numFmtId="164" formatCode="#,##0.0"/>
      <fill>
        <patternFill patternType="none">
          <bgColor indexed="65"/>
        </patternFill>
      </fill>
      <alignment horizontal="center" readingOrder="0"/>
      <border outline="0">
        <left style="thin">
          <color auto="1"/>
        </left>
        <right style="medium">
          <color indexed="64"/>
        </right>
        <top style="thin">
          <color auto="1"/>
        </top>
        <bottom style="thin">
          <color auto="1"/>
        </bottom>
      </border>
    </odxf>
    <ndxf>
      <font>
        <b/>
        <sz val="10"/>
        <color auto="1"/>
        <name val="GHEA Grapalat"/>
        <scheme val="none"/>
      </font>
      <numFmt numFmtId="0" formatCode="General"/>
      <fill>
        <patternFill patternType="solid">
          <bgColor theme="0"/>
        </patternFill>
      </fill>
      <alignment horizontal="general" readingOrder="0"/>
      <border outline="0">
        <left/>
        <right/>
        <top/>
        <bottom/>
      </border>
    </ndxf>
  </rcc>
  <rfmt sheetId="3" sqref="A116" start="0" length="0">
    <dxf>
      <font>
        <b/>
        <sz val="10"/>
        <color auto="1"/>
        <name val="GHEA Grapalat"/>
        <scheme val="none"/>
      </font>
      <fill>
        <patternFill patternType="solid">
          <bgColor theme="0"/>
        </patternFill>
      </fill>
      <border outline="0">
        <bottom/>
      </border>
    </dxf>
  </rfmt>
  <rfmt sheetId="3" sqref="B116" start="0" length="0">
    <dxf>
      <font>
        <b/>
        <sz val="10"/>
        <color auto="1"/>
        <name val="GHEA Grapalat"/>
        <scheme val="none"/>
      </font>
      <fill>
        <patternFill patternType="solid">
          <bgColor theme="0"/>
        </patternFill>
      </fill>
      <border outline="0">
        <bottom/>
      </border>
    </dxf>
  </rfmt>
  <rfmt sheetId="3" s="1" sqref="C116" start="0" length="0">
    <dxf>
      <font>
        <b/>
        <sz val="10"/>
        <color auto="1"/>
        <name val="GHEA Grapalat"/>
        <scheme val="none"/>
      </font>
      <numFmt numFmtId="0" formatCode="General"/>
      <fill>
        <patternFill patternType="solid">
          <bgColor theme="0"/>
        </patternFill>
      </fill>
      <alignment horizontal="center" readingOrder="0"/>
      <border outline="0">
        <top style="thin">
          <color auto="1"/>
        </top>
      </border>
    </dxf>
  </rfmt>
  <rcc rId="338" sId="3" odxf="1" dxf="1">
    <nc r="D116" t="inlineStr">
      <is>
        <t>պետական գիտական ծրագրերում ընդգրկված գիտական աստիճան ունեցող գիտաշխատողներ</t>
      </is>
    </nc>
    <odxf>
      <font>
        <b val="0"/>
        <sz val="12"/>
        <name val="GHEA Grapalat"/>
        <scheme val="none"/>
      </font>
      <fill>
        <patternFill patternType="none">
          <bgColor indexed="65"/>
        </patternFill>
      </fill>
    </odxf>
    <ndxf>
      <font>
        <b/>
        <sz val="12"/>
        <name val="GHEA Grapalat"/>
        <scheme val="none"/>
      </font>
      <fill>
        <patternFill patternType="solid">
          <bgColor theme="0"/>
        </patternFill>
      </fill>
    </ndxf>
  </rcc>
  <rfmt sheetId="3" sqref="E116" start="0" length="0">
    <dxf>
      <font>
        <b/>
        <sz val="10"/>
        <color auto="1"/>
        <name val="GHEA Grapalat"/>
        <scheme val="none"/>
      </font>
      <alignment vertical="center" readingOrder="0"/>
      <border outline="0">
        <right/>
      </border>
    </dxf>
  </rfmt>
  <rcc rId="339" sId="3" odxf="1" dxf="1" numFmtId="4">
    <nc r="F116">
      <v>450000</v>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A117" start="0" length="0">
    <dxf>
      <font>
        <b/>
        <sz val="10"/>
        <color auto="1"/>
        <name val="GHEA Grapalat"/>
        <scheme val="none"/>
      </font>
      <fill>
        <patternFill patternType="solid">
          <bgColor theme="0"/>
        </patternFill>
      </fill>
      <border outline="0">
        <top style="thin">
          <color auto="1"/>
        </top>
      </border>
    </dxf>
  </rfmt>
  <rcc rId="340" sId="3" odxf="1" dxf="1">
    <nc r="B117">
      <v>12002</v>
    </nc>
    <odxf>
      <font>
        <b val="0"/>
        <sz val="12"/>
        <color auto="1"/>
        <name val="GHEA Grapalat"/>
        <scheme val="none"/>
      </font>
      <fill>
        <patternFill patternType="none">
          <bgColor indexed="65"/>
        </patternFill>
      </fill>
      <border outline="0">
        <top/>
      </border>
    </odxf>
    <ndxf>
      <font>
        <b/>
        <sz val="10"/>
        <color auto="1"/>
        <name val="GHEA Grapalat"/>
        <scheme val="none"/>
      </font>
      <fill>
        <patternFill patternType="solid">
          <bgColor theme="0"/>
        </patternFill>
      </fill>
      <border outline="0">
        <top style="thin">
          <color auto="1"/>
        </top>
      </border>
    </ndxf>
  </rcc>
  <rcc rId="341" sId="3" odxf="1" dxf="1">
    <nc r="C117" t="inlineStr">
      <is>
        <t>ՀՀ ԳԱԱ իսկական և թղթակից անդամների պատվովճարների տրամադրում</t>
      </is>
    </nc>
    <odxf>
      <font>
        <b val="0"/>
        <sz val="12"/>
        <color auto="1"/>
        <name val="GHEA Grapalat"/>
        <scheme val="none"/>
      </font>
      <fill>
        <patternFill patternType="none">
          <bgColor indexed="65"/>
        </patternFill>
      </fill>
      <alignment horizontal="center" readingOrder="0"/>
      <border outline="0">
        <bottom style="thin">
          <color indexed="64"/>
        </bottom>
      </border>
    </odxf>
    <ndxf>
      <font>
        <b/>
        <sz val="10"/>
        <color auto="1"/>
        <name val="GHEA Grapalat"/>
        <scheme val="none"/>
      </font>
      <fill>
        <patternFill patternType="solid">
          <bgColor theme="0"/>
        </patternFill>
      </fill>
      <alignment horizontal="left" readingOrder="0"/>
      <border outline="0">
        <bottom/>
      </border>
    </ndxf>
  </rcc>
  <rcc rId="342" sId="3" odxf="1" s="1" dxf="1">
    <oc r="D117" t="inlineStr">
      <is>
        <t>պետական գիտական ծրագրերում ընդգրկված գիտական աստիճան ունեցող գիտաշխատողներ</t>
      </is>
    </oc>
    <nc r="D117" t="inlineStr">
      <is>
        <t>ԸՆԴԱՄԵՆԸ- ՀՀ կրթության, գիտության, մշակույթի և սպորտի նախարարության  բարձրագույն կրթության և գիտության  կոմիտե</t>
      </is>
    </nc>
    <odxf>
      <font>
        <b val="0"/>
        <i val="0"/>
        <strike val="0"/>
        <condense val="0"/>
        <extend val="0"/>
        <outline val="0"/>
        <shadow val="0"/>
        <u val="none"/>
        <vertAlign val="baseline"/>
        <sz val="12"/>
        <color auto="1"/>
        <name val="GHEA Grapalat"/>
        <scheme val="none"/>
      </font>
      <numFmt numFmtId="166" formatCode="_(* #,##0.0_);_(* \(#,##0.0\);_(* &quot;-&quot;?_);_(@_)"/>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1" hidden="0"/>
    </odxf>
    <ndxf>
      <font>
        <b/>
        <sz val="10"/>
        <color auto="1"/>
        <name val="GHEA Grapalat"/>
        <scheme val="none"/>
      </font>
      <numFmt numFmtId="0" formatCode="General"/>
      <fill>
        <patternFill patternType="solid">
          <bgColor theme="0"/>
        </patternFill>
      </fill>
    </ndxf>
  </rcc>
  <rfmt sheetId="3" sqref="E117" start="0" length="0">
    <dxf>
      <font>
        <b/>
        <sz val="10"/>
        <color auto="1"/>
        <name val="GHEA Grapalat"/>
        <scheme val="none"/>
      </font>
      <fill>
        <patternFill patternType="solid">
          <bgColor theme="0"/>
        </patternFill>
      </fill>
      <alignment horizontal="general" wrapText="0" readingOrder="0"/>
    </dxf>
  </rfmt>
  <rcc rId="343" sId="3" odxf="1" dxf="1" numFmtId="4">
    <oc r="F117">
      <v>450000</v>
    </oc>
    <nc r="F117">
      <f>F119</f>
    </nc>
    <odxf>
      <font>
        <b val="0"/>
        <sz val="12"/>
        <color auto="1"/>
        <name val="GHEA Grapalat"/>
        <scheme val="none"/>
      </font>
      <fill>
        <patternFill patternType="none">
          <bgColor indexed="65"/>
        </patternFill>
      </fill>
      <alignment horizontal="general" readingOrder="0"/>
    </odxf>
    <ndxf>
      <font>
        <b/>
        <sz val="10"/>
        <color auto="1"/>
        <name val="GHEA Grapalat"/>
        <scheme val="none"/>
      </font>
      <fill>
        <patternFill patternType="solid">
          <bgColor theme="0"/>
        </patternFill>
      </fill>
      <alignment horizontal="center" readingOrder="0"/>
    </ndxf>
  </rcc>
  <rfmt sheetId="3" sqref="A118" start="0" length="0">
    <dxf>
      <font>
        <b/>
        <sz val="10"/>
        <color auto="1"/>
        <name val="GHEA Grapalat"/>
        <scheme val="none"/>
      </font>
      <fill>
        <patternFill patternType="solid">
          <bgColor theme="0"/>
        </patternFill>
      </fill>
      <border outline="0">
        <top/>
        <bottom style="thin">
          <color indexed="64"/>
        </bottom>
      </border>
    </dxf>
  </rfmt>
  <rcc rId="344" sId="3" odxf="1" dxf="1">
    <oc r="B118">
      <v>12002</v>
    </oc>
    <nc r="B118"/>
    <odxf>
      <font>
        <b val="0"/>
        <sz val="12"/>
        <color auto="1"/>
        <name val="GHEA Grapalat"/>
        <scheme val="none"/>
      </font>
      <fill>
        <patternFill patternType="none">
          <bgColor indexed="65"/>
        </patternFill>
      </fill>
      <border outline="0">
        <top style="thin">
          <color indexed="64"/>
        </top>
        <bottom/>
      </border>
    </odxf>
    <ndxf>
      <font>
        <b/>
        <sz val="10"/>
        <color auto="1"/>
        <name val="GHEA Grapalat"/>
        <scheme val="none"/>
      </font>
      <fill>
        <patternFill patternType="solid">
          <bgColor theme="0"/>
        </patternFill>
      </fill>
      <border outline="0">
        <top/>
        <bottom style="thin">
          <color indexed="64"/>
        </bottom>
      </border>
    </ndxf>
  </rcc>
  <rcc rId="345" sId="3" odxf="1" s="1" dxf="1">
    <oc r="C118" t="inlineStr">
      <is>
        <t>ՀՀ ԳԱԱ իսկական և թղթակից անդամների պատվովճարների տրամադրում</t>
      </is>
    </oc>
    <nc r="C118"/>
    <odxf>
      <font>
        <b val="0"/>
        <i val="0"/>
        <strike val="0"/>
        <condense val="0"/>
        <extend val="0"/>
        <outline val="0"/>
        <shadow val="0"/>
        <u val="none"/>
        <vertAlign val="baseline"/>
        <sz val="12"/>
        <color auto="1"/>
        <name val="GHEA Grapalat"/>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right/>
        <top style="thin">
          <color auto="1"/>
        </top>
        <bottom/>
      </border>
      <protection locked="1" hidden="0"/>
    </odxf>
    <ndxf>
      <font>
        <b/>
        <sz val="10"/>
        <color auto="1"/>
        <name val="GHEA Grapalat"/>
        <scheme val="none"/>
      </font>
      <numFmt numFmtId="166" formatCode="_(* #,##0.0_);_(* \(#,##0.0\);_(* &quot;-&quot;?_);_(@_)"/>
      <fill>
        <patternFill patternType="solid">
          <bgColor theme="0"/>
        </patternFill>
      </fill>
      <border outline="0">
        <top/>
        <bottom style="thin">
          <color indexed="64"/>
        </bottom>
      </border>
    </ndxf>
  </rcc>
  <rcc rId="346" sId="3" odxf="1" s="1" dxf="1">
    <oc r="D118" t="inlineStr">
      <is>
        <t>ԸՆԴԱՄԵՆԸ- ՀՀ կրթության, գիտության, մշակույթի և սպորտի նախարարության  բարձրագույն կրթության և գիտության  կոմիտե</t>
      </is>
    </oc>
    <nc r="D118"/>
    <odxf>
      <font>
        <b val="0"/>
        <i val="0"/>
        <strike val="0"/>
        <condense val="0"/>
        <extend val="0"/>
        <outline val="0"/>
        <shadow val="0"/>
        <u val="none"/>
        <vertAlign val="baseline"/>
        <sz val="12"/>
        <color auto="1"/>
        <name val="GHEA Grapalat"/>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1" hidden="0"/>
    </odxf>
    <ndxf>
      <font>
        <b/>
        <sz val="10"/>
        <color auto="1"/>
        <name val="GHEA Grapalat"/>
        <scheme val="none"/>
      </font>
      <numFmt numFmtId="166" formatCode="_(* #,##0.0_);_(* \(#,##0.0\);_(* &quot;-&quot;?_);_(@_)"/>
      <fill>
        <patternFill patternType="solid">
          <bgColor theme="0"/>
        </patternFill>
      </fill>
    </ndxf>
  </rcc>
  <rfmt sheetId="3" sqref="E118" start="0" length="0">
    <dxf>
      <font>
        <b/>
        <sz val="10"/>
        <color auto="1"/>
        <name val="GHEA Grapalat"/>
        <scheme val="none"/>
      </font>
      <fill>
        <patternFill patternType="solid">
          <bgColor theme="0"/>
        </patternFill>
      </fill>
      <alignment vertical="bottom" readingOrder="0"/>
      <border outline="0">
        <right style="thin">
          <color auto="1"/>
        </right>
      </border>
    </dxf>
  </rfmt>
  <rcc rId="347" sId="3" odxf="1" dxf="1">
    <oc r="F118">
      <f>F120</f>
    </oc>
    <nc r="F118"/>
    <odxf>
      <font>
        <b val="0"/>
        <sz val="12"/>
        <color auto="1"/>
        <name val="GHEA Grapalat"/>
        <scheme val="none"/>
      </font>
      <numFmt numFmtId="164" formatCode="#,##0.0"/>
      <fill>
        <patternFill patternType="none">
          <bgColor indexed="65"/>
        </patternFill>
      </fill>
      <alignment horizontal="center" readingOrder="0"/>
      <border outline="0">
        <left style="thin">
          <color auto="1"/>
        </left>
        <right style="medium">
          <color indexed="64"/>
        </right>
        <top style="thin">
          <color auto="1"/>
        </top>
        <bottom style="thin">
          <color auto="1"/>
        </bottom>
      </border>
    </odxf>
    <ndxf>
      <font>
        <b/>
        <sz val="10"/>
        <color auto="1"/>
        <name val="GHEA Grapalat"/>
        <scheme val="none"/>
      </font>
      <numFmt numFmtId="0" formatCode="General"/>
      <fill>
        <patternFill patternType="solid">
          <bgColor theme="0"/>
        </patternFill>
      </fill>
      <alignment horizontal="general" readingOrder="0"/>
      <border outline="0">
        <left/>
        <right/>
        <top/>
        <bottom/>
      </border>
    </ndxf>
  </rcc>
  <rfmt sheetId="3" sqref="A119" start="0" length="0">
    <dxf>
      <font>
        <b/>
        <sz val="10"/>
        <color auto="1"/>
        <name val="GHEA Grapalat"/>
        <scheme val="none"/>
      </font>
      <fill>
        <patternFill patternType="solid">
          <bgColor theme="0"/>
        </patternFill>
      </fill>
      <border outline="0">
        <bottom/>
      </border>
    </dxf>
  </rfmt>
  <rfmt sheetId="3" sqref="B119" start="0" length="0">
    <dxf>
      <font>
        <b/>
        <sz val="10"/>
        <color auto="1"/>
        <name val="GHEA Grapalat"/>
        <scheme val="none"/>
      </font>
      <fill>
        <patternFill patternType="solid">
          <bgColor theme="0"/>
        </patternFill>
      </fill>
      <border outline="0">
        <bottom/>
      </border>
    </dxf>
  </rfmt>
  <rcc rId="348" sId="3" odxf="1" s="1" dxf="1">
    <nc r="C119" t="inlineStr">
      <is>
        <t xml:space="preserve"> </t>
      </is>
    </nc>
    <odxf>
      <font>
        <b val="0"/>
        <i val="0"/>
        <strike val="0"/>
        <condense val="0"/>
        <extend val="0"/>
        <outline val="0"/>
        <shadow val="0"/>
        <u val="none"/>
        <vertAlign val="baseline"/>
        <sz val="12"/>
        <color auto="1"/>
        <name val="GHEA Grapalat"/>
        <scheme val="none"/>
      </font>
      <numFmt numFmtId="166" formatCode="_(* #,##0.0_);_(* \(#,##0.0\);_(* &quot;-&quot;?_);_(@_)"/>
      <fill>
        <patternFill patternType="none">
          <fgColor indexed="64"/>
          <bgColor indexed="65"/>
        </patternFill>
      </fill>
      <alignment horizontal="left" vertical="center" textRotation="0" wrapText="1" indent="0" justifyLastLine="0" shrinkToFit="0" readingOrder="0"/>
      <border diagonalUp="0" diagonalDown="0" outline="0">
        <left/>
        <right/>
        <top/>
        <bottom style="thin">
          <color indexed="64"/>
        </bottom>
      </border>
      <protection locked="1" hidden="0"/>
    </odxf>
    <ndxf>
      <font>
        <b/>
        <sz val="10"/>
        <color auto="1"/>
        <name val="GHEA Grapalat"/>
        <scheme val="none"/>
      </font>
      <numFmt numFmtId="0" formatCode="General"/>
      <fill>
        <patternFill patternType="solid">
          <bgColor theme="0"/>
        </patternFill>
      </fill>
      <alignment horizontal="center" readingOrder="0"/>
      <border outline="0">
        <top style="thin">
          <color auto="1"/>
        </top>
        <bottom/>
      </border>
    </ndxf>
  </rcc>
  <rcc rId="349" sId="3" odxf="1" s="1" dxf="1">
    <nc r="D119" t="inlineStr">
      <is>
        <t>«ՀՀ գիտությունների ազգային ակադեմիա» ՈԱԿ</t>
      </is>
    </nc>
    <odxf>
      <font>
        <b val="0"/>
        <i val="0"/>
        <strike val="0"/>
        <condense val="0"/>
        <extend val="0"/>
        <outline val="0"/>
        <shadow val="0"/>
        <u val="none"/>
        <vertAlign val="baseline"/>
        <sz val="12"/>
        <color auto="1"/>
        <name val="GHEA Grapalat"/>
        <scheme val="none"/>
      </font>
      <numFmt numFmtId="166" formatCode="_(* #,##0.0_);_(* \(#,##0.0\);_(* &quot;-&quot;?_);_(@_)"/>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1" hidden="0"/>
    </odxf>
    <ndxf>
      <font>
        <b/>
        <sz val="10"/>
        <color auto="1"/>
        <name val="GHEA Grapalat"/>
        <scheme val="none"/>
      </font>
      <numFmt numFmtId="0" formatCode="General"/>
      <fill>
        <patternFill patternType="solid">
          <bgColor theme="0"/>
        </patternFill>
      </fill>
    </ndxf>
  </rcc>
  <rfmt sheetId="3" sqref="E119" start="0" length="0">
    <dxf>
      <font>
        <b/>
        <sz val="10"/>
        <color auto="1"/>
        <name val="GHEA Grapalat"/>
        <scheme val="none"/>
      </font>
      <alignment horizontal="center" vertical="center" wrapText="1" readingOrder="0"/>
      <border outline="0">
        <right/>
      </border>
    </dxf>
  </rfmt>
  <rcc rId="350" sId="3" odxf="1" dxf="1" numFmtId="4">
    <nc r="F119">
      <v>109800</v>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A120" start="0" length="0">
    <dxf>
      <font>
        <b/>
        <sz val="10"/>
        <color auto="1"/>
        <name val="GHEA Grapalat"/>
        <scheme val="none"/>
      </font>
      <fill>
        <patternFill patternType="solid">
          <bgColor theme="0"/>
        </patternFill>
      </fill>
      <border outline="0">
        <top style="thin">
          <color auto="1"/>
        </top>
      </border>
    </dxf>
  </rfmt>
  <rcc rId="351" sId="3" odxf="1" dxf="1">
    <nc r="B120">
      <v>11005</v>
    </nc>
    <odxf>
      <font>
        <b val="0"/>
        <sz val="12"/>
        <color auto="1"/>
        <name val="GHEA Grapalat"/>
        <scheme val="none"/>
      </font>
      <fill>
        <patternFill patternType="none">
          <bgColor indexed="65"/>
        </patternFill>
      </fill>
      <border outline="0">
        <top/>
      </border>
    </odxf>
    <ndxf>
      <font>
        <b/>
        <sz val="10"/>
        <color auto="1"/>
        <name val="GHEA Grapalat"/>
        <scheme val="none"/>
      </font>
      <fill>
        <patternFill patternType="solid">
          <bgColor theme="0"/>
        </patternFill>
      </fill>
      <border outline="0">
        <top style="thin">
          <color auto="1"/>
        </top>
      </border>
    </ndxf>
  </rcc>
  <rcc rId="352" sId="3" odxf="1" dxf="1">
    <oc r="C120" t="inlineStr">
      <is>
        <t xml:space="preserve"> </t>
      </is>
    </oc>
    <nc r="C120" t="inlineStr">
      <is>
        <t xml:space="preserve">Գիտական և գիտատեխնիկական գործունեության գիտական դրամաշնորհային հետազոտություններ
</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353" sId="3" odxf="1" dxf="1">
    <oc r="D120" t="inlineStr">
      <is>
        <t>«ՀՀ գիտությունների ազգային ակադեմիա» ՈԱԿ</t>
      </is>
    </oc>
    <nc r="D120" t="inlineStr">
      <is>
        <t>ԸՆԴԱՄԵՆԸ-   ՀՀ կրթության, գիտության, մշակույթի և սպորտի նախարարության գիտության կոմիտե</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E120" start="0" length="0">
    <dxf>
      <font>
        <b/>
        <sz val="10"/>
        <color auto="1"/>
        <name val="GHEA Grapalat"/>
        <scheme val="none"/>
      </font>
      <fill>
        <patternFill patternType="solid">
          <bgColor theme="0"/>
        </patternFill>
      </fill>
      <alignment horizontal="general" wrapText="0" readingOrder="0"/>
    </dxf>
  </rfmt>
  <rcc rId="354" sId="3" odxf="1" dxf="1" numFmtId="4">
    <oc r="F120">
      <v>112200</v>
    </oc>
    <nc r="F120">
      <f>F122+F123+F128+F133+F134+F135+F136+F138+F139+F140+F141+F142+F143+F144+F137</f>
    </nc>
    <odxf>
      <font>
        <b val="0"/>
        <sz val="12"/>
        <color auto="1"/>
        <name val="GHEA Grapalat"/>
        <scheme val="none"/>
      </font>
      <fill>
        <patternFill patternType="none">
          <bgColor indexed="65"/>
        </patternFill>
      </fill>
      <alignment horizontal="general" readingOrder="0"/>
    </odxf>
    <ndxf>
      <font>
        <b/>
        <sz val="10"/>
        <color auto="1"/>
        <name val="GHEA Grapalat"/>
        <scheme val="none"/>
      </font>
      <fill>
        <patternFill patternType="solid">
          <bgColor theme="0"/>
        </patternFill>
      </fill>
      <alignment horizontal="center" readingOrder="0"/>
    </ndxf>
  </rcc>
  <rfmt sheetId="3" sqref="A121" start="0" length="0">
    <dxf>
      <font>
        <b/>
        <sz val="10"/>
        <color auto="1"/>
        <name val="GHEA Grapalat"/>
        <scheme val="none"/>
      </font>
      <fill>
        <patternFill patternType="solid">
          <bgColor theme="0"/>
        </patternFill>
      </fill>
      <border outline="0">
        <top/>
        <bottom style="thin">
          <color indexed="64"/>
        </bottom>
      </border>
    </dxf>
  </rfmt>
  <rcc rId="355" sId="3" odxf="1" dxf="1">
    <oc r="B121">
      <v>11005</v>
    </oc>
    <nc r="B121"/>
    <odxf>
      <font>
        <b val="0"/>
        <sz val="12"/>
        <color auto="1"/>
        <name val="GHEA Grapalat"/>
        <scheme val="none"/>
      </font>
      <fill>
        <patternFill patternType="none">
          <bgColor indexed="65"/>
        </patternFill>
      </fill>
      <border outline="0">
        <top style="thin">
          <color indexed="64"/>
        </top>
        <bottom/>
      </border>
    </odxf>
    <ndxf>
      <font>
        <b/>
        <sz val="10"/>
        <color auto="1"/>
        <name val="GHEA Grapalat"/>
        <scheme val="none"/>
      </font>
      <fill>
        <patternFill patternType="solid">
          <bgColor theme="0"/>
        </patternFill>
      </fill>
      <border outline="0">
        <top/>
        <bottom style="thin">
          <color indexed="64"/>
        </bottom>
      </border>
    </ndxf>
  </rcc>
  <rcc rId="356" sId="3" odxf="1" s="1" dxf="1">
    <oc r="C121" t="inlineStr">
      <is>
        <t xml:space="preserve">Գիտական և գիտատեխնիկական գործունեության գիտական դրամաշնորհային հետազոտություններ
</t>
      </is>
    </oc>
    <nc r="C121" t="inlineStr">
      <is>
        <t>այդ թվում՝ ըստ ուղղությունների</t>
      </is>
    </nc>
    <odxf>
      <font>
        <b val="0"/>
        <i val="0"/>
        <strike val="0"/>
        <condense val="0"/>
        <extend val="0"/>
        <outline val="0"/>
        <shadow val="0"/>
        <u val="none"/>
        <vertAlign val="baseline"/>
        <sz val="12"/>
        <color auto="1"/>
        <name val="GHEA Grapalat"/>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protection locked="1" hidden="0"/>
    </odxf>
    <ndxf>
      <font>
        <b/>
        <sz val="10"/>
        <color auto="1"/>
        <name val="GHEA Grapalat"/>
        <scheme val="none"/>
      </font>
      <numFmt numFmtId="166" formatCode="_(* #,##0.0_);_(* \(#,##0.0\);_(* &quot;-&quot;?_);_(@_)"/>
      <fill>
        <patternFill patternType="solid">
          <bgColor theme="0"/>
        </patternFill>
      </fill>
      <alignment horizontal="left" readingOrder="0"/>
      <border outline="0">
        <top/>
        <bottom style="thin">
          <color indexed="64"/>
        </bottom>
      </border>
    </ndxf>
  </rcc>
  <rcc rId="357" sId="3" odxf="1" dxf="1">
    <oc r="D121" t="inlineStr">
      <is>
        <t>ԸՆԴԱՄԵՆԸ-   ՀՀ կրթության, գիտության, մշակույթի և սպորտի նախարարության գիտության կոմիտե</t>
      </is>
    </oc>
    <nc r="D121"/>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E121" start="0" length="0">
    <dxf>
      <font>
        <b/>
        <sz val="10"/>
        <color auto="1"/>
        <name val="GHEA Grapalat"/>
        <scheme val="none"/>
      </font>
      <fill>
        <patternFill patternType="solid">
          <bgColor theme="0"/>
        </patternFill>
      </fill>
      <alignment vertical="bottom" readingOrder="0"/>
      <border outline="0">
        <right style="thin">
          <color auto="1"/>
        </right>
      </border>
    </dxf>
  </rfmt>
  <rcc rId="358" sId="3" odxf="1" dxf="1">
    <oc r="F121">
      <f>F123+F124+F129+F134+F135+F136+F137+F139+F140+F141+F142+F143+F144+F145+F138</f>
    </oc>
    <nc r="F121"/>
    <odxf>
      <font>
        <b val="0"/>
        <sz val="12"/>
        <color auto="1"/>
        <name val="GHEA Grapalat"/>
        <scheme val="none"/>
      </font>
      <numFmt numFmtId="164" formatCode="#,##0.0"/>
      <fill>
        <patternFill patternType="none">
          <bgColor indexed="65"/>
        </patternFill>
      </fill>
      <alignment horizontal="center" readingOrder="0"/>
      <border outline="0">
        <left style="thin">
          <color auto="1"/>
        </left>
        <right style="medium">
          <color indexed="64"/>
        </right>
        <top style="thin">
          <color auto="1"/>
        </top>
        <bottom style="thin">
          <color auto="1"/>
        </bottom>
      </border>
    </odxf>
    <ndxf>
      <font>
        <b/>
        <sz val="10"/>
        <color auto="1"/>
        <name val="GHEA Grapalat"/>
        <scheme val="none"/>
      </font>
      <numFmt numFmtId="0" formatCode="General"/>
      <fill>
        <patternFill patternType="solid">
          <bgColor theme="0"/>
        </patternFill>
      </fill>
      <alignment horizontal="general" readingOrder="0"/>
      <border outline="0">
        <left/>
        <right/>
        <top/>
        <bottom/>
      </border>
    </ndxf>
  </rcc>
  <rfmt sheetId="3" sqref="A122" start="0" length="0">
    <dxf>
      <font>
        <b/>
        <sz val="10"/>
        <color auto="1"/>
        <name val="GHEA Grapalat"/>
        <scheme val="none"/>
      </font>
      <fill>
        <patternFill patternType="solid">
          <bgColor theme="0"/>
        </patternFill>
      </fill>
      <border outline="0">
        <bottom/>
      </border>
    </dxf>
  </rfmt>
  <rfmt sheetId="3" sqref="B122" start="0" length="0">
    <dxf>
      <font>
        <b/>
        <sz val="10"/>
        <color auto="1"/>
        <name val="GHEA Grapalat"/>
        <scheme val="none"/>
      </font>
      <fill>
        <patternFill patternType="solid">
          <bgColor theme="0"/>
        </patternFill>
      </fill>
      <border outline="0">
        <bottom/>
      </border>
    </dxf>
  </rfmt>
  <rcc rId="359" sId="3" odxf="1" s="1" dxf="1">
    <oc r="C122" t="inlineStr">
      <is>
        <t>այդ թվում՝ ըստ ուղղությունների</t>
      </is>
    </oc>
    <nc r="C122"/>
    <odxf>
      <font>
        <b val="0"/>
        <i val="0"/>
        <strike val="0"/>
        <condense val="0"/>
        <extend val="0"/>
        <outline val="0"/>
        <shadow val="0"/>
        <u val="none"/>
        <vertAlign val="baseline"/>
        <sz val="12"/>
        <color auto="1"/>
        <name val="GHEA Grapalat"/>
        <scheme val="none"/>
      </font>
      <numFmt numFmtId="166" formatCode="_(* #,##0.0_);_(* \(#,##0.0\);_(* &quot;-&quot;?_);_(@_)"/>
      <fill>
        <patternFill patternType="none">
          <fgColor indexed="64"/>
          <bgColor indexed="65"/>
        </patternFill>
      </fill>
      <alignment horizontal="left" vertical="center" textRotation="0" wrapText="1" indent="0" justifyLastLine="0" shrinkToFit="0" readingOrder="0"/>
      <border diagonalUp="0" diagonalDown="0" outline="0">
        <left/>
        <right/>
        <top/>
        <bottom style="thin">
          <color indexed="64"/>
        </bottom>
      </border>
      <protection locked="1" hidden="0"/>
    </odxf>
    <ndxf>
      <font>
        <b/>
        <sz val="10"/>
        <color auto="1"/>
        <name val="GHEA Grapalat"/>
        <scheme val="none"/>
      </font>
      <numFmt numFmtId="0" formatCode="General"/>
      <fill>
        <patternFill patternType="solid">
          <bgColor theme="0"/>
        </patternFill>
      </fill>
      <border outline="0">
        <bottom/>
      </border>
    </ndxf>
  </rcc>
  <rcc rId="360" sId="3" odxf="1" s="1" dxf="1">
    <nc r="D122" t="inlineStr">
      <is>
        <t>Գիտական արդյունավետության խթանման դրամաշնորհային ծրագրերի ֆինանսավորում</t>
      </is>
    </nc>
    <odxf>
      <font>
        <b val="0"/>
        <i val="0"/>
        <strike val="0"/>
        <condense val="0"/>
        <extend val="0"/>
        <outline val="0"/>
        <shadow val="0"/>
        <u val="none"/>
        <vertAlign val="baseline"/>
        <sz val="12"/>
        <color auto="1"/>
        <name val="GHEA Grapalat"/>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1" hidden="0"/>
    </odxf>
    <ndxf>
      <font>
        <b/>
        <sz val="10"/>
        <color auto="1"/>
        <name val="GHEA Grapalat"/>
        <scheme val="none"/>
      </font>
      <numFmt numFmtId="166" formatCode="_(* #,##0.0_);_(* \(#,##0.0\);_(* &quot;-&quot;?_);_(@_)"/>
      <fill>
        <patternFill patternType="solid">
          <bgColor theme="0"/>
        </patternFill>
      </fill>
    </ndxf>
  </rcc>
  <rcc rId="361" sId="3" odxf="1" dxf="1">
    <nc r="E122" t="inlineStr">
      <is>
        <t>մրցույթով ընտրված գիտահետազոտական խմբեր</t>
      </is>
    </nc>
    <odxf>
      <font>
        <b val="0"/>
        <color auto="1"/>
        <name val="GHEA Grapalat"/>
        <scheme val="none"/>
      </font>
      <alignment horizontal="general" vertical="bottom" wrapText="0" readingOrder="0"/>
      <border outline="0">
        <right style="thin">
          <color auto="1"/>
        </right>
      </border>
    </odxf>
    <ndxf>
      <font>
        <b/>
        <sz val="10"/>
        <color auto="1"/>
        <name val="GHEA Grapalat"/>
        <scheme val="none"/>
      </font>
      <alignment horizontal="center" vertical="center" wrapText="1" readingOrder="0"/>
      <border outline="0">
        <right/>
      </border>
    </ndxf>
  </rcc>
  <rcc rId="362" sId="3" odxf="1" dxf="1" numFmtId="4">
    <nc r="F122">
      <v>1069678</v>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A123" start="0" length="0">
    <dxf>
      <font>
        <b/>
        <sz val="10"/>
        <color auto="1"/>
        <name val="GHEA Grapalat"/>
        <scheme val="none"/>
      </font>
      <fill>
        <patternFill patternType="solid">
          <bgColor theme="0"/>
        </patternFill>
      </fill>
    </dxf>
  </rfmt>
  <rfmt sheetId="3" sqref="B123" start="0" length="0">
    <dxf>
      <font>
        <b/>
        <sz val="10"/>
        <color auto="1"/>
        <name val="GHEA Grapalat"/>
        <scheme val="none"/>
      </font>
      <fill>
        <patternFill patternType="solid">
          <bgColor theme="0"/>
        </patternFill>
      </fill>
    </dxf>
  </rfmt>
  <rfmt sheetId="3" sqref="C123" start="0" length="0">
    <dxf>
      <font>
        <b/>
        <sz val="10"/>
        <color auto="1"/>
        <name val="GHEA Grapalat"/>
        <scheme val="none"/>
      </font>
      <fill>
        <patternFill patternType="solid">
          <bgColor theme="0"/>
        </patternFill>
      </fill>
    </dxf>
  </rfmt>
  <rcc rId="363" sId="3" odxf="1" s="1" dxf="1">
    <oc r="D123" t="inlineStr">
      <is>
        <t>Գիտական արդյունավետության խթանման դրամաշնորհային ծրագրերի ֆինանսավորում</t>
      </is>
    </oc>
    <nc r="D123" t="inlineStr">
      <is>
        <t xml:space="preserve">Երիտասարդ գիտաշխատողների հետազոտություններին աջակցություն </t>
      </is>
    </nc>
    <odxf>
      <font>
        <b val="0"/>
        <i val="0"/>
        <strike val="0"/>
        <condense val="0"/>
        <extend val="0"/>
        <outline val="0"/>
        <shadow val="0"/>
        <u val="none"/>
        <vertAlign val="baseline"/>
        <sz val="12"/>
        <color auto="1"/>
        <name val="GHEA Grapalat"/>
        <scheme val="none"/>
      </font>
      <numFmt numFmtId="166" formatCode="_(* #,##0.0_);_(* \(#,##0.0\);_(* &quot;-&quot;?_);_(@_)"/>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1" hidden="0"/>
    </odxf>
    <ndxf>
      <font>
        <b/>
        <sz val="10"/>
        <color auto="1"/>
        <name val="GHEA Grapalat"/>
        <scheme val="none"/>
      </font>
      <numFmt numFmtId="0" formatCode="General"/>
      <fill>
        <patternFill patternType="solid">
          <bgColor theme="0"/>
        </patternFill>
      </fill>
    </ndxf>
  </rcc>
  <rcc rId="364" sId="3" odxf="1" dxf="1">
    <oc r="E123" t="inlineStr">
      <is>
        <t>մրցույթով ընտրված գիտահետազոտական խմբեր</t>
      </is>
    </oc>
    <nc r="E123" t="inlineStr">
      <is>
        <t>մրցույթով ընտրված գիտահետազոտական խմբեր և ֆիզիկական անձինք</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365" sId="3" odxf="1" dxf="1" numFmtId="4">
    <oc r="F123">
      <v>865684</v>
    </oc>
    <nc r="F123">
      <f>F124+F125+F126+F127</f>
    </nc>
    <odxf>
      <font>
        <b val="0"/>
        <sz val="12"/>
        <color auto="1"/>
        <name val="GHEA Grapalat"/>
        <scheme val="none"/>
      </font>
      <fill>
        <patternFill patternType="none">
          <bgColor indexed="65"/>
        </patternFill>
      </fill>
      <alignment horizontal="general" readingOrder="0"/>
    </odxf>
    <ndxf>
      <font>
        <b/>
        <sz val="10"/>
        <color auto="1"/>
        <name val="GHEA Grapalat"/>
        <scheme val="none"/>
      </font>
      <fill>
        <patternFill patternType="solid">
          <bgColor theme="0"/>
        </patternFill>
      </fill>
      <alignment horizontal="center" readingOrder="0"/>
    </ndxf>
  </rcc>
  <rfmt sheetId="3" sqref="A124" start="0" length="0">
    <dxf>
      <font>
        <b/>
        <sz val="10"/>
        <color auto="1"/>
        <name val="GHEA Grapalat"/>
        <scheme val="none"/>
      </font>
      <fill>
        <patternFill patternType="solid">
          <bgColor theme="0"/>
        </patternFill>
      </fill>
    </dxf>
  </rfmt>
  <rfmt sheetId="3" sqref="B124" start="0" length="0">
    <dxf>
      <font>
        <b/>
        <sz val="10"/>
        <color auto="1"/>
        <name val="GHEA Grapalat"/>
        <scheme val="none"/>
      </font>
      <fill>
        <patternFill patternType="solid">
          <bgColor theme="0"/>
        </patternFill>
      </fill>
    </dxf>
  </rfmt>
  <rfmt sheetId="3" sqref="C124" start="0" length="0">
    <dxf>
      <font>
        <b/>
        <sz val="10"/>
        <color auto="1"/>
        <name val="GHEA Grapalat"/>
        <scheme val="none"/>
      </font>
      <fill>
        <patternFill patternType="solid">
          <bgColor theme="0"/>
        </patternFill>
      </fill>
    </dxf>
  </rfmt>
  <rcc rId="366" sId="3" odxf="1" dxf="1">
    <oc r="D124" t="inlineStr">
      <is>
        <t xml:space="preserve">Երիտասարդ գիտաշխատողների հետազոտություններին աջակցություն </t>
      </is>
    </oc>
    <nc r="D124" t="inlineStr">
      <is>
        <t>Երիտասարդ գիտաշխատողների (մինչև 35 տարեկան) հետազոտություններին աջակցություն</t>
      </is>
    </nc>
    <odxf>
      <font>
        <b val="0"/>
        <i val="0"/>
        <sz val="12"/>
        <color auto="1"/>
        <name val="GHEA Grapalat"/>
        <scheme val="none"/>
      </font>
      <fill>
        <patternFill patternType="none">
          <bgColor indexed="65"/>
        </patternFill>
      </fill>
      <alignment horizontal="center" readingOrder="0"/>
    </odxf>
    <ndxf>
      <font>
        <b/>
        <i/>
        <sz val="10"/>
        <color auto="1"/>
        <name val="GHEA Grapalat"/>
        <scheme val="none"/>
      </font>
      <fill>
        <patternFill patternType="solid">
          <bgColor theme="0"/>
        </patternFill>
      </fill>
      <alignment horizontal="left" readingOrder="0"/>
    </ndxf>
  </rcc>
  <rcc rId="367" sId="3" odxf="1" dxf="1">
    <oc r="E124" t="inlineStr">
      <is>
        <t>մրցույթով ընտրված գիտահետազոտական խմբեր և ֆիզիկական անձինք</t>
      </is>
    </oc>
    <nc r="E124" t="inlineStr">
      <is>
        <t xml:space="preserve">մրցույթով ընտրված գիտահետազոտական խմբեր </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368" sId="3" odxf="1" dxf="1" numFmtId="4">
    <oc r="F124">
      <f>F125+F126+F127+F128</f>
    </oc>
    <nc r="F124">
      <v>190476</v>
    </nc>
    <odxf>
      <font>
        <b val="0"/>
        <sz val="12"/>
        <color auto="1"/>
        <name val="GHEA Grapalat"/>
        <scheme val="none"/>
      </font>
      <fill>
        <patternFill patternType="none">
          <bgColor indexed="65"/>
        </patternFill>
      </fill>
      <alignment horizontal="center" readingOrder="0"/>
    </odxf>
    <ndxf>
      <font>
        <b/>
        <sz val="10"/>
        <color auto="1"/>
        <name val="GHEA Grapalat"/>
        <scheme val="none"/>
      </font>
      <fill>
        <patternFill patternType="solid">
          <bgColor theme="0"/>
        </patternFill>
      </fill>
      <alignment horizontal="general" readingOrder="0"/>
    </ndxf>
  </rcc>
  <rfmt sheetId="3" sqref="A125" start="0" length="0">
    <dxf>
      <font>
        <b/>
        <sz val="10"/>
        <color auto="1"/>
        <name val="GHEA Grapalat"/>
        <scheme val="none"/>
      </font>
      <fill>
        <patternFill patternType="solid">
          <bgColor theme="0"/>
        </patternFill>
      </fill>
    </dxf>
  </rfmt>
  <rfmt sheetId="3" sqref="B125" start="0" length="0">
    <dxf>
      <font>
        <b/>
        <sz val="10"/>
        <color auto="1"/>
        <name val="GHEA Grapalat"/>
        <scheme val="none"/>
      </font>
      <fill>
        <patternFill patternType="solid">
          <bgColor theme="0"/>
        </patternFill>
      </fill>
    </dxf>
  </rfmt>
  <rfmt sheetId="3" sqref="C125" start="0" length="0">
    <dxf>
      <font>
        <b/>
        <sz val="10"/>
        <color auto="1"/>
        <name val="GHEA Grapalat"/>
        <scheme val="none"/>
      </font>
      <fill>
        <patternFill patternType="solid">
          <bgColor theme="0"/>
        </patternFill>
      </fill>
    </dxf>
  </rfmt>
  <rcc rId="369" sId="3" odxf="1" dxf="1">
    <oc r="D125" t="inlineStr">
      <is>
        <t>Երիտասարդ գիտաշխատողների (մինչև 35 տարեկան) հետազոտություններին աջակցություն</t>
      </is>
    </oc>
    <nc r="D125" t="inlineStr">
      <is>
        <t xml:space="preserve">Ասպիրանտների և երիտասարդ հայցորդների հետազոտություններին աջակցություն </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E125" start="0" length="0">
    <dxf>
      <font>
        <b/>
        <sz val="10"/>
        <color auto="1"/>
        <name val="GHEA Grapalat"/>
        <scheme val="none"/>
      </font>
      <fill>
        <patternFill patternType="solid">
          <bgColor theme="0"/>
        </patternFill>
      </fill>
    </dxf>
  </rfmt>
  <rcc rId="370" sId="3" odxf="1" dxf="1" numFmtId="4">
    <oc r="F125">
      <v>138000</v>
    </oc>
    <nc r="F125">
      <f>512685-6000</f>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A126" start="0" length="0">
    <dxf>
      <font>
        <b/>
        <sz val="10"/>
        <color auto="1"/>
        <name val="GHEA Grapalat"/>
        <scheme val="none"/>
      </font>
      <fill>
        <patternFill patternType="solid">
          <bgColor theme="0"/>
        </patternFill>
      </fill>
    </dxf>
  </rfmt>
  <rfmt sheetId="3" sqref="B126" start="0" length="0">
    <dxf>
      <font>
        <b/>
        <sz val="10"/>
        <color auto="1"/>
        <name val="GHEA Grapalat"/>
        <scheme val="none"/>
      </font>
      <fill>
        <patternFill patternType="solid">
          <bgColor theme="0"/>
        </patternFill>
      </fill>
    </dxf>
  </rfmt>
  <rfmt sheetId="3" sqref="C126" start="0" length="0">
    <dxf>
      <font>
        <b/>
        <sz val="10"/>
        <color auto="1"/>
        <name val="GHEA Grapalat"/>
        <scheme val="none"/>
      </font>
      <fill>
        <patternFill patternType="solid">
          <bgColor theme="0"/>
        </patternFill>
      </fill>
    </dxf>
  </rfmt>
  <rcc rId="371" sId="3" odxf="1" dxf="1">
    <oc r="D126" t="inlineStr">
      <is>
        <t xml:space="preserve">Ասպիրանտների և երիտասարդ հայցորդների հետազոտություններին աջակցություն </t>
      </is>
    </oc>
    <nc r="D126" t="inlineStr">
      <is>
        <t xml:space="preserve">Գիտական խմբերի կամ լաբորատորիաների (բաժինների) ամրապնդմանն աջակցություն </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372" sId="3" odxf="1" dxf="1">
    <oc r="E126" t="inlineStr">
      <is>
        <t xml:space="preserve">մրցույթով ընտրված գիտահետազոտական խմբեր </t>
      </is>
    </oc>
    <nc r="E126" t="inlineStr">
      <is>
        <t>մրցույթով ընտրված գիտահետազոտական խմբեր</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373" sId="3" odxf="1" dxf="1" numFmtId="4">
    <oc r="F126">
      <v>350569</v>
    </oc>
    <nc r="F126">
      <v>1147331</v>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A127" start="0" length="0">
    <dxf>
      <font>
        <b/>
        <sz val="10"/>
        <color auto="1"/>
        <name val="GHEA Grapalat"/>
        <scheme val="none"/>
      </font>
      <fill>
        <patternFill patternType="solid">
          <bgColor theme="0"/>
        </patternFill>
      </fill>
    </dxf>
  </rfmt>
  <rfmt sheetId="3" sqref="B127" start="0" length="0">
    <dxf>
      <font>
        <b/>
        <sz val="10"/>
        <color auto="1"/>
        <name val="GHEA Grapalat"/>
        <scheme val="none"/>
      </font>
      <fill>
        <patternFill patternType="solid">
          <bgColor theme="0"/>
        </patternFill>
      </fill>
    </dxf>
  </rfmt>
  <rfmt sheetId="3" sqref="C127" start="0" length="0">
    <dxf>
      <font>
        <b/>
        <sz val="10"/>
        <color auto="1"/>
        <name val="GHEA Grapalat"/>
        <scheme val="none"/>
      </font>
      <fill>
        <patternFill patternType="solid">
          <bgColor theme="0"/>
        </patternFill>
      </fill>
    </dxf>
  </rfmt>
  <rcc rId="374" sId="3" odxf="1" dxf="1">
    <oc r="D127" t="inlineStr">
      <is>
        <t xml:space="preserve">Գիտական խմբերի կամ լաբորատորիաների (բաժինների) ամրապնդմանն աջակցություն </t>
      </is>
    </oc>
    <nc r="D127" t="inlineStr">
      <is>
        <t>Մասնագիտական վերապատրաստում</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375" sId="3" odxf="1" dxf="1">
    <oc r="E127" t="inlineStr">
      <is>
        <t>մրցույթով ընտրված գիտահետազոտական խմբեր</t>
      </is>
    </oc>
    <nc r="E127" t="inlineStr">
      <is>
        <t>մրցույթով ընտրված ֆիզիկական անձինք</t>
      </is>
    </nc>
    <odxf>
      <font>
        <b val="0"/>
        <sz val="12"/>
        <color auto="1"/>
        <name val="GHEA Grapalat"/>
        <scheme val="none"/>
      </font>
      <fill>
        <patternFill patternType="none">
          <bgColor indexed="65"/>
        </patternFill>
      </fill>
      <border outline="0">
        <bottom style="thin">
          <color auto="1"/>
        </bottom>
      </border>
    </odxf>
    <ndxf>
      <font>
        <b/>
        <sz val="10"/>
        <color auto="1"/>
        <name val="GHEA Grapalat"/>
        <scheme val="none"/>
      </font>
      <fill>
        <patternFill patternType="solid">
          <bgColor theme="0"/>
        </patternFill>
      </fill>
      <border outline="0">
        <bottom/>
      </border>
    </ndxf>
  </rcc>
  <rcc rId="376" sId="3" odxf="1" dxf="1">
    <oc r="F127">
      <v>1272593</v>
    </oc>
    <nc r="F127">
      <v>0</v>
    </nc>
    <odxf>
      <font>
        <b val="0"/>
        <sz val="12"/>
        <color auto="1"/>
        <name val="GHEA Grapalat"/>
        <scheme val="none"/>
      </font>
      <numFmt numFmtId="164" formatCode="#,##0.0"/>
      <fill>
        <patternFill patternType="none">
          <bgColor indexed="65"/>
        </patternFill>
      </fill>
      <border outline="0">
        <left style="thin">
          <color auto="1"/>
        </left>
        <right style="medium">
          <color indexed="64"/>
        </right>
        <top style="thin">
          <color auto="1"/>
        </top>
        <bottom style="thin">
          <color auto="1"/>
        </bottom>
      </border>
    </odxf>
    <ndxf>
      <font>
        <b/>
        <sz val="10"/>
        <color auto="1"/>
        <name val="GHEA Grapalat"/>
        <scheme val="none"/>
      </font>
      <numFmt numFmtId="0" formatCode="General"/>
      <fill>
        <patternFill patternType="solid">
          <bgColor theme="0"/>
        </patternFill>
      </fill>
      <border outline="0">
        <left/>
        <right/>
        <top/>
        <bottom/>
      </border>
    </ndxf>
  </rcc>
  <rfmt sheetId="3" sqref="A128" start="0" length="0">
    <dxf>
      <font>
        <b/>
        <sz val="10"/>
        <color auto="1"/>
        <name val="GHEA Grapalat"/>
        <scheme val="none"/>
      </font>
      <fill>
        <patternFill patternType="solid">
          <bgColor theme="0"/>
        </patternFill>
      </fill>
    </dxf>
  </rfmt>
  <rfmt sheetId="3" sqref="B128" start="0" length="0">
    <dxf>
      <font>
        <b/>
        <sz val="10"/>
        <color auto="1"/>
        <name val="GHEA Grapalat"/>
        <scheme val="none"/>
      </font>
      <fill>
        <patternFill patternType="solid">
          <bgColor theme="0"/>
        </patternFill>
      </fill>
    </dxf>
  </rfmt>
  <rfmt sheetId="3" sqref="C128" start="0" length="0">
    <dxf>
      <font>
        <b/>
        <sz val="10"/>
        <color auto="1"/>
        <name val="GHEA Grapalat"/>
        <scheme val="none"/>
      </font>
      <fill>
        <patternFill patternType="solid">
          <bgColor theme="0"/>
        </patternFill>
      </fill>
    </dxf>
  </rfmt>
  <rcc rId="377" sId="3" odxf="1" dxf="1">
    <oc r="D128" t="inlineStr">
      <is>
        <t>Մասնագիտական վերապատրաստում</t>
      </is>
    </oc>
    <nc r="D128" t="inlineStr">
      <is>
        <t>Միջազգային գիտական համագործակցության շրջանակներում գիտական ծրագրերի աջակցություն</t>
      </is>
    </nc>
    <odxf>
      <font>
        <b val="0"/>
        <i/>
        <sz val="12"/>
        <color auto="1"/>
        <name val="GHEA Grapalat"/>
        <scheme val="none"/>
      </font>
      <fill>
        <patternFill patternType="none">
          <bgColor indexed="65"/>
        </patternFill>
      </fill>
      <alignment horizontal="left" readingOrder="0"/>
      <border outline="0">
        <right style="thin">
          <color auto="1"/>
        </right>
      </border>
    </odxf>
    <ndxf>
      <font>
        <b/>
        <i val="0"/>
        <sz val="10"/>
        <color auto="1"/>
        <name val="GHEA Grapalat"/>
        <scheme val="none"/>
      </font>
      <fill>
        <patternFill patternType="solid">
          <bgColor theme="0"/>
        </patternFill>
      </fill>
      <alignment horizontal="center" readingOrder="0"/>
      <border outline="0">
        <right/>
      </border>
    </ndxf>
  </rcc>
  <rcc rId="378" sId="3" odxf="1" dxf="1">
    <oc r="E128" t="inlineStr">
      <is>
        <t>մրցույթով ընտրված ֆիզիկական անձինք</t>
      </is>
    </oc>
    <nc r="E128" t="inlineStr">
      <is>
        <t>միջազգային համաձայնագրերով նախատեսված և/կամ մրցույթով ընտրված գիտահետազոտական խմբեր</t>
      </is>
    </nc>
    <odxf>
      <font>
        <b val="0"/>
        <sz val="12"/>
        <color auto="1"/>
        <name val="GHEA Grapalat"/>
        <scheme val="none"/>
      </font>
      <fill>
        <patternFill patternType="none">
          <bgColor indexed="65"/>
        </patternFill>
      </fill>
      <border outline="0">
        <right/>
      </border>
    </odxf>
    <ndxf>
      <font>
        <b/>
        <sz val="10"/>
        <color auto="1"/>
        <name val="GHEA Grapalat"/>
        <scheme val="none"/>
      </font>
      <fill>
        <patternFill patternType="solid">
          <bgColor theme="0"/>
        </patternFill>
      </fill>
      <border outline="0">
        <right style="thin">
          <color auto="1"/>
        </right>
      </border>
    </ndxf>
  </rcc>
  <rcc rId="379" sId="3" odxf="1" dxf="1" numFmtId="4">
    <oc r="F128">
      <v>336000</v>
    </oc>
    <nc r="F128">
      <f>F129+F130+F131+F132</f>
    </nc>
    <odxf>
      <font>
        <b val="0"/>
        <sz val="12"/>
        <color auto="1"/>
        <name val="GHEA Grapalat"/>
        <scheme val="none"/>
      </font>
      <fill>
        <patternFill patternType="none">
          <bgColor indexed="65"/>
        </patternFill>
      </fill>
      <alignment horizontal="general" readingOrder="0"/>
      <border outline="0">
        <left style="thin">
          <color auto="1"/>
        </left>
      </border>
    </odxf>
    <ndxf>
      <font>
        <b/>
        <sz val="10"/>
        <color auto="1"/>
        <name val="GHEA Grapalat"/>
        <scheme val="none"/>
      </font>
      <fill>
        <patternFill patternType="solid">
          <bgColor theme="0"/>
        </patternFill>
      </fill>
      <alignment horizontal="center" readingOrder="0"/>
      <border outline="0">
        <left/>
      </border>
    </ndxf>
  </rcc>
  <rfmt sheetId="3" sqref="A129" start="0" length="0">
    <dxf>
      <font>
        <b/>
        <sz val="10"/>
        <color auto="1"/>
        <name val="GHEA Grapalat"/>
        <scheme val="none"/>
      </font>
      <fill>
        <patternFill patternType="solid">
          <bgColor theme="0"/>
        </patternFill>
      </fill>
    </dxf>
  </rfmt>
  <rfmt sheetId="3" sqref="B129" start="0" length="0">
    <dxf>
      <font>
        <b/>
        <sz val="10"/>
        <color auto="1"/>
        <name val="GHEA Grapalat"/>
        <scheme val="none"/>
      </font>
      <fill>
        <patternFill patternType="solid">
          <bgColor theme="0"/>
        </patternFill>
      </fill>
    </dxf>
  </rfmt>
  <rfmt sheetId="3" sqref="C129" start="0" length="0">
    <dxf>
      <font>
        <b/>
        <sz val="10"/>
        <color auto="1"/>
        <name val="GHEA Grapalat"/>
        <scheme val="none"/>
      </font>
      <fill>
        <patternFill patternType="solid">
          <bgColor theme="0"/>
        </patternFill>
      </fill>
    </dxf>
  </rfmt>
  <rcc rId="380" sId="3" odxf="1" dxf="1">
    <oc r="D129" t="inlineStr">
      <is>
        <t>Միջազգային գիտական համագործակցության շրջանակներում գիտական ծրագրերի աջակցություն</t>
      </is>
    </oc>
    <nc r="D129" t="inlineStr">
      <is>
        <t>հայ-գերմանական</t>
      </is>
    </nc>
    <odxf>
      <font>
        <b val="0"/>
        <i val="0"/>
        <sz val="12"/>
        <color auto="1"/>
        <name val="GHEA Grapalat"/>
        <scheme val="none"/>
      </font>
      <fill>
        <patternFill patternType="none">
          <bgColor indexed="65"/>
        </patternFill>
      </fill>
    </odxf>
    <ndxf>
      <font>
        <b/>
        <i/>
        <sz val="10"/>
        <color auto="1"/>
        <name val="GHEA Grapalat"/>
        <scheme val="none"/>
      </font>
      <fill>
        <patternFill patternType="solid">
          <bgColor theme="0"/>
        </patternFill>
      </fill>
    </ndxf>
  </rcc>
  <rcc rId="381" sId="3" odxf="1" dxf="1">
    <oc r="E129" t="inlineStr">
      <is>
        <t>միջազգային համաձայնագրերով նախատեսված և/կամ մրցույթով ընտրված գիտահետազոտական խմբեր</t>
      </is>
    </oc>
    <nc r="E129"/>
    <odxf>
      <font>
        <b val="0"/>
        <sz val="12"/>
        <color auto="1"/>
        <name val="GHEA Grapalat"/>
        <scheme val="none"/>
      </font>
      <border outline="0">
        <top style="thin">
          <color auto="1"/>
        </top>
      </border>
    </odxf>
    <ndxf>
      <font>
        <b/>
        <sz val="10"/>
        <color auto="1"/>
        <name val="GHEA Grapalat"/>
        <scheme val="none"/>
      </font>
      <border outline="0">
        <top/>
      </border>
    </ndxf>
  </rcc>
  <rcc rId="382" sId="3" odxf="1" dxf="1" numFmtId="4">
    <oc r="F129">
      <f>F130+F131+F132+F133</f>
    </oc>
    <nc r="F129">
      <v>25000</v>
    </nc>
    <odxf>
      <font>
        <b val="0"/>
        <sz val="12"/>
        <color auto="1"/>
        <name val="GHEA Grapalat"/>
        <scheme val="none"/>
      </font>
      <fill>
        <patternFill patternType="none">
          <bgColor indexed="65"/>
        </patternFill>
      </fill>
      <alignment horizontal="center" readingOrder="0"/>
    </odxf>
    <ndxf>
      <font>
        <b/>
        <sz val="10"/>
        <color auto="1"/>
        <name val="GHEA Grapalat"/>
        <scheme val="none"/>
      </font>
      <fill>
        <patternFill patternType="solid">
          <bgColor theme="0"/>
        </patternFill>
      </fill>
      <alignment horizontal="general" readingOrder="0"/>
    </ndxf>
  </rcc>
  <rfmt sheetId="3" sqref="A130" start="0" length="0">
    <dxf>
      <font>
        <b/>
        <sz val="10"/>
        <color auto="1"/>
        <name val="GHEA Grapalat"/>
        <scheme val="none"/>
      </font>
      <fill>
        <patternFill patternType="solid">
          <bgColor theme="0"/>
        </patternFill>
      </fill>
    </dxf>
  </rfmt>
  <rfmt sheetId="3" sqref="B130" start="0" length="0">
    <dxf>
      <font>
        <b/>
        <sz val="10"/>
        <color auto="1"/>
        <name val="GHEA Grapalat"/>
        <scheme val="none"/>
      </font>
      <fill>
        <patternFill patternType="solid">
          <bgColor theme="0"/>
        </patternFill>
      </fill>
    </dxf>
  </rfmt>
  <rfmt sheetId="3" sqref="C130" start="0" length="0">
    <dxf>
      <font>
        <b/>
        <sz val="10"/>
        <color auto="1"/>
        <name val="GHEA Grapalat"/>
        <scheme val="none"/>
      </font>
      <fill>
        <patternFill patternType="solid">
          <bgColor theme="0"/>
        </patternFill>
      </fill>
    </dxf>
  </rfmt>
  <rcc rId="383" sId="3" odxf="1" dxf="1">
    <oc r="D130" t="inlineStr">
      <is>
        <t>հայ-գերմանական</t>
      </is>
    </oc>
    <nc r="D130" t="inlineStr">
      <is>
        <t>հայ-իտալական</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E130" start="0" length="0">
    <dxf>
      <font>
        <b/>
        <sz val="10"/>
        <color auto="1"/>
        <name val="GHEA Grapalat"/>
        <scheme val="none"/>
      </font>
    </dxf>
  </rfmt>
  <rcc rId="384" sId="3" odxf="1" dxf="1" numFmtId="4">
    <oc r="F130">
      <v>28721</v>
    </oc>
    <nc r="F130">
      <v>24181</v>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A131" start="0" length="0">
    <dxf>
      <font>
        <b/>
        <sz val="10"/>
        <color auto="1"/>
        <name val="GHEA Grapalat"/>
        <scheme val="none"/>
      </font>
      <fill>
        <patternFill patternType="solid">
          <bgColor theme="0"/>
        </patternFill>
      </fill>
    </dxf>
  </rfmt>
  <rfmt sheetId="3" sqref="B131" start="0" length="0">
    <dxf>
      <font>
        <b/>
        <sz val="10"/>
        <color auto="1"/>
        <name val="GHEA Grapalat"/>
        <scheme val="none"/>
      </font>
      <fill>
        <patternFill patternType="solid">
          <bgColor theme="0"/>
        </patternFill>
      </fill>
    </dxf>
  </rfmt>
  <rfmt sheetId="3" sqref="C131" start="0" length="0">
    <dxf>
      <font>
        <b/>
        <sz val="10"/>
        <color auto="1"/>
        <name val="GHEA Grapalat"/>
        <scheme val="none"/>
      </font>
      <fill>
        <patternFill patternType="solid">
          <bgColor theme="0"/>
        </patternFill>
      </fill>
    </dxf>
  </rfmt>
  <rcc rId="385" sId="3" odxf="1" dxf="1">
    <oc r="D131" t="inlineStr">
      <is>
        <t>հայ-իտալական</t>
      </is>
    </oc>
    <nc r="D131" t="inlineStr">
      <is>
        <t>հայ-մոլդովական</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E131" start="0" length="0">
    <dxf>
      <font>
        <b/>
        <sz val="10"/>
        <color auto="1"/>
        <name val="GHEA Grapalat"/>
        <scheme val="none"/>
      </font>
    </dxf>
  </rfmt>
  <rcc rId="386" sId="3" odxf="1" dxf="1" numFmtId="4">
    <oc r="F131">
      <v>20000</v>
    </oc>
    <nc r="F131">
      <v>12000</v>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A132" start="0" length="0">
    <dxf>
      <font>
        <b/>
        <sz val="10"/>
        <color auto="1"/>
        <name val="GHEA Grapalat"/>
        <scheme val="none"/>
      </font>
      <fill>
        <patternFill patternType="solid">
          <bgColor theme="0"/>
        </patternFill>
      </fill>
    </dxf>
  </rfmt>
  <rfmt sheetId="3" sqref="B132" start="0" length="0">
    <dxf>
      <font>
        <b/>
        <sz val="10"/>
        <color auto="1"/>
        <name val="GHEA Grapalat"/>
        <scheme val="none"/>
      </font>
      <fill>
        <patternFill patternType="solid">
          <bgColor theme="0"/>
        </patternFill>
      </fill>
    </dxf>
  </rfmt>
  <rfmt sheetId="3" sqref="C132" start="0" length="0">
    <dxf>
      <font>
        <b/>
        <sz val="10"/>
        <color auto="1"/>
        <name val="GHEA Grapalat"/>
        <scheme val="none"/>
      </font>
      <fill>
        <patternFill patternType="solid">
          <bgColor theme="0"/>
        </patternFill>
      </fill>
    </dxf>
  </rfmt>
  <rcc rId="387" sId="3" odxf="1" dxf="1">
    <oc r="D132" t="inlineStr">
      <is>
        <t>հայ-չինական</t>
      </is>
    </oc>
    <nc r="D132" t="inlineStr">
      <is>
        <t>հայ-վրացական</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E132" start="0" length="0">
    <dxf>
      <font>
        <b/>
        <sz val="10"/>
        <color auto="1"/>
        <name val="GHEA Grapalat"/>
        <scheme val="none"/>
      </font>
      <border outline="0">
        <bottom style="thin">
          <color indexed="64"/>
        </bottom>
      </border>
    </dxf>
  </rfmt>
  <rcc rId="388" sId="3" odxf="1" dxf="1" numFmtId="4">
    <oc r="F132">
      <v>10000</v>
    </oc>
    <nc r="F132">
      <v>6000</v>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A133" start="0" length="0">
    <dxf>
      <font>
        <b/>
        <sz val="10"/>
        <color auto="1"/>
        <name val="GHEA Grapalat"/>
        <scheme val="none"/>
      </font>
      <fill>
        <patternFill patternType="solid">
          <bgColor theme="0"/>
        </patternFill>
      </fill>
    </dxf>
  </rfmt>
  <rfmt sheetId="3" sqref="B133" start="0" length="0">
    <dxf>
      <font>
        <b/>
        <sz val="10"/>
        <color auto="1"/>
        <name val="GHEA Grapalat"/>
        <scheme val="none"/>
      </font>
      <fill>
        <patternFill patternType="solid">
          <bgColor theme="0"/>
        </patternFill>
      </fill>
    </dxf>
  </rfmt>
  <rfmt sheetId="3" sqref="C133" start="0" length="0">
    <dxf>
      <font>
        <b/>
        <sz val="10"/>
        <color auto="1"/>
        <name val="GHEA Grapalat"/>
        <scheme val="none"/>
      </font>
      <fill>
        <patternFill patternType="solid">
          <bgColor theme="0"/>
        </patternFill>
      </fill>
    </dxf>
  </rfmt>
  <rcc rId="389" sId="3" odxf="1" s="1" dxf="1">
    <oc r="D133" t="inlineStr">
      <is>
        <t>հայ-վրացական</t>
      </is>
    </oc>
    <nc r="D133" t="inlineStr">
      <is>
        <t xml:space="preserve">Փորձարարական մշակումների նախագծերի աջակցություն </t>
      </is>
    </nc>
    <odxf>
      <font>
        <b val="0"/>
        <i/>
        <strike val="0"/>
        <condense val="0"/>
        <extend val="0"/>
        <outline val="0"/>
        <shadow val="0"/>
        <u val="none"/>
        <vertAlign val="baseline"/>
        <sz val="12"/>
        <color auto="1"/>
        <name val="GHEA Grapalat"/>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top style="thin">
          <color auto="1"/>
        </top>
        <bottom style="thin">
          <color auto="1"/>
        </bottom>
      </border>
      <protection locked="1" hidden="0"/>
    </odxf>
    <ndxf>
      <font>
        <b/>
        <i val="0"/>
        <sz val="10"/>
        <color auto="1"/>
        <name val="GHEA Grapalat"/>
        <scheme val="none"/>
      </font>
      <fill>
        <patternFill patternType="solid">
          <bgColor theme="0"/>
        </patternFill>
      </fill>
      <border outline="0">
        <right style="thin">
          <color auto="1"/>
        </right>
      </border>
    </ndxf>
  </rcc>
  <rcc rId="390" sId="3" odxf="1" dxf="1">
    <nc r="E133" t="inlineStr">
      <is>
        <t>մրցույթով ընտրված գիտահետազոտական խմբեր</t>
      </is>
    </nc>
    <odxf>
      <font>
        <b val="0"/>
        <color auto="1"/>
        <name val="GHEA Grapalat"/>
        <scheme val="none"/>
      </font>
      <border outline="0">
        <right style="thin">
          <color indexed="64"/>
        </right>
      </border>
    </odxf>
    <ndxf>
      <font>
        <b/>
        <sz val="10"/>
        <color auto="1"/>
        <name val="GHEA Grapalat"/>
        <scheme val="none"/>
      </font>
      <border outline="0">
        <right/>
      </border>
    </ndxf>
  </rcc>
  <rcc rId="391" sId="3" odxf="1" dxf="1" numFmtId="4">
    <oc r="F133">
      <v>6000</v>
    </oc>
    <nc r="F133">
      <v>258530</v>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A134" start="0" length="0">
    <dxf>
      <font>
        <b/>
        <sz val="10"/>
        <color auto="1"/>
        <name val="GHEA Grapalat"/>
        <scheme val="none"/>
      </font>
      <fill>
        <patternFill patternType="solid">
          <bgColor theme="0"/>
        </patternFill>
      </fill>
    </dxf>
  </rfmt>
  <rfmt sheetId="3" sqref="B134" start="0" length="0">
    <dxf>
      <font>
        <b/>
        <sz val="10"/>
        <color auto="1"/>
        <name val="GHEA Grapalat"/>
        <scheme val="none"/>
      </font>
      <fill>
        <patternFill patternType="solid">
          <bgColor theme="0"/>
        </patternFill>
      </fill>
    </dxf>
  </rfmt>
  <rfmt sheetId="3" sqref="C134" start="0" length="0">
    <dxf>
      <font>
        <b/>
        <sz val="10"/>
        <color auto="1"/>
        <name val="GHEA Grapalat"/>
        <scheme val="none"/>
      </font>
      <fill>
        <patternFill patternType="solid">
          <bgColor theme="0"/>
        </patternFill>
      </fill>
    </dxf>
  </rfmt>
  <rcc rId="392" sId="3" odxf="1" dxf="1">
    <oc r="D134" t="inlineStr">
      <is>
        <t xml:space="preserve">Փորձարարական մշակումների նախագծերի աջակցություն </t>
      </is>
    </oc>
    <nc r="D134" t="inlineStr">
      <is>
        <t>Պետության պահանջարկի վրա հիմնված (demand driven) հետազոտությունների ֆինանսավորում</t>
      </is>
    </nc>
    <odxf>
      <font>
        <b val="0"/>
        <sz val="12"/>
        <name val="GHEA Grapalat"/>
        <scheme val="none"/>
      </font>
      <fill>
        <patternFill patternType="none">
          <bgColor indexed="65"/>
        </patternFill>
      </fill>
    </odxf>
    <ndxf>
      <font>
        <b/>
        <sz val="12"/>
        <name val="GHEA Grapalat"/>
        <scheme val="none"/>
      </font>
      <fill>
        <patternFill patternType="solid">
          <bgColor theme="0"/>
        </patternFill>
      </fill>
    </ndxf>
  </rcc>
  <rfmt sheetId="3" sqref="E134" start="0" length="0">
    <dxf>
      <font>
        <b/>
        <sz val="10"/>
        <color auto="1"/>
        <name val="GHEA Grapalat"/>
        <scheme val="none"/>
      </font>
      <fill>
        <patternFill patternType="solid">
          <bgColor theme="0"/>
        </patternFill>
      </fill>
      <border outline="0">
        <top style="thin">
          <color auto="1"/>
        </top>
      </border>
    </dxf>
  </rfmt>
  <rcc rId="393" sId="3" odxf="1" dxf="1" numFmtId="4">
    <oc r="F134">
      <v>64110</v>
    </oc>
    <nc r="F134">
      <v>513291</v>
    </nc>
    <odxf>
      <font>
        <b val="0"/>
        <sz val="12"/>
        <color auto="1"/>
        <name val="GHEA Grapalat"/>
        <scheme val="none"/>
      </font>
      <fill>
        <patternFill patternType="none">
          <bgColor indexed="65"/>
        </patternFill>
      </fill>
      <border outline="0">
        <left style="thin">
          <color auto="1"/>
        </left>
      </border>
    </odxf>
    <ndxf>
      <font>
        <b/>
        <sz val="10"/>
        <color auto="1"/>
        <name val="GHEA Grapalat"/>
        <scheme val="none"/>
      </font>
      <fill>
        <patternFill patternType="solid">
          <bgColor theme="0"/>
        </patternFill>
      </fill>
      <border outline="0">
        <left/>
      </border>
    </ndxf>
  </rcc>
  <rfmt sheetId="3" sqref="A135" start="0" length="0">
    <dxf>
      <font>
        <b/>
        <sz val="10"/>
        <color auto="1"/>
        <name val="GHEA Grapalat"/>
        <scheme val="none"/>
      </font>
      <fill>
        <patternFill patternType="solid">
          <bgColor theme="0"/>
        </patternFill>
      </fill>
    </dxf>
  </rfmt>
  <rfmt sheetId="3" sqref="B135" start="0" length="0">
    <dxf>
      <font>
        <b/>
        <sz val="10"/>
        <color auto="1"/>
        <name val="GHEA Grapalat"/>
        <scheme val="none"/>
      </font>
      <fill>
        <patternFill patternType="solid">
          <bgColor theme="0"/>
        </patternFill>
      </fill>
    </dxf>
  </rfmt>
  <rfmt sheetId="3" sqref="C135" start="0" length="0">
    <dxf>
      <font>
        <b/>
        <sz val="10"/>
        <color auto="1"/>
        <name val="GHEA Grapalat"/>
        <scheme val="none"/>
      </font>
      <fill>
        <patternFill patternType="solid">
          <bgColor theme="0"/>
        </patternFill>
      </fill>
    </dxf>
  </rfmt>
  <rcc rId="394" sId="3" odxf="1" dxf="1">
    <oc r="D135" t="inlineStr">
      <is>
        <t>Պետության պահանջարկի վրա հիմնված (demand driven) հետազոտությունների ֆինանսավորում</t>
      </is>
    </oc>
    <nc r="D135" t="inlineStr">
      <is>
        <t>Հայաստանի Հանրապետության գիտական կազմակերպություններում արտերկրի գիտնականների (PostDoc-Armenia) ծրագրի ֆինանսավորում</t>
      </is>
    </nc>
    <odxf>
      <font>
        <b val="0"/>
        <sz val="12"/>
        <name val="GHEA Grapalat"/>
        <scheme val="none"/>
      </font>
      <fill>
        <patternFill patternType="none">
          <bgColor indexed="65"/>
        </patternFill>
      </fill>
    </odxf>
    <ndxf>
      <font>
        <b/>
        <sz val="12"/>
        <name val="GHEA Grapalat"/>
        <scheme val="none"/>
      </font>
      <fill>
        <patternFill patternType="solid">
          <bgColor theme="0"/>
        </patternFill>
      </fill>
    </ndxf>
  </rcc>
  <rcc rId="395" sId="3" odxf="1" dxf="1">
    <oc r="E135" t="inlineStr">
      <is>
        <t>մրցույթով ընտրված գիտահետազոտական խմբեր</t>
      </is>
    </oc>
    <nc r="E135" t="inlineStr">
      <is>
        <t>մրցույթով ընտրված ֆիզիկական անձինք</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396" sId="3" odxf="1" dxf="1" numFmtId="4">
    <oc r="F135">
      <v>250000</v>
    </oc>
    <nc r="F135">
      <v>62725</v>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A136" start="0" length="0">
    <dxf>
      <font>
        <b/>
        <sz val="10"/>
        <color auto="1"/>
        <name val="GHEA Grapalat"/>
        <scheme val="none"/>
      </font>
      <fill>
        <patternFill patternType="solid">
          <bgColor theme="0"/>
        </patternFill>
      </fill>
    </dxf>
  </rfmt>
  <rfmt sheetId="3" sqref="B136" start="0" length="0">
    <dxf>
      <font>
        <b/>
        <sz val="10"/>
        <color auto="1"/>
        <name val="GHEA Grapalat"/>
        <scheme val="none"/>
      </font>
      <fill>
        <patternFill patternType="solid">
          <bgColor theme="0"/>
        </patternFill>
      </fill>
    </dxf>
  </rfmt>
  <rfmt sheetId="3" sqref="C136" start="0" length="0">
    <dxf>
      <font>
        <b/>
        <sz val="10"/>
        <color auto="1"/>
        <name val="GHEA Grapalat"/>
        <scheme val="none"/>
      </font>
      <fill>
        <patternFill patternType="solid">
          <bgColor theme="0"/>
        </patternFill>
      </fill>
    </dxf>
  </rfmt>
  <rcc rId="397" sId="3" odxf="1" dxf="1">
    <oc r="D136" t="inlineStr">
      <is>
        <t>Հայաստանի Հանրապետության գիտական կազմակերպություններում արտերկրի գիտնականների (PostDoc-Armenia) ծրագրի ֆինանսավորում</t>
      </is>
    </oc>
    <nc r="D136" t="inlineStr">
      <is>
        <t>Առաջատար հետազոտությունների աջակցության գիտական թեմաների ֆինանսավորում</t>
      </is>
    </nc>
    <odxf>
      <font>
        <b val="0"/>
        <sz val="12"/>
        <name val="GHEA Grapalat"/>
        <scheme val="none"/>
      </font>
      <fill>
        <patternFill patternType="none">
          <bgColor indexed="65"/>
        </patternFill>
      </fill>
    </odxf>
    <ndxf>
      <font>
        <b/>
        <sz val="12"/>
        <name val="GHEA Grapalat"/>
        <scheme val="none"/>
      </font>
      <fill>
        <patternFill patternType="solid">
          <bgColor theme="0"/>
        </patternFill>
      </fill>
    </ndxf>
  </rcc>
  <rcc rId="398" sId="3" odxf="1" dxf="1">
    <oc r="E136" t="inlineStr">
      <is>
        <t>մրցույթով ընտրված ֆիզիկական անձինք</t>
      </is>
    </oc>
    <nc r="E136" t="inlineStr">
      <is>
        <t>մրցույթով ընտրված գիտահետազոտական խմբեր</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399" sId="3" odxf="1" dxf="1" numFmtId="4">
    <oc r="F136">
      <v>138516</v>
    </oc>
    <nc r="F136">
      <v>1060152</v>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A137" start="0" length="0">
    <dxf>
      <font>
        <b/>
        <sz val="10"/>
        <color auto="1"/>
        <name val="GHEA Grapalat"/>
        <scheme val="none"/>
      </font>
      <fill>
        <patternFill patternType="solid">
          <bgColor theme="0"/>
        </patternFill>
      </fill>
    </dxf>
  </rfmt>
  <rfmt sheetId="3" sqref="B137" start="0" length="0">
    <dxf>
      <font>
        <b/>
        <sz val="10"/>
        <color auto="1"/>
        <name val="GHEA Grapalat"/>
        <scheme val="none"/>
      </font>
      <fill>
        <patternFill patternType="solid">
          <bgColor theme="0"/>
        </patternFill>
      </fill>
    </dxf>
  </rfmt>
  <rfmt sheetId="3" sqref="C137" start="0" length="0">
    <dxf>
      <font>
        <b/>
        <sz val="10"/>
        <color auto="1"/>
        <name val="GHEA Grapalat"/>
        <scheme val="none"/>
      </font>
      <fill>
        <patternFill patternType="solid">
          <bgColor theme="0"/>
        </patternFill>
      </fill>
    </dxf>
  </rfmt>
  <rcc rId="400" sId="3" odxf="1" dxf="1">
    <oc r="D137" t="inlineStr">
      <is>
        <t>Առաջատար հետազոտությունների աջակցության գիտական թեմաների ֆինանսավորում</t>
      </is>
    </oc>
    <nc r="D137" t="inlineStr">
      <is>
        <t>ADVANCE հետազոտական դրամաշնորհային նախագծերի ֆինանսավորում</t>
      </is>
    </nc>
    <odxf>
      <font>
        <b val="0"/>
        <sz val="12"/>
        <name val="GHEA Grapalat"/>
        <scheme val="none"/>
      </font>
      <fill>
        <patternFill patternType="none">
          <bgColor indexed="65"/>
        </patternFill>
      </fill>
    </odxf>
    <ndxf>
      <font>
        <b/>
        <sz val="12"/>
        <name val="GHEA Grapalat"/>
        <scheme val="none"/>
      </font>
      <fill>
        <patternFill patternType="solid">
          <bgColor theme="0"/>
        </patternFill>
      </fill>
    </ndxf>
  </rcc>
  <rfmt sheetId="3" sqref="E137" start="0" length="0">
    <dxf>
      <font>
        <b/>
        <sz val="10"/>
        <color auto="1"/>
        <name val="GHEA Grapalat"/>
        <scheme val="none"/>
      </font>
      <fill>
        <patternFill patternType="solid">
          <bgColor theme="0"/>
        </patternFill>
      </fill>
    </dxf>
  </rfmt>
  <rcc rId="401" sId="3" odxf="1" dxf="1" numFmtId="4">
    <oc r="F137">
      <v>1436441</v>
    </oc>
    <nc r="F137">
      <v>227732</v>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A138" start="0" length="0">
    <dxf>
      <font>
        <b/>
        <sz val="10"/>
        <color auto="1"/>
        <name val="GHEA Grapalat"/>
        <scheme val="none"/>
      </font>
      <fill>
        <patternFill patternType="solid">
          <bgColor theme="0"/>
        </patternFill>
      </fill>
    </dxf>
  </rfmt>
  <rfmt sheetId="3" sqref="B138" start="0" length="0">
    <dxf>
      <font>
        <b/>
        <sz val="10"/>
        <color auto="1"/>
        <name val="GHEA Grapalat"/>
        <scheme val="none"/>
      </font>
      <fill>
        <patternFill patternType="solid">
          <bgColor theme="0"/>
        </patternFill>
      </fill>
    </dxf>
  </rfmt>
  <rfmt sheetId="3" sqref="C138" start="0" length="0">
    <dxf>
      <font>
        <b/>
        <sz val="10"/>
        <color auto="1"/>
        <name val="GHEA Grapalat"/>
        <scheme val="none"/>
      </font>
      <fill>
        <patternFill patternType="solid">
          <bgColor theme="0"/>
        </patternFill>
      </fill>
    </dxf>
  </rfmt>
  <rcc rId="402" sId="3" odxf="1" dxf="1">
    <oc r="D138" t="inlineStr">
      <is>
        <t>ADVANCE հետազոտական դրամաշնորհային նախագծերի ֆինանսավորում</t>
      </is>
    </oc>
    <nc r="D138" t="inlineStr">
      <is>
        <t>Երկակի նշանակության գիտական նախագծերի ֆինանսավորում</t>
      </is>
    </nc>
    <odxf>
      <font>
        <b val="0"/>
        <sz val="12"/>
        <name val="GHEA Grapalat"/>
        <scheme val="none"/>
      </font>
      <fill>
        <patternFill patternType="none">
          <bgColor indexed="65"/>
        </patternFill>
      </fill>
    </odxf>
    <ndxf>
      <font>
        <b/>
        <sz val="12"/>
        <name val="GHEA Grapalat"/>
        <scheme val="none"/>
      </font>
      <fill>
        <patternFill patternType="solid">
          <bgColor theme="0"/>
        </patternFill>
      </fill>
    </ndxf>
  </rcc>
  <rfmt sheetId="3" sqref="E138" start="0" length="0">
    <dxf>
      <font>
        <b/>
        <sz val="10"/>
        <color auto="1"/>
        <name val="GHEA Grapalat"/>
        <scheme val="none"/>
      </font>
      <fill>
        <patternFill patternType="solid">
          <bgColor theme="0"/>
        </patternFill>
      </fill>
    </dxf>
  </rfmt>
  <rcc rId="403" sId="3" odxf="1" dxf="1" numFmtId="4">
    <oc r="F138">
      <v>230000</v>
    </oc>
    <nc r="F138">
      <v>260705</v>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A139" start="0" length="0">
    <dxf>
      <font>
        <b/>
        <sz val="10"/>
        <color auto="1"/>
        <name val="GHEA Grapalat"/>
        <scheme val="none"/>
      </font>
      <fill>
        <patternFill patternType="solid">
          <bgColor theme="0"/>
        </patternFill>
      </fill>
    </dxf>
  </rfmt>
  <rfmt sheetId="3" sqref="B139" start="0" length="0">
    <dxf>
      <font>
        <b/>
        <sz val="10"/>
        <color auto="1"/>
        <name val="GHEA Grapalat"/>
        <scheme val="none"/>
      </font>
      <fill>
        <patternFill patternType="solid">
          <bgColor theme="0"/>
        </patternFill>
      </fill>
    </dxf>
  </rfmt>
  <rfmt sheetId="3" sqref="C139" start="0" length="0">
    <dxf>
      <font>
        <b/>
        <sz val="10"/>
        <color auto="1"/>
        <name val="GHEA Grapalat"/>
        <scheme val="none"/>
      </font>
      <fill>
        <patternFill patternType="solid">
          <bgColor theme="0"/>
        </patternFill>
      </fill>
    </dxf>
  </rfmt>
  <rcc rId="404" sId="3" odxf="1" dxf="1">
    <oc r="D139" t="inlineStr">
      <is>
        <t>Երկակի նշանակության գիտական նախագծերի ֆինանսավորում</t>
      </is>
    </oc>
    <nc r="D139" t="inlineStr">
      <is>
        <t>Հեռանկարային ուղղություններով հետազոտական նախագծերի ֆինանսավորում</t>
      </is>
    </nc>
    <odxf>
      <font>
        <b val="0"/>
        <sz val="12"/>
        <name val="GHEA Grapalat"/>
        <scheme val="none"/>
      </font>
      <fill>
        <patternFill patternType="none">
          <bgColor indexed="65"/>
        </patternFill>
      </fill>
    </odxf>
    <ndxf>
      <font>
        <b/>
        <sz val="12"/>
        <name val="GHEA Grapalat"/>
        <scheme val="none"/>
      </font>
      <fill>
        <patternFill patternType="solid">
          <bgColor theme="0"/>
        </patternFill>
      </fill>
    </ndxf>
  </rcc>
  <rfmt sheetId="3" sqref="E139" start="0" length="0">
    <dxf>
      <font>
        <b/>
        <sz val="10"/>
        <color auto="1"/>
        <name val="GHEA Grapalat"/>
        <scheme val="none"/>
      </font>
      <fill>
        <patternFill patternType="solid">
          <bgColor theme="0"/>
        </patternFill>
      </fill>
    </dxf>
  </rfmt>
  <rcc rId="405" sId="3" odxf="1" dxf="1" numFmtId="4">
    <oc r="F139">
      <f>372968-23514.3</f>
    </oc>
    <nc r="F139">
      <v>338713</v>
    </nc>
    <odxf>
      <font>
        <b val="0"/>
        <sz val="12"/>
        <color auto="1"/>
        <name val="GHEA Grapalat"/>
        <scheme val="none"/>
      </font>
      <fill>
        <patternFill patternType="none">
          <bgColor indexed="65"/>
        </patternFill>
      </fill>
      <alignment horizontal="center" readingOrder="0"/>
    </odxf>
    <ndxf>
      <font>
        <b/>
        <sz val="10"/>
        <color auto="1"/>
        <name val="GHEA Grapalat"/>
        <scheme val="none"/>
      </font>
      <fill>
        <patternFill patternType="solid">
          <bgColor theme="0"/>
        </patternFill>
      </fill>
      <alignment horizontal="general" readingOrder="0"/>
    </ndxf>
  </rcc>
  <rfmt sheetId="3" sqref="A140" start="0" length="0">
    <dxf>
      <font>
        <b/>
        <sz val="10"/>
        <color auto="1"/>
        <name val="GHEA Grapalat"/>
        <scheme val="none"/>
      </font>
      <fill>
        <patternFill patternType="solid">
          <bgColor theme="0"/>
        </patternFill>
      </fill>
    </dxf>
  </rfmt>
  <rfmt sheetId="3" sqref="B140" start="0" length="0">
    <dxf>
      <font>
        <b/>
        <sz val="10"/>
        <color auto="1"/>
        <name val="GHEA Grapalat"/>
        <scheme val="none"/>
      </font>
      <fill>
        <patternFill patternType="solid">
          <bgColor theme="0"/>
        </patternFill>
      </fill>
    </dxf>
  </rfmt>
  <rfmt sheetId="3" sqref="C140" start="0" length="0">
    <dxf>
      <font>
        <b/>
        <sz val="10"/>
        <color auto="1"/>
        <name val="GHEA Grapalat"/>
        <scheme val="none"/>
      </font>
      <fill>
        <patternFill patternType="solid">
          <bgColor theme="0"/>
        </patternFill>
      </fill>
    </dxf>
  </rfmt>
  <rcc rId="406" sId="3" odxf="1" dxf="1">
    <oc r="D140" t="inlineStr">
      <is>
        <t>Հեռանկարային ուղղություններով հետազոտական նախագծերի ֆինանսավորում</t>
      </is>
    </oc>
    <nc r="D140" t="inlineStr">
      <is>
        <t>«Հասարակական գիտություններ», «Հայագիտություն և հումանիտար գիտություններ»  բնագավառների հետազոտություններին աջակցություն</t>
      </is>
    </nc>
    <odxf>
      <font>
        <b val="0"/>
        <sz val="12"/>
        <name val="GHEA Grapalat"/>
        <scheme val="none"/>
      </font>
      <fill>
        <patternFill patternType="none">
          <bgColor indexed="65"/>
        </patternFill>
      </fill>
    </odxf>
    <ndxf>
      <font>
        <b/>
        <sz val="12"/>
        <name val="GHEA Grapalat"/>
        <scheme val="none"/>
      </font>
      <fill>
        <patternFill patternType="solid">
          <bgColor theme="0"/>
        </patternFill>
      </fill>
    </ndxf>
  </rcc>
  <rfmt sheetId="3" sqref="E140" start="0" length="0">
    <dxf>
      <font>
        <b/>
        <sz val="10"/>
        <color auto="1"/>
        <name val="GHEA Grapalat"/>
        <scheme val="none"/>
      </font>
      <fill>
        <patternFill patternType="solid">
          <bgColor theme="0"/>
        </patternFill>
      </fill>
    </dxf>
  </rfmt>
  <rcc rId="407" sId="3" odxf="1" dxf="1" numFmtId="4">
    <oc r="F140">
      <v>371850</v>
    </oc>
    <nc r="F140">
      <v>215170</v>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A141" start="0" length="0">
    <dxf>
      <font>
        <b/>
        <sz val="10"/>
        <color auto="1"/>
        <name val="GHEA Grapalat"/>
        <scheme val="none"/>
      </font>
      <fill>
        <patternFill patternType="solid">
          <bgColor theme="0"/>
        </patternFill>
      </fill>
    </dxf>
  </rfmt>
  <rfmt sheetId="3" sqref="B141" start="0" length="0">
    <dxf>
      <font>
        <b/>
        <sz val="10"/>
        <color auto="1"/>
        <name val="GHEA Grapalat"/>
        <scheme val="none"/>
      </font>
      <fill>
        <patternFill patternType="solid">
          <bgColor theme="0"/>
        </patternFill>
      </fill>
    </dxf>
  </rfmt>
  <rfmt sheetId="3" sqref="C141" start="0" length="0">
    <dxf>
      <font>
        <b/>
        <sz val="10"/>
        <color auto="1"/>
        <name val="GHEA Grapalat"/>
        <scheme val="none"/>
      </font>
      <fill>
        <patternFill patternType="solid">
          <bgColor theme="0"/>
        </patternFill>
      </fill>
    </dxf>
  </rfmt>
  <rcc rId="408" sId="3" odxf="1" dxf="1">
    <oc r="D141" t="inlineStr">
      <is>
        <t>«Հասարակական գիտություններ», «Հայագիտություն և հումանիտար գիտություններ»  բնագավառների հետազոտություններին աջակցություն</t>
      </is>
    </oc>
    <nc r="D141" t="inlineStr">
      <is>
        <t>Կին ղեկավարների առաջխաղացմանն ուղղված ծրագրերի ֆինանսավորում</t>
      </is>
    </nc>
    <odxf>
      <font>
        <b val="0"/>
        <sz val="12"/>
        <name val="GHEA Grapalat"/>
        <scheme val="none"/>
      </font>
      <fill>
        <patternFill patternType="none">
          <bgColor indexed="65"/>
        </patternFill>
      </fill>
    </odxf>
    <ndxf>
      <font>
        <b/>
        <sz val="12"/>
        <name val="GHEA Grapalat"/>
        <scheme val="none"/>
      </font>
      <fill>
        <patternFill patternType="solid">
          <bgColor theme="0"/>
        </patternFill>
      </fill>
    </ndxf>
  </rcc>
  <rfmt sheetId="3" sqref="E141" start="0" length="0">
    <dxf>
      <font>
        <b/>
        <sz val="10"/>
        <color auto="1"/>
        <name val="GHEA Grapalat"/>
        <scheme val="none"/>
      </font>
      <fill>
        <patternFill patternType="solid">
          <bgColor theme="0"/>
        </patternFill>
      </fill>
    </dxf>
  </rfmt>
  <rcc rId="409" sId="3" odxf="1" dxf="1" numFmtId="4">
    <oc r="F141">
      <v>238313</v>
    </oc>
    <nc r="F141">
      <v>416972</v>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A142" start="0" length="0">
    <dxf>
      <font>
        <b/>
        <sz val="10"/>
        <color auto="1"/>
        <name val="GHEA Grapalat"/>
        <scheme val="none"/>
      </font>
      <fill>
        <patternFill patternType="solid">
          <bgColor theme="0"/>
        </patternFill>
      </fill>
    </dxf>
  </rfmt>
  <rfmt sheetId="3" sqref="B142" start="0" length="0">
    <dxf>
      <font>
        <b/>
        <sz val="10"/>
        <color auto="1"/>
        <name val="GHEA Grapalat"/>
        <scheme val="none"/>
      </font>
      <fill>
        <patternFill patternType="solid">
          <bgColor theme="0"/>
        </patternFill>
      </fill>
    </dxf>
  </rfmt>
  <rfmt sheetId="3" sqref="C142" start="0" length="0">
    <dxf>
      <font>
        <b/>
        <sz val="10"/>
        <color auto="1"/>
        <name val="GHEA Grapalat"/>
        <scheme val="none"/>
      </font>
      <fill>
        <patternFill patternType="solid">
          <bgColor theme="0"/>
        </patternFill>
      </fill>
    </dxf>
  </rfmt>
  <rcc rId="410" sId="3" odxf="1" dxf="1">
    <oc r="D142" t="inlineStr">
      <is>
        <t>Կին ղեկավարների առաջխաղացմանն ուղղված ծրագրերի ֆինանսավորում</t>
      </is>
    </oc>
    <nc r="D142" t="inlineStr">
      <is>
        <t>Հայաստանի Հանրապետության բարձրագույն ուսումնական հաստատություններում օտարերկրյա պետությունների դասախոսների կարճաժամկետ այցելությունների ծրագրի ֆինանսավորում</t>
      </is>
    </nc>
    <odxf>
      <font>
        <b val="0"/>
        <sz val="12"/>
        <name val="GHEA Grapalat"/>
        <scheme val="none"/>
      </font>
      <fill>
        <patternFill patternType="none">
          <bgColor indexed="65"/>
        </patternFill>
      </fill>
    </odxf>
    <ndxf>
      <font>
        <b/>
        <sz val="12"/>
        <name val="GHEA Grapalat"/>
        <scheme val="none"/>
      </font>
      <fill>
        <patternFill patternType="solid">
          <bgColor theme="0"/>
        </patternFill>
      </fill>
    </ndxf>
  </rcc>
  <rcc rId="411" sId="3" odxf="1" dxf="1">
    <oc r="E142" t="inlineStr">
      <is>
        <t>մրցույթով ընտրված գիտահետազոտական խմբեր</t>
      </is>
    </oc>
    <nc r="E142" t="inlineStr">
      <is>
        <t>մրցույթով ընտրված ֆիզիկական անձինք</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412" sId="3" odxf="1" dxf="1" numFmtId="4">
    <oc r="F142">
      <v>450234</v>
    </oc>
    <nc r="F142">
      <v>0</v>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A143" start="0" length="0">
    <dxf>
      <font>
        <b/>
        <sz val="10"/>
        <color auto="1"/>
        <name val="GHEA Grapalat"/>
        <scheme val="none"/>
      </font>
      <fill>
        <patternFill patternType="solid">
          <bgColor theme="0"/>
        </patternFill>
      </fill>
    </dxf>
  </rfmt>
  <rfmt sheetId="3" sqref="B143" start="0" length="0">
    <dxf>
      <font>
        <b/>
        <sz val="10"/>
        <color auto="1"/>
        <name val="GHEA Grapalat"/>
        <scheme val="none"/>
      </font>
      <fill>
        <patternFill patternType="solid">
          <bgColor theme="0"/>
        </patternFill>
      </fill>
    </dxf>
  </rfmt>
  <rfmt sheetId="3" sqref="C143" start="0" length="0">
    <dxf>
      <font>
        <b/>
        <sz val="10"/>
        <color auto="1"/>
        <name val="GHEA Grapalat"/>
        <scheme val="none"/>
      </font>
      <fill>
        <patternFill patternType="solid">
          <bgColor theme="0"/>
        </patternFill>
      </fill>
    </dxf>
  </rfmt>
  <rcc rId="413" sId="3" odxf="1" dxf="1">
    <oc r="D143" t="inlineStr">
      <is>
        <t>Հայաստանի Հանրապետության բարձրագույն ուսումնական հաստատություններում օտարերկրյա պետությունների դասախոսների կարճաժամկետ այցելությունների ծրագրի ֆինանսավորում</t>
      </is>
    </oc>
    <nc r="D143" t="inlineStr">
      <is>
        <t>Հեռավար լաբորատորիաների հիմնադրման ծրագրերի աջակցություն</t>
      </is>
    </nc>
    <odxf>
      <font>
        <b val="0"/>
        <sz val="12"/>
        <name val="GHEA Grapalat"/>
        <scheme val="none"/>
      </font>
      <fill>
        <patternFill patternType="none">
          <bgColor indexed="65"/>
        </patternFill>
      </fill>
    </odxf>
    <ndxf>
      <font>
        <b/>
        <sz val="12"/>
        <name val="GHEA Grapalat"/>
        <scheme val="none"/>
      </font>
      <fill>
        <patternFill patternType="solid">
          <bgColor theme="0"/>
        </patternFill>
      </fill>
    </ndxf>
  </rcc>
  <rcc rId="414" sId="3" odxf="1" dxf="1">
    <oc r="E143" t="inlineStr">
      <is>
        <t>մրցույթով ընտրված ֆիզիկական անձինք</t>
      </is>
    </oc>
    <nc r="E143" t="inlineStr">
      <is>
        <t>մրցույթով ընտրված գիտահետազոտական խմբեր</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415" sId="3" odxf="1" dxf="1" numFmtId="4">
    <oc r="F143">
      <v>50000</v>
    </oc>
    <nc r="F143">
      <v>1464949</v>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A144" start="0" length="0">
    <dxf>
      <font>
        <b/>
        <sz val="10"/>
        <color auto="1"/>
        <name val="GHEA Grapalat"/>
        <scheme val="none"/>
      </font>
      <fill>
        <patternFill patternType="solid">
          <bgColor theme="0"/>
        </patternFill>
      </fill>
      <border outline="0">
        <bottom style="thin">
          <color indexed="64"/>
        </bottom>
      </border>
    </dxf>
  </rfmt>
  <rfmt sheetId="3" sqref="B144" start="0" length="0">
    <dxf>
      <font>
        <b/>
        <sz val="10"/>
        <color auto="1"/>
        <name val="GHEA Grapalat"/>
        <scheme val="none"/>
      </font>
      <fill>
        <patternFill patternType="solid">
          <bgColor theme="0"/>
        </patternFill>
      </fill>
      <border outline="0">
        <bottom style="thin">
          <color indexed="64"/>
        </bottom>
      </border>
    </dxf>
  </rfmt>
  <rfmt sheetId="3" s="1" sqref="C144" start="0" length="0">
    <dxf>
      <font>
        <b/>
        <sz val="10"/>
        <color auto="1"/>
        <name val="GHEA Grapalat"/>
        <scheme val="none"/>
      </font>
      <numFmt numFmtId="166" formatCode="_(* #,##0.0_);_(* \(#,##0.0\);_(* &quot;-&quot;?_);_(@_)"/>
      <fill>
        <patternFill patternType="solid">
          <bgColor theme="0"/>
        </patternFill>
      </fill>
      <border outline="0">
        <bottom style="thin">
          <color indexed="64"/>
        </bottom>
      </border>
    </dxf>
  </rfmt>
  <rcc rId="416" sId="3" odxf="1" dxf="1">
    <oc r="D144" t="inlineStr">
      <is>
        <t>Հեռավար լաբորատորիաների հիմնադրման ծրագրերի աջակցություն</t>
      </is>
    </oc>
    <nc r="D144" t="inlineStr">
      <is>
        <t>ՀՀ գիտական համայնքին արտերկրի գիտնականների ինտեգրմանն աջակցության  ծրագրերի ֆինանսավորում</t>
      </is>
    </nc>
    <odxf>
      <font>
        <b val="0"/>
        <sz val="12"/>
        <name val="GHEA Grapalat"/>
        <scheme val="none"/>
      </font>
      <fill>
        <patternFill patternType="none">
          <bgColor indexed="65"/>
        </patternFill>
      </fill>
    </odxf>
    <ndxf>
      <font>
        <b/>
        <sz val="12"/>
        <name val="GHEA Grapalat"/>
        <scheme val="none"/>
      </font>
      <fill>
        <patternFill patternType="solid">
          <bgColor theme="0"/>
        </patternFill>
      </fill>
    </ndxf>
  </rcc>
  <rfmt sheetId="3" sqref="E144" start="0" length="0">
    <dxf>
      <font>
        <b/>
        <sz val="10"/>
        <color auto="1"/>
        <name val="GHEA Grapalat"/>
        <scheme val="none"/>
      </font>
      <fill>
        <patternFill patternType="solid">
          <bgColor theme="0"/>
        </patternFill>
      </fill>
    </dxf>
  </rfmt>
  <rcc rId="417" sId="3" odxf="1" dxf="1" numFmtId="4">
    <oc r="F144">
      <v>1847450</v>
    </oc>
    <nc r="F144">
      <v>670880</v>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A145" start="0" length="0">
    <dxf>
      <font>
        <b/>
        <sz val="10"/>
        <color auto="1"/>
        <name val="GHEA Grapalat"/>
        <scheme val="none"/>
      </font>
      <fill>
        <patternFill patternType="solid">
          <bgColor theme="0"/>
        </patternFill>
      </fill>
      <border outline="0">
        <top style="thin">
          <color auto="1"/>
        </top>
        <bottom/>
      </border>
    </dxf>
  </rfmt>
  <rcc rId="418" sId="3" odxf="1" dxf="1">
    <nc r="B145">
      <v>11006</v>
    </nc>
    <odxf>
      <font>
        <b val="0"/>
        <sz val="12"/>
        <color auto="1"/>
        <name val="GHEA Grapalat"/>
        <scheme val="none"/>
      </font>
      <fill>
        <patternFill patternType="none">
          <bgColor indexed="65"/>
        </patternFill>
      </fill>
      <border outline="0">
        <top/>
        <bottom style="thin">
          <color indexed="64"/>
        </bottom>
      </border>
    </odxf>
    <ndxf>
      <font>
        <b/>
        <sz val="10"/>
        <color auto="1"/>
        <name val="GHEA Grapalat"/>
        <scheme val="none"/>
      </font>
      <fill>
        <patternFill patternType="solid">
          <bgColor theme="0"/>
        </patternFill>
      </fill>
      <border outline="0">
        <top style="thin">
          <color auto="1"/>
        </top>
        <bottom/>
      </border>
    </ndxf>
  </rcc>
  <rcc rId="419" sId="3" odxf="1" s="1" dxf="1">
    <nc r="C145" t="inlineStr">
      <is>
        <t xml:space="preserve">Գիտական և գիտատեխնիկական նպատակային-ծրագրային հետազոտություններ
</t>
      </is>
    </nc>
    <odxf>
      <font>
        <b val="0"/>
        <i val="0"/>
        <strike val="0"/>
        <condense val="0"/>
        <extend val="0"/>
        <outline val="0"/>
        <shadow val="0"/>
        <u val="none"/>
        <vertAlign val="baseline"/>
        <sz val="12"/>
        <color auto="1"/>
        <name val="GHEA Grapalat"/>
        <scheme val="none"/>
      </font>
      <numFmt numFmtId="166" formatCode="_(* #,##0.0_);_(* \(#,##0.0\);_(* &quot;-&quot;?_);_(@_)"/>
      <fill>
        <patternFill patternType="none">
          <fgColor indexed="64"/>
          <bgColor indexed="65"/>
        </patternFill>
      </fill>
      <alignment horizontal="left" vertical="center" textRotation="0" wrapText="1" indent="0" justifyLastLine="0" shrinkToFit="0" readingOrder="0"/>
      <border diagonalUp="0" diagonalDown="0" outline="0">
        <left/>
        <right/>
        <top/>
        <bottom style="thin">
          <color indexed="64"/>
        </bottom>
      </border>
      <protection locked="1" hidden="0"/>
    </odxf>
    <ndxf>
      <font>
        <b/>
        <sz val="10"/>
        <color auto="1"/>
        <name val="GHEA Grapalat"/>
        <scheme val="none"/>
      </font>
      <numFmt numFmtId="0" formatCode="General"/>
      <fill>
        <patternFill patternType="solid">
          <bgColor theme="0"/>
        </patternFill>
      </fill>
      <alignment horizontal="general" readingOrder="0"/>
      <border outline="0">
        <top style="thin">
          <color auto="1"/>
        </top>
        <bottom/>
      </border>
    </ndxf>
  </rcc>
  <rcc rId="420" sId="3" odxf="1" s="1" dxf="1">
    <oc r="D145" t="inlineStr">
      <is>
        <t>ՀՀ գիտական համայնքին արտերկրի գիտնականների ինտեգրմանն աջակցության  ծրագրերի ֆինանսավորում</t>
      </is>
    </oc>
    <nc r="D145" t="inlineStr">
      <is>
        <t>ԸՆԴԱՄԵՆԸ- ՀՀ կրթության, գիտության, մշակույթի և սպորտի նախարարության  բարձրագույն կրթության և գիտության  կոմիտե</t>
      </is>
    </nc>
    <odxf>
      <font>
        <b val="0"/>
        <i val="0"/>
        <strike val="0"/>
        <condense val="0"/>
        <extend val="0"/>
        <outline val="0"/>
        <shadow val="0"/>
        <u val="none"/>
        <vertAlign val="baseline"/>
        <sz val="12"/>
        <color auto="1"/>
        <name val="GHEA Grapalat"/>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1" hidden="0"/>
    </odxf>
    <ndxf>
      <font>
        <b/>
        <sz val="10"/>
        <color auto="1"/>
        <name val="GHEA Grapalat"/>
        <scheme val="none"/>
      </font>
      <fill>
        <patternFill patternType="solid">
          <bgColor theme="0"/>
        </patternFill>
      </fill>
    </ndxf>
  </rcc>
  <rcc rId="421" sId="3" odxf="1" dxf="1">
    <oc r="E145" t="inlineStr">
      <is>
        <t>մրցույթով ընտրված գիտահետազոտական խմբեր</t>
      </is>
    </oc>
    <nc r="E145"/>
    <odxf>
      <font>
        <b val="0"/>
        <sz val="12"/>
        <color auto="1"/>
        <name val="GHEA Grapalat"/>
        <scheme val="none"/>
      </font>
      <fill>
        <patternFill patternType="none">
          <bgColor indexed="65"/>
        </patternFill>
      </fill>
      <alignment horizontal="center" wrapText="1" readingOrder="0"/>
    </odxf>
    <ndxf>
      <font>
        <b/>
        <sz val="10"/>
        <color auto="1"/>
        <name val="GHEA Grapalat"/>
        <scheme val="none"/>
      </font>
      <fill>
        <patternFill patternType="solid">
          <bgColor theme="0"/>
        </patternFill>
      </fill>
      <alignment horizontal="general" wrapText="0" readingOrder="0"/>
    </ndxf>
  </rcc>
  <rcc rId="422" sId="3" odxf="1" dxf="1" numFmtId="4">
    <oc r="F145">
      <v>688904.3</v>
    </oc>
    <nc r="F145">
      <f>SUM(F147:F160)</f>
    </nc>
    <odxf>
      <font>
        <b val="0"/>
        <sz val="12"/>
        <color auto="1"/>
        <name val="GHEA Grapalat"/>
        <scheme val="none"/>
      </font>
      <fill>
        <patternFill patternType="none">
          <bgColor indexed="65"/>
        </patternFill>
      </fill>
      <alignment horizontal="general" readingOrder="0"/>
    </odxf>
    <ndxf>
      <font>
        <b/>
        <sz val="10"/>
        <color auto="1"/>
        <name val="GHEA Grapalat"/>
        <scheme val="none"/>
      </font>
      <fill>
        <patternFill patternType="solid">
          <bgColor theme="0"/>
        </patternFill>
      </fill>
      <alignment horizontal="center" readingOrder="0"/>
    </ndxf>
  </rcc>
  <rfmt sheetId="3" sqref="A146" start="0" length="0">
    <dxf>
      <font>
        <b/>
        <sz val="10"/>
        <color auto="1"/>
        <name val="GHEA Grapalat"/>
        <scheme val="none"/>
      </font>
      <fill>
        <patternFill patternType="solid">
          <bgColor theme="0"/>
        </patternFill>
      </fill>
      <border outline="0">
        <top/>
        <bottom style="thin">
          <color indexed="64"/>
        </bottom>
      </border>
    </dxf>
  </rfmt>
  <rcc rId="423" sId="3" odxf="1" dxf="1">
    <oc r="B146">
      <v>11006</v>
    </oc>
    <nc r="B146"/>
    <odxf>
      <font>
        <b val="0"/>
        <sz val="12"/>
        <color auto="1"/>
        <name val="GHEA Grapalat"/>
        <scheme val="none"/>
      </font>
      <fill>
        <patternFill patternType="none">
          <bgColor indexed="65"/>
        </patternFill>
      </fill>
      <border outline="0">
        <top style="thin">
          <color indexed="64"/>
        </top>
        <bottom/>
      </border>
    </odxf>
    <ndxf>
      <font>
        <b/>
        <sz val="10"/>
        <color auto="1"/>
        <name val="GHEA Grapalat"/>
        <scheme val="none"/>
      </font>
      <fill>
        <patternFill patternType="solid">
          <bgColor theme="0"/>
        </patternFill>
      </fill>
      <border outline="0">
        <top/>
        <bottom style="thin">
          <color indexed="64"/>
        </bottom>
      </border>
    </ndxf>
  </rcc>
  <rcc rId="424" sId="3" odxf="1" s="1" dxf="1">
    <oc r="C146" t="inlineStr">
      <is>
        <t xml:space="preserve">Գիտական և գիտատեխնիկական նպատակային-ծրագրային հետազոտություններ
</t>
      </is>
    </oc>
    <nc r="C146" t="inlineStr">
      <is>
        <t>այդ թվում՝ ըստ ուղղությունների</t>
      </is>
    </nc>
    <odxf>
      <font>
        <b val="0"/>
        <i val="0"/>
        <strike val="0"/>
        <condense val="0"/>
        <extend val="0"/>
        <outline val="0"/>
        <shadow val="0"/>
        <u val="none"/>
        <vertAlign val="baseline"/>
        <sz val="12"/>
        <color auto="1"/>
        <name val="GHEA Grapalat"/>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right/>
        <top style="thin">
          <color indexed="64"/>
        </top>
        <bottom/>
      </border>
      <protection locked="1" hidden="0"/>
    </odxf>
    <ndxf>
      <font>
        <b/>
        <sz val="10"/>
        <color auto="1"/>
        <name val="GHEA Grapalat"/>
        <scheme val="none"/>
      </font>
      <numFmt numFmtId="166" formatCode="_(* #,##0.0_);_(* \(#,##0.0\);_(* &quot;-&quot;?_);_(@_)"/>
      <fill>
        <patternFill patternType="solid">
          <bgColor theme="0"/>
        </patternFill>
      </fill>
      <alignment horizontal="left" readingOrder="0"/>
      <border outline="0">
        <right style="thin">
          <color indexed="64"/>
        </right>
        <top/>
        <bottom style="thin">
          <color indexed="64"/>
        </bottom>
      </border>
    </ndxf>
  </rcc>
  <rcc rId="425" sId="3" odxf="1" s="1" dxf="1">
    <oc r="D146" t="inlineStr">
      <is>
        <t>ԸՆԴԱՄԵՆԸ- ՀՀ կրթության, գիտության, մշակույթի և սպորտի նախարարության  բարձրագույն կրթության և գիտության  կոմիտե</t>
      </is>
    </oc>
    <nc r="D146"/>
    <odxf>
      <font>
        <b val="0"/>
        <i val="0"/>
        <strike val="0"/>
        <condense val="0"/>
        <extend val="0"/>
        <outline val="0"/>
        <shadow val="0"/>
        <u val="none"/>
        <vertAlign val="baseline"/>
        <sz val="12"/>
        <color auto="1"/>
        <name val="GHEA Grapalat"/>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1" hidden="0"/>
    </odxf>
    <ndxf>
      <font>
        <b/>
        <sz val="10"/>
        <color auto="1"/>
        <name val="GHEA Grapalat"/>
        <scheme val="none"/>
      </font>
      <numFmt numFmtId="166" formatCode="_(* #,##0.0_);_(* \(#,##0.0\);_(* &quot;-&quot;?_);_(@_)"/>
      <fill>
        <patternFill patternType="solid">
          <bgColor theme="0"/>
        </patternFill>
      </fill>
    </ndxf>
  </rcc>
  <rfmt sheetId="3" sqref="E146" start="0" length="0">
    <dxf>
      <font>
        <b/>
        <sz val="10"/>
        <color auto="1"/>
        <name val="GHEA Grapalat"/>
        <scheme val="none"/>
      </font>
      <fill>
        <patternFill patternType="solid">
          <bgColor theme="0"/>
        </patternFill>
      </fill>
      <alignment horizontal="center" wrapText="1" readingOrder="0"/>
      <border outline="0">
        <right style="thin">
          <color auto="1"/>
        </right>
      </border>
    </dxf>
  </rfmt>
  <rcc rId="426" sId="3" odxf="1" dxf="1">
    <oc r="F146">
      <f>F148+F149+F150+F151+F152+F153+F154+F155+F156+F157+F158+F159+F160+F161</f>
    </oc>
    <nc r="F146"/>
    <odxf>
      <font>
        <b val="0"/>
        <sz val="12"/>
        <color auto="1"/>
        <name val="GHEA Grapalat"/>
        <scheme val="none"/>
      </font>
      <numFmt numFmtId="164" formatCode="#,##0.0"/>
      <fill>
        <patternFill patternType="none">
          <bgColor indexed="65"/>
        </patternFill>
      </fill>
      <alignment horizontal="center" readingOrder="0"/>
      <border outline="0">
        <left style="thin">
          <color auto="1"/>
        </left>
        <right style="medium">
          <color indexed="64"/>
        </right>
        <top style="thin">
          <color auto="1"/>
        </top>
        <bottom style="thin">
          <color auto="1"/>
        </bottom>
      </border>
    </odxf>
    <ndxf>
      <font>
        <b/>
        <sz val="10"/>
        <color auto="1"/>
        <name val="GHEA Grapalat"/>
        <scheme val="none"/>
      </font>
      <numFmt numFmtId="0" formatCode="General"/>
      <fill>
        <patternFill patternType="solid">
          <bgColor theme="0"/>
        </patternFill>
      </fill>
      <alignment horizontal="general" readingOrder="0"/>
      <border outline="0">
        <left/>
        <right/>
        <top/>
        <bottom/>
      </border>
    </ndxf>
  </rcc>
  <rfmt sheetId="3" sqref="A147" start="0" length="0">
    <dxf>
      <font>
        <b/>
        <sz val="10"/>
        <color auto="1"/>
        <name val="GHEA Grapalat"/>
        <scheme val="none"/>
      </font>
      <fill>
        <patternFill patternType="solid">
          <bgColor theme="0"/>
        </patternFill>
      </fill>
      <border outline="0">
        <bottom/>
      </border>
    </dxf>
  </rfmt>
  <rfmt sheetId="3" sqref="B147" start="0" length="0">
    <dxf>
      <font>
        <b/>
        <sz val="10"/>
        <color auto="1"/>
        <name val="GHEA Grapalat"/>
        <scheme val="none"/>
      </font>
      <fill>
        <patternFill patternType="solid">
          <bgColor theme="0"/>
        </patternFill>
      </fill>
      <border outline="0">
        <bottom/>
      </border>
    </dxf>
  </rfmt>
  <rcc rId="427" sId="3" odxf="1" s="1" dxf="1">
    <oc r="C147" t="inlineStr">
      <is>
        <t>այդ թվում՝ ըստ ուղղությունների</t>
      </is>
    </oc>
    <nc r="C147" t="inlineStr">
      <is>
        <t xml:space="preserve"> Մ. Մաշտոցի անվան «Մատենադարան» ԳՀԻ հիմնադրամի «Միջնադարյան Ճաշոց ձեռագրերի» և «Կաթողիկոսական դիվանի ֆոնդի» արժեքավոր վավերագրերի մշտադիտարկման, ամրակայման ու գիտատեխնիկական մշակում»  ծրագրին պետական աջակցութjուն</t>
      </is>
    </nc>
    <odxf>
      <font>
        <b val="0"/>
        <i val="0"/>
        <strike val="0"/>
        <condense val="0"/>
        <extend val="0"/>
        <outline val="0"/>
        <shadow val="0"/>
        <u val="none"/>
        <vertAlign val="baseline"/>
        <sz val="12"/>
        <color auto="1"/>
        <name val="GHEA Grapalat"/>
        <scheme val="none"/>
      </font>
      <numFmt numFmtId="166" formatCode="_(* #,##0.0_);_(* \(#,##0.0\);_(* &quot;-&quot;?_);_(@_)"/>
      <fill>
        <patternFill patternType="none">
          <fgColor indexed="64"/>
          <bgColor indexed="65"/>
        </patternFill>
      </fill>
      <alignment horizontal="left" vertical="center" textRotation="0" wrapText="1" indent="0" justifyLastLine="0" shrinkToFit="0" readingOrder="0"/>
      <border diagonalUp="0" diagonalDown="0" outline="0">
        <left/>
        <right style="thin">
          <color indexed="64"/>
        </right>
        <top/>
        <bottom style="thin">
          <color indexed="64"/>
        </bottom>
      </border>
      <protection locked="1" hidden="0"/>
    </odxf>
    <ndxf>
      <font>
        <b/>
        <sz val="10"/>
        <color auto="1"/>
        <name val="GHEA Grapalat"/>
        <scheme val="none"/>
      </font>
      <numFmt numFmtId="0" formatCode="General"/>
      <fill>
        <patternFill patternType="solid">
          <bgColor theme="0"/>
        </patternFill>
      </fill>
      <border outline="0">
        <left style="thin">
          <color auto="1"/>
        </left>
        <top style="thin">
          <color auto="1"/>
        </top>
      </border>
    </ndxf>
  </rcc>
  <rcc rId="428" sId="3" odxf="1" s="1" dxf="1">
    <nc r="D147" t="inlineStr">
      <is>
        <t>«Մատենադարան» Մ. Մաշտոցի անվան հին ձեռագրերի ԳՀԻ» հիմնադրամ</t>
      </is>
    </nc>
    <odxf>
      <font>
        <b val="0"/>
        <i val="0"/>
        <strike val="0"/>
        <condense val="0"/>
        <extend val="0"/>
        <outline val="0"/>
        <shadow val="0"/>
        <u val="none"/>
        <vertAlign val="baseline"/>
        <sz val="12"/>
        <color auto="1"/>
        <name val="GHEA Grapalat"/>
        <scheme val="none"/>
      </font>
      <numFmt numFmtId="166" formatCode="_(* #,##0.0_);_(* \(#,##0.0\);_(* &quot;-&quot;?_);_(@_)"/>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1" hidden="0"/>
    </odxf>
    <ndxf>
      <font>
        <b/>
        <sz val="10"/>
        <color auto="1"/>
        <name val="GHEA Grapalat"/>
        <scheme val="none"/>
      </font>
      <numFmt numFmtId="0" formatCode="General"/>
      <fill>
        <patternFill patternType="solid">
          <bgColor theme="0"/>
        </patternFill>
      </fill>
    </ndxf>
  </rcc>
  <rcc rId="429" sId="3" odxf="1" dxf="1">
    <nc r="E147" t="inlineStr">
      <is>
        <t>ՀՀ կրթության, գիտության, մշակույթի և սպորտի նախարարություն</t>
      </is>
    </nc>
    <odxf>
      <font>
        <b val="0"/>
        <color auto="1"/>
        <name val="GHEA Grapalat"/>
        <scheme val="none"/>
      </font>
      <border outline="0">
        <right style="thin">
          <color auto="1"/>
        </right>
      </border>
    </odxf>
    <ndxf>
      <font>
        <b/>
        <sz val="10"/>
        <color auto="1"/>
        <name val="GHEA Grapalat"/>
        <scheme val="none"/>
      </font>
      <border outline="0">
        <right/>
      </border>
    </ndxf>
  </rcc>
  <rcc rId="430" sId="3" odxf="1" dxf="1" numFmtId="4">
    <nc r="F147">
      <v>24912</v>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A148" start="0" length="0">
    <dxf>
      <font>
        <b/>
        <sz val="10"/>
        <color auto="1"/>
        <name val="GHEA Grapalat"/>
        <scheme val="none"/>
      </font>
      <fill>
        <patternFill patternType="solid">
          <bgColor theme="0"/>
        </patternFill>
      </fill>
    </dxf>
  </rfmt>
  <rfmt sheetId="3" sqref="B148" start="0" length="0">
    <dxf>
      <font>
        <b/>
        <sz val="10"/>
        <color auto="1"/>
        <name val="GHEA Grapalat"/>
        <scheme val="none"/>
      </font>
      <fill>
        <patternFill patternType="solid">
          <bgColor theme="0"/>
        </patternFill>
      </fill>
    </dxf>
  </rfmt>
  <rcc rId="431" sId="3" odxf="1" dxf="1">
    <oc r="C148" t="inlineStr">
      <is>
        <t xml:space="preserve"> Մ. Մաշտոցի անվան «Մատենադարան» ԳՀԻ հիմնադրամի «Միջնադարյան Ճաշոց ձեռագրերի» և «Կաթողիկոսական դիվանի ֆոնդի» արժեքավոր վավերագրերի մշտադիտարկման, ամրակայման ու գիտատեխնիկական մշակում»  ծրագրին պետական աջակցութjուն</t>
      </is>
    </oc>
    <nc r="C148" t="inlineStr">
      <is>
        <t>ՀՀ ԳԱԱ ԸԱՔԻ ՊՈԱԿ-ի «Ռադիացիոն-կայուն և լազերային լոկացիայից պաշտպանող   ապակեկերպ ու կոմպոզիտային նյութերի մշակում» ծրագրին պետական աջակցություն</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432" sId="3" odxf="1" dxf="1">
    <oc r="D148" t="inlineStr">
      <is>
        <t>«Մատենադարան» Մ. Մաշտոցի անվան հին ձեռագրերի ԳՀԻ» հիմնադրամ</t>
      </is>
    </oc>
    <nc r="D148" t="inlineStr">
      <is>
        <t>ՀՀ ԳԱԱ «Ընդհանուր և անօրգանական քիմիայի ինստիտուտ» ՊՈԱԿ</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433" sId="3" odxf="1" dxf="1">
    <oc r="E148" t="inlineStr">
      <is>
        <t>ՀՀ կրթության, գիտության, մշակույթի և սպորտի նախարարություն</t>
      </is>
    </oc>
    <nc r="E148" t="inlineStr">
      <is>
        <t>ՀՀ գիտությունների ազգային ակադեմիա</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434" sId="3" odxf="1" dxf="1" numFmtId="4">
    <oc r="F148">
      <v>24912</v>
    </oc>
    <nc r="F148">
      <v>21700</v>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A149" start="0" length="0">
    <dxf>
      <font>
        <b/>
        <sz val="10"/>
        <color auto="1"/>
        <name val="GHEA Grapalat"/>
        <scheme val="none"/>
      </font>
      <fill>
        <patternFill patternType="solid">
          <bgColor theme="0"/>
        </patternFill>
      </fill>
    </dxf>
  </rfmt>
  <rfmt sheetId="3" sqref="B149" start="0" length="0">
    <dxf>
      <font>
        <b/>
        <sz val="10"/>
        <color auto="1"/>
        <name val="GHEA Grapalat"/>
        <scheme val="none"/>
      </font>
      <fill>
        <patternFill patternType="solid">
          <bgColor theme="0"/>
        </patternFill>
      </fill>
    </dxf>
  </rfmt>
  <rcc rId="435" sId="3" odxf="1" dxf="1">
    <oc r="C149" t="inlineStr">
      <is>
        <t>ՀՀ ԳԱԱ ԸԱՔԻ ՊՈԱԿ-ի «Ռադիացիոն-կայուն և լազերային լոկացիայից պաշտպանող   ապակեկերպ ու կոմպոզիտային նյութերի մշակում» ծրագրին պետական աջակցություն</t>
      </is>
    </oc>
    <nc r="C149" t="inlineStr">
      <is>
        <t xml:space="preserve">Հայոց ցեղասպանության զոհերի և վերապրողների տվյալների հավաքագրում, ուսումնասիրություն և թվային շտեմարանի ստեղծում </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436" sId="3" odxf="1" dxf="1">
    <oc r="D149" t="inlineStr">
      <is>
        <t>ՀՀ ԳԱԱ «Ընդհանուր և անօրգանական քիմիայի ինստիտուտ» ՊՈԱԿ</t>
      </is>
    </oc>
    <nc r="D149" t="inlineStr">
      <is>
        <t>«Հայոց ցեղասպանության թանգարան-ինստիտուտ» հիմնադրամ</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437" sId="3" odxf="1" dxf="1">
    <oc r="E149" t="inlineStr">
      <is>
        <t>ՀՀ գիտությունների ազգային ակադեմիա</t>
      </is>
    </oc>
    <nc r="E149" t="inlineStr">
      <is>
        <t>ՀՀ կրթության, գիտության, մշակույթի և սպորտի նախարարություն</t>
      </is>
    </nc>
    <odxf>
      <font>
        <b val="0"/>
        <sz val="12"/>
        <color auto="1"/>
        <name val="GHEA Grapalat"/>
        <scheme val="none"/>
      </font>
      <fill>
        <patternFill patternType="none">
          <bgColor indexed="65"/>
        </patternFill>
      </fill>
      <border outline="0">
        <bottom style="thin">
          <color auto="1"/>
        </bottom>
      </border>
    </odxf>
    <ndxf>
      <font>
        <b/>
        <sz val="10"/>
        <color auto="1"/>
        <name val="GHEA Grapalat"/>
        <scheme val="none"/>
      </font>
      <fill>
        <patternFill patternType="solid">
          <bgColor theme="0"/>
        </patternFill>
      </fill>
      <border outline="0">
        <bottom/>
      </border>
    </ndxf>
  </rcc>
  <rcc rId="438" sId="3" odxf="1" dxf="1" numFmtId="4">
    <oc r="F149">
      <v>21700</v>
    </oc>
    <nc r="F149">
      <v>30020</v>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A150" start="0" length="0">
    <dxf>
      <font>
        <b/>
        <sz val="10"/>
        <color auto="1"/>
        <name val="GHEA Grapalat"/>
        <scheme val="none"/>
      </font>
      <fill>
        <patternFill patternType="solid">
          <bgColor theme="0"/>
        </patternFill>
      </fill>
    </dxf>
  </rfmt>
  <rfmt sheetId="3" sqref="B150" start="0" length="0">
    <dxf>
      <font>
        <b/>
        <sz val="10"/>
        <color auto="1"/>
        <name val="GHEA Grapalat"/>
        <scheme val="none"/>
      </font>
      <fill>
        <patternFill patternType="solid">
          <bgColor theme="0"/>
        </patternFill>
      </fill>
    </dxf>
  </rfmt>
  <rcc rId="439" sId="3" odxf="1" dxf="1">
    <oc r="C150" t="inlineStr">
      <is>
        <t xml:space="preserve">Հայոց ցեղասպանության զոհերի և վերապրողների տվյալների հավաքագրում, ուսումնասիրություն և թվային շտեմարանի ստեղծում </t>
      </is>
    </oc>
    <nc r="C150" t="inlineStr">
      <is>
        <t>ՀՀ ԳԱԱ ՀԱԻ ՊՈԱԿ-ի «Ավանդական մշակութային ժառանգության դրսևորումների կիրառումը քաղաքականության մեջ. հնարավորություններ և առաջարկներ» ծրագրին պետական աջակցություն</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440" sId="3" odxf="1" dxf="1">
    <oc r="D150" t="inlineStr">
      <is>
        <t>«Հայոց ցեղասպանության թանգարան-ինստիտուտ» հիմնադրամ</t>
      </is>
    </oc>
    <nc r="D150" t="inlineStr">
      <is>
        <t>ՀՀ ԳԱԱ «Հնագիտության և ազգագրության ինստիտուտ» ՊՈԱԿ</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441" sId="3" odxf="1" dxf="1">
    <oc r="E150" t="inlineStr">
      <is>
        <t>ՀՀ կրթության, գիտության, մշակույթի և սպորտի նախարարություն</t>
      </is>
    </oc>
    <nc r="E150" t="inlineStr">
      <is>
        <t>ՀՀ գիտությունների ազգային ակադեմիա</t>
      </is>
    </nc>
    <odxf>
      <font>
        <b val="0"/>
        <sz val="12"/>
        <color auto="1"/>
        <name val="GHEA Grapalat"/>
        <scheme val="none"/>
      </font>
      <fill>
        <patternFill patternType="none">
          <bgColor indexed="65"/>
        </patternFill>
      </fill>
      <border outline="0">
        <bottom/>
      </border>
    </odxf>
    <ndxf>
      <font>
        <b/>
        <sz val="10"/>
        <color auto="1"/>
        <name val="GHEA Grapalat"/>
        <scheme val="none"/>
      </font>
      <fill>
        <patternFill patternType="solid">
          <bgColor theme="0"/>
        </patternFill>
      </fill>
      <border outline="0">
        <bottom style="thin">
          <color auto="1"/>
        </bottom>
      </border>
    </ndxf>
  </rcc>
  <rcc rId="442" sId="3" odxf="1" dxf="1" numFmtId="4">
    <oc r="F150">
      <v>30020</v>
    </oc>
    <nc r="F150">
      <v>8594</v>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A151" start="0" length="0">
    <dxf>
      <font>
        <b/>
        <sz val="10"/>
        <color auto="1"/>
        <name val="GHEA Grapalat"/>
        <scheme val="none"/>
      </font>
      <fill>
        <patternFill patternType="solid">
          <bgColor theme="0"/>
        </patternFill>
      </fill>
    </dxf>
  </rfmt>
  <rfmt sheetId="3" sqref="B151" start="0" length="0">
    <dxf>
      <font>
        <b/>
        <sz val="10"/>
        <color auto="1"/>
        <name val="GHEA Grapalat"/>
        <scheme val="none"/>
      </font>
      <fill>
        <patternFill patternType="solid">
          <bgColor theme="0"/>
        </patternFill>
      </fill>
    </dxf>
  </rfmt>
  <rcc rId="443" sId="3" odxf="1" dxf="1">
    <oc r="C151" t="inlineStr">
      <is>
        <t>ՀՀ ԳԱԱ ՀԱԻ ՊՈԱԿ-ի «Ավանդական մշակութային ժառանգության դրսևորումների կիրառումը քաղաքականության մեջ. հնարավորություններ և առաջարկներ» ծրագրին պետական աջակցություն</t>
      </is>
    </oc>
    <nc r="C151" t="inlineStr">
      <is>
        <t>ՀՀ ԳԱԱ ՀԱԻ ՊՈԱԿ-ի «Սեփական և այլազգի միջավայրում հայերի համեմատական հետազոտության հիմնական ուղղությունները. ուսումնասիրության խնդիրներն ու հեռանկարները» ծրագրին պետական աջակցություն</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D151" start="0" length="0">
    <dxf>
      <font>
        <b/>
        <sz val="10"/>
        <color auto="1"/>
        <name val="GHEA Grapalat"/>
        <scheme val="none"/>
      </font>
      <fill>
        <patternFill patternType="solid">
          <bgColor theme="0"/>
        </patternFill>
      </fill>
    </dxf>
  </rfmt>
  <rfmt sheetId="3" sqref="E151" start="0" length="0">
    <dxf>
      <font>
        <b/>
        <sz val="10"/>
        <color auto="1"/>
        <name val="GHEA Grapalat"/>
        <scheme val="none"/>
      </font>
      <fill>
        <patternFill patternType="solid">
          <bgColor theme="0"/>
        </patternFill>
      </fill>
    </dxf>
  </rfmt>
  <rcc rId="444" sId="3" odxf="1" dxf="1" numFmtId="4">
    <oc r="F151">
      <v>8594</v>
    </oc>
    <nc r="F151">
      <v>9918</v>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A152" start="0" length="0">
    <dxf>
      <font>
        <b/>
        <sz val="10"/>
        <color auto="1"/>
        <name val="GHEA Grapalat"/>
        <scheme val="none"/>
      </font>
      <fill>
        <patternFill patternType="solid">
          <bgColor theme="0"/>
        </patternFill>
      </fill>
    </dxf>
  </rfmt>
  <rfmt sheetId="3" sqref="B152" start="0" length="0">
    <dxf>
      <font>
        <b/>
        <sz val="10"/>
        <color auto="1"/>
        <name val="GHEA Grapalat"/>
        <scheme val="none"/>
      </font>
      <fill>
        <patternFill patternType="solid">
          <bgColor theme="0"/>
        </patternFill>
      </fill>
    </dxf>
  </rfmt>
  <rcc rId="445" sId="3" odxf="1" dxf="1">
    <oc r="C152" t="inlineStr">
      <is>
        <t>ՀՀ ԳԱԱ ՀԱԻ ՊՈԱԿ-ի «Սեփական և այլազգի միջավայրում հայերի համեմատական հետազոտության հիմնական ուղղությունները. ուսումնասիրության խնդիրներն ու հեռանկարները» ծրագրին պետական աջակցություն</t>
      </is>
    </oc>
    <nc r="C152" t="inlineStr">
      <is>
        <t>Բաց գիտության ազգային ամպային
 ենթակառուցվածք</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446" sId="3" odxf="1" dxf="1">
    <oc r="D152" t="inlineStr">
      <is>
        <t>ՀՀ ԳԱԱ «Հնագիտության և ազգագրության ինստիտուտ» ՊՈԱԿ</t>
      </is>
    </oc>
    <nc r="D152" t="inlineStr">
      <is>
        <t>ՀՀ ԳԱԱ «Ինֆորմատիկայի և ավտոմատացման պրոբլեմների ինստիտուտ» ՊՈԱԿ</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E152" start="0" length="0">
    <dxf>
      <font>
        <b/>
        <sz val="10"/>
        <color auto="1"/>
        <name val="GHEA Grapalat"/>
        <scheme val="none"/>
      </font>
      <fill>
        <patternFill patternType="solid">
          <bgColor theme="0"/>
        </patternFill>
      </fill>
    </dxf>
  </rfmt>
  <rcc rId="447" sId="3" odxf="1" dxf="1" numFmtId="4">
    <oc r="F152">
      <v>9918</v>
    </oc>
    <nc r="F152">
      <v>25560</v>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A153" start="0" length="0">
    <dxf>
      <font>
        <b/>
        <sz val="10"/>
        <color auto="1"/>
        <name val="GHEA Grapalat"/>
        <scheme val="none"/>
      </font>
      <fill>
        <patternFill patternType="solid">
          <bgColor theme="0"/>
        </patternFill>
      </fill>
    </dxf>
  </rfmt>
  <rfmt sheetId="3" sqref="B153" start="0" length="0">
    <dxf>
      <font>
        <b/>
        <sz val="10"/>
        <color auto="1"/>
        <name val="GHEA Grapalat"/>
        <scheme val="none"/>
      </font>
      <fill>
        <patternFill patternType="solid">
          <bgColor theme="0"/>
        </patternFill>
      </fill>
    </dxf>
  </rfmt>
  <rcc rId="448" sId="3" odxf="1" dxf="1">
    <oc r="C153" t="inlineStr">
      <is>
        <t>Բաց գիտության ազգային ամպային
 ենթակառուցվածք</t>
      </is>
    </oc>
    <nc r="C153" t="inlineStr">
      <is>
        <t>Գյուղատնտեսական նշանակության հողերի արդյունավետ օգտագործման և կայուն գյուղատնտեսության զարգացման միջոցառումների մշակում թվային տեխնոլոգիաների կիրառմամբ</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449" sId="3" odxf="1" dxf="1">
    <oc r="D153" t="inlineStr">
      <is>
        <t>ՀՀ ԳԱԱ «Ինֆորմատիկայի և ավտոմատացման պրոբլեմների ինստիտուտ» ՊՈԱԿ</t>
      </is>
    </oc>
    <nc r="D153" t="inlineStr">
      <is>
        <t>Հայաստանի ազգային ագրարային համալսարան» հիմնադրամ</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450" sId="3" odxf="1" dxf="1">
    <oc r="E153" t="inlineStr">
      <is>
        <t>ՀՀ գիտությունների ազգային ակադեմիա</t>
      </is>
    </oc>
    <nc r="E153" t="inlineStr">
      <is>
        <t>ՀՀ կրթության, գիտության, մշակույթի և սպորտի նախարարություն</t>
      </is>
    </nc>
    <odxf>
      <font>
        <b val="0"/>
        <sz val="12"/>
        <color auto="1"/>
        <name val="GHEA Grapalat"/>
        <scheme val="none"/>
      </font>
      <fill>
        <patternFill patternType="none">
          <bgColor indexed="65"/>
        </patternFill>
      </fill>
      <border outline="0">
        <bottom style="thin">
          <color auto="1"/>
        </bottom>
      </border>
    </odxf>
    <ndxf>
      <font>
        <b/>
        <sz val="10"/>
        <color auto="1"/>
        <name val="GHEA Grapalat"/>
        <scheme val="none"/>
      </font>
      <fill>
        <patternFill patternType="solid">
          <bgColor theme="0"/>
        </patternFill>
      </fill>
      <border outline="0">
        <bottom/>
      </border>
    </ndxf>
  </rcc>
  <rcc rId="451" sId="3" odxf="1" dxf="1" numFmtId="4">
    <oc r="F153">
      <v>25560</v>
    </oc>
    <nc r="F153">
      <v>18840</v>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A154" start="0" length="0">
    <dxf>
      <font>
        <b/>
        <sz val="10"/>
        <color auto="1"/>
        <name val="GHEA Grapalat"/>
        <scheme val="none"/>
      </font>
      <fill>
        <patternFill patternType="solid">
          <bgColor theme="0"/>
        </patternFill>
      </fill>
    </dxf>
  </rfmt>
  <rfmt sheetId="3" sqref="B154" start="0" length="0">
    <dxf>
      <font>
        <b/>
        <sz val="10"/>
        <color auto="1"/>
        <name val="GHEA Grapalat"/>
        <scheme val="none"/>
      </font>
      <fill>
        <patternFill patternType="solid">
          <bgColor theme="0"/>
        </patternFill>
      </fill>
    </dxf>
  </rfmt>
  <rcc rId="452" sId="3" odxf="1" dxf="1">
    <oc r="C154" t="inlineStr">
      <is>
        <t>Գյուղատնտեսական նշանակության հողերի արդյունավետ օգտագործման և կայուն գյուղատնտեսության զարգացման միջոցառումների մշակում թվային տեխնոլոգիաների կիրառմամբ</t>
      </is>
    </oc>
    <nc r="C154" t="inlineStr">
      <is>
        <t>Օդատիեզերական պատկերների միջոցով շենք-շինությունների հայտնաբերման և քարտեզագրման մեքենայական ու խորը ուսուցման ալգորիթմների մշակում և ներդրում ազգային տարածական տվյալների ենթակառուցվածքում</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453" sId="3" odxf="1" dxf="1">
    <oc r="D154" t="inlineStr">
      <is>
        <t>Հայաստանի ազգային ագրարային համալսարան» հիմնադրամ</t>
      </is>
    </oc>
    <nc r="D154" t="inlineStr">
      <is>
        <t>«Ճարտարապետության և շինարարության Հայաստանի ազգային համալսարան» հիմնադրամ</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E154" start="0" length="0">
    <dxf>
      <font>
        <b/>
        <sz val="10"/>
        <color auto="1"/>
        <name val="GHEA Grapalat"/>
        <scheme val="none"/>
      </font>
      <fill>
        <patternFill patternType="solid">
          <bgColor theme="0"/>
        </patternFill>
      </fill>
    </dxf>
  </rfmt>
  <rcc rId="454" sId="3" odxf="1" dxf="1" numFmtId="4">
    <oc r="F154">
      <v>18840</v>
    </oc>
    <nc r="F154">
      <v>22560</v>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A155" start="0" length="0">
    <dxf>
      <font>
        <b/>
        <sz val="10"/>
        <color auto="1"/>
        <name val="GHEA Grapalat"/>
        <scheme val="none"/>
      </font>
      <fill>
        <patternFill patternType="solid">
          <bgColor theme="0"/>
        </patternFill>
      </fill>
    </dxf>
  </rfmt>
  <rfmt sheetId="3" sqref="B155" start="0" length="0">
    <dxf>
      <font>
        <b/>
        <sz val="10"/>
        <color auto="1"/>
        <name val="GHEA Grapalat"/>
        <scheme val="none"/>
      </font>
      <fill>
        <patternFill patternType="solid">
          <bgColor theme="0"/>
        </patternFill>
      </fill>
    </dxf>
  </rfmt>
  <rcc rId="455" sId="3" odxf="1" dxf="1">
    <oc r="C155" t="inlineStr">
      <is>
        <t>Օդատիեզերական պատկերների միջոցով շենք-շինությունների հայտնաբերման և քարտեզագրման մեքենայական ու խորը ուսուցման ալգորիթմների մշակում և ներդրում ազգային տարածական տվյալների ենթակառուցվածքում</t>
      </is>
    </oc>
    <nc r="C155" t="inlineStr">
      <is>
        <t>Հայաստանի տարածքի 1:200000 մասշտաբի նոր երկրաբանական քարտեզի կազմում</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456" sId="3" odxf="1" dxf="1">
    <oc r="D155" t="inlineStr">
      <is>
        <t>«Ճարտարապետության և շինարարության Հայաստանի ազգային համալսարան» հիմնադրամ</t>
      </is>
    </oc>
    <nc r="D155" t="inlineStr">
      <is>
        <t>ՀՀ ԳԱԱ Երկրաբանական
գիտությունների ինստիտուտ» ՊՈԱԿ</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457" sId="3" odxf="1" dxf="1">
    <oc r="E155" t="inlineStr">
      <is>
        <t>ՀՀ կրթության, գիտության, մշակույթի և սպորտի նախարարություն</t>
      </is>
    </oc>
    <nc r="E155" t="inlineStr">
      <is>
        <t>ՀՀ գիտությունների ազգային ակադեմիա</t>
      </is>
    </nc>
    <odxf>
      <font>
        <b val="0"/>
        <sz val="12"/>
        <color auto="1"/>
        <name val="GHEA Grapalat"/>
        <scheme val="none"/>
      </font>
      <fill>
        <patternFill patternType="none">
          <bgColor indexed="65"/>
        </patternFill>
      </fill>
      <border outline="0">
        <bottom/>
      </border>
    </odxf>
    <ndxf>
      <font>
        <b/>
        <sz val="10"/>
        <color auto="1"/>
        <name val="GHEA Grapalat"/>
        <scheme val="none"/>
      </font>
      <fill>
        <patternFill patternType="solid">
          <bgColor theme="0"/>
        </patternFill>
      </fill>
      <border outline="0">
        <bottom style="thin">
          <color auto="1"/>
        </bottom>
      </border>
    </ndxf>
  </rcc>
  <rcc rId="458" sId="3" odxf="1" dxf="1" numFmtId="4">
    <oc r="F155">
      <v>22560</v>
    </oc>
    <nc r="F155">
      <v>32315</v>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A156" start="0" length="0">
    <dxf>
      <font>
        <b/>
        <sz val="10"/>
        <color auto="1"/>
        <name val="GHEA Grapalat"/>
        <scheme val="none"/>
      </font>
      <fill>
        <patternFill patternType="solid">
          <bgColor theme="0"/>
        </patternFill>
      </fill>
    </dxf>
  </rfmt>
  <rfmt sheetId="3" sqref="B156" start="0" length="0">
    <dxf>
      <font>
        <b/>
        <sz val="10"/>
        <color auto="1"/>
        <name val="GHEA Grapalat"/>
        <scheme val="none"/>
      </font>
      <fill>
        <patternFill patternType="solid">
          <bgColor theme="0"/>
        </patternFill>
      </fill>
    </dxf>
  </rfmt>
  <rcc rId="459" sId="3" odxf="1" dxf="1">
    <oc r="C156" t="inlineStr">
      <is>
        <t>Հայաստանի տարածքի 1:200000 մասշտաբի նոր երկրաբանական քարտեզի կազմում</t>
      </is>
    </oc>
    <nc r="C156" t="inlineStr">
      <is>
        <t>Պատմության ազգային և գլոբալ չափումներ</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460" sId="3" odxf="1" dxf="1">
    <oc r="D156" t="inlineStr">
      <is>
        <t>ՀՀ ԳԱԱ Երկրաբանական
գիտությունների ինստիտուտ» ՊՈԱԿ</t>
      </is>
    </oc>
    <nc r="D156" t="inlineStr">
      <is>
        <t>«Երևանի պետական համալսարան» հիմնադրամ</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461" sId="3" odxf="1" dxf="1">
    <oc r="E156" t="inlineStr">
      <is>
        <t>ՀՀ գիտությունների ազգային ակադեմիա</t>
      </is>
    </oc>
    <nc r="E156" t="inlineStr">
      <is>
        <t>ՀՀ կրթության, գիտության, մշակույթի և սպորտի նախարարություն</t>
      </is>
    </nc>
    <odxf>
      <font>
        <b val="0"/>
        <sz val="12"/>
        <color auto="1"/>
        <name val="GHEA Grapalat"/>
        <scheme val="none"/>
      </font>
      <fill>
        <patternFill patternType="none">
          <bgColor indexed="65"/>
        </patternFill>
      </fill>
      <border outline="0">
        <bottom style="thin">
          <color auto="1"/>
        </bottom>
      </border>
    </odxf>
    <ndxf>
      <font>
        <b/>
        <sz val="10"/>
        <color auto="1"/>
        <name val="GHEA Grapalat"/>
        <scheme val="none"/>
      </font>
      <fill>
        <patternFill patternType="solid">
          <bgColor theme="0"/>
        </patternFill>
      </fill>
      <border outline="0">
        <bottom/>
      </border>
    </ndxf>
  </rcc>
  <rcc rId="462" sId="3" odxf="1" dxf="1" numFmtId="4">
    <oc r="F156">
      <v>32315</v>
    </oc>
    <nc r="F156">
      <v>18000</v>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A157" start="0" length="0">
    <dxf>
      <font>
        <b/>
        <sz val="10"/>
        <color auto="1"/>
        <name val="GHEA Grapalat"/>
        <scheme val="none"/>
      </font>
      <fill>
        <patternFill patternType="solid">
          <bgColor theme="0"/>
        </patternFill>
      </fill>
    </dxf>
  </rfmt>
  <rfmt sheetId="3" sqref="B157" start="0" length="0">
    <dxf>
      <font>
        <b/>
        <sz val="10"/>
        <color auto="1"/>
        <name val="GHEA Grapalat"/>
        <scheme val="none"/>
      </font>
      <fill>
        <patternFill patternType="solid">
          <bgColor theme="0"/>
        </patternFill>
      </fill>
    </dxf>
  </rfmt>
  <rcc rId="463" sId="3" odxf="1" dxf="1">
    <oc r="C157" t="inlineStr">
      <is>
        <t>Պատմության ազգային և գլոբալ չափումներ</t>
      </is>
    </oc>
    <nc r="C157" t="inlineStr">
      <is>
        <t xml:space="preserve">Հայերենի լեզվական տեխնոլոգիաներ» հետազոտական աշխատարան </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D157" start="0" length="0">
    <dxf>
      <font>
        <b/>
        <sz val="10"/>
        <color auto="1"/>
        <name val="GHEA Grapalat"/>
        <scheme val="none"/>
      </font>
      <fill>
        <patternFill patternType="solid">
          <bgColor theme="0"/>
        </patternFill>
      </fill>
    </dxf>
  </rfmt>
  <rfmt sheetId="3" sqref="E157" start="0" length="0">
    <dxf>
      <font>
        <b/>
        <sz val="10"/>
        <color auto="1"/>
        <name val="GHEA Grapalat"/>
        <scheme val="none"/>
      </font>
      <fill>
        <patternFill patternType="solid">
          <bgColor theme="0"/>
        </patternFill>
      </fill>
    </dxf>
  </rfmt>
  <rcc rId="464" sId="3" odxf="1" dxf="1" numFmtId="4">
    <oc r="F157">
      <v>18000</v>
    </oc>
    <nc r="F157">
      <v>37595</v>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A158" start="0" length="0">
    <dxf>
      <font>
        <b/>
        <sz val="10"/>
        <color auto="1"/>
        <name val="GHEA Grapalat"/>
        <scheme val="none"/>
      </font>
      <fill>
        <patternFill patternType="solid">
          <bgColor theme="0"/>
        </patternFill>
      </fill>
    </dxf>
  </rfmt>
  <rfmt sheetId="3" sqref="B158" start="0" length="0">
    <dxf>
      <font>
        <b/>
        <sz val="10"/>
        <color auto="1"/>
        <name val="GHEA Grapalat"/>
        <scheme val="none"/>
      </font>
      <fill>
        <patternFill patternType="solid">
          <bgColor theme="0"/>
        </patternFill>
      </fill>
    </dxf>
  </rfmt>
  <rcc rId="465" sId="3" odxf="1" dxf="1">
    <oc r="C158" t="inlineStr">
      <is>
        <t xml:space="preserve">Հայերենի լեզվական տեխնոլոգիաներ» հետազոտական աշխատարան </t>
      </is>
    </oc>
    <nc r="C158" t="inlineStr">
      <is>
        <t>Էկոգեն շոկերի հետազոտությունը և տնտեսական աճի սահմանափակումների հաղթահարման մեխանիզմները Հայաստանի Հանրապետությունում</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466" sId="3" odxf="1" dxf="1">
    <oc r="D158" t="inlineStr">
      <is>
        <t>«Երևանի պետական համալսարան» հիմնադրամ</t>
      </is>
    </oc>
    <nc r="D158" t="inlineStr">
      <is>
        <t>ՌԴ ԿԳՆ և ՀՀ ԿԳՄՍՆ «Հայ - ռուսական համալսարան» բարձրագույն մասնագիտական կրթության պետական ուսումնական հաստատություն</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E158" start="0" length="0">
    <dxf>
      <font>
        <b/>
        <sz val="10"/>
        <color auto="1"/>
        <name val="GHEA Grapalat"/>
        <scheme val="none"/>
      </font>
      <fill>
        <patternFill patternType="solid">
          <bgColor theme="0"/>
        </patternFill>
      </fill>
    </dxf>
  </rfmt>
  <rcc rId="467" sId="3" odxf="1" dxf="1" numFmtId="4">
    <oc r="F158">
      <v>37595</v>
    </oc>
    <nc r="F158">
      <v>11280</v>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A159" start="0" length="0">
    <dxf>
      <font>
        <b/>
        <sz val="10"/>
        <color auto="1"/>
        <name val="GHEA Grapalat"/>
        <scheme val="none"/>
      </font>
      <fill>
        <patternFill patternType="solid">
          <bgColor theme="0"/>
        </patternFill>
      </fill>
    </dxf>
  </rfmt>
  <rfmt sheetId="3" sqref="B159" start="0" length="0">
    <dxf>
      <font>
        <b/>
        <sz val="10"/>
        <color auto="1"/>
        <name val="GHEA Grapalat"/>
        <scheme val="none"/>
      </font>
      <fill>
        <patternFill patternType="solid">
          <bgColor theme="0"/>
        </patternFill>
      </fill>
    </dxf>
  </rfmt>
  <rcc rId="468" sId="3" odxf="1" dxf="1">
    <oc r="C159" t="inlineStr">
      <is>
        <t>Էկոգեն շոկերի հետազոտությունը և տնտեսական աճի սահմանափակումների հաղթահարման մեխանիզմները Հայաստանի Հանրապետությունում</t>
      </is>
    </oc>
    <nc r="C159" t="inlineStr">
      <is>
        <t xml:space="preserve">ՀՀ-ում միկրոսննդանյութերի ընդունման գնահատում և հանրային իրազեկման համար անհրաժեշտ գիտամեթոդական ապահովում
</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469" sId="3" odxf="1" dxf="1">
    <oc r="D159" t="inlineStr">
      <is>
        <t>ՌԴ ԿԳՆ և ՀՀ ԿԳՄՍՆ «Հայ - ռուսական համալսարան» բարձրագույն մասնագիտական կրթության պետական ուսումնական հաստատություն</t>
      </is>
    </oc>
    <nc r="D159" t="inlineStr">
      <is>
        <t>ՀՀ ԳԱԱ «Էկոլոգանոոսֆերային հետազոտությունների կենտրոն» ՊՈԱԿ</t>
      </is>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cc rId="470" sId="3" odxf="1" dxf="1">
    <oc r="E159" t="inlineStr">
      <is>
        <t>ՀՀ կրթության, գիտության, մշակույթի և սպորտի նախարարություն</t>
      </is>
    </oc>
    <nc r="E159" t="inlineStr">
      <is>
        <t>ՀՀ գիտությունների ազգային ակադեմիա</t>
      </is>
    </nc>
    <odxf>
      <font>
        <b val="0"/>
        <sz val="12"/>
        <color auto="1"/>
        <name val="GHEA Grapalat"/>
        <scheme val="none"/>
      </font>
      <fill>
        <patternFill patternType="none">
          <bgColor indexed="65"/>
        </patternFill>
      </fill>
      <border outline="0">
        <bottom/>
      </border>
    </odxf>
    <ndxf>
      <font>
        <b/>
        <sz val="10"/>
        <color auto="1"/>
        <name val="GHEA Grapalat"/>
        <scheme val="none"/>
      </font>
      <fill>
        <patternFill patternType="solid">
          <bgColor theme="0"/>
        </patternFill>
      </fill>
      <border outline="0">
        <bottom style="thin">
          <color auto="1"/>
        </bottom>
      </border>
    </ndxf>
  </rcc>
  <rcc rId="471" sId="3" odxf="1" dxf="1" numFmtId="4">
    <oc r="F159">
      <v>11280</v>
    </oc>
    <nc r="F159">
      <v>15600</v>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A160" start="0" length="0">
    <dxf>
      <font>
        <b/>
        <sz val="10"/>
        <color auto="1"/>
        <name val="GHEA Grapalat"/>
        <scheme val="none"/>
      </font>
      <fill>
        <patternFill patternType="solid">
          <bgColor theme="0"/>
        </patternFill>
      </fill>
      <border outline="0">
        <bottom style="medium">
          <color indexed="64"/>
        </bottom>
      </border>
    </dxf>
  </rfmt>
  <rfmt sheetId="3" sqref="B160" start="0" length="0">
    <dxf>
      <font>
        <b/>
        <sz val="10"/>
        <color auto="1"/>
        <name val="GHEA Grapalat"/>
        <scheme val="none"/>
      </font>
      <fill>
        <patternFill patternType="solid">
          <bgColor theme="0"/>
        </patternFill>
      </fill>
      <border outline="0">
        <bottom style="medium">
          <color indexed="64"/>
        </bottom>
      </border>
    </dxf>
  </rfmt>
  <rcc rId="472" sId="3" odxf="1" dxf="1">
    <oc r="C160" t="inlineStr">
      <is>
        <t xml:space="preserve">ՀՀ-ում միկրոսննդանյութերի ընդունման գնահատում և հանրային իրազեկման համար անհրաժեշտ գիտամեթոդական ապահովում
</t>
      </is>
    </oc>
    <nc r="C160" t="inlineStr">
      <is>
        <t>ՀՊՄՀ հիմնադրամի «Հայաստանում և Սփյուռքում պատմության ուսուցման հիմնախնդիրների հետազոտության գիտական կենտրոն» ծրագրին պետական աջակցություն</t>
      </is>
    </nc>
    <odxf>
      <font>
        <b val="0"/>
        <sz val="12"/>
        <color auto="1"/>
        <name val="GHEA Grapalat"/>
        <scheme val="none"/>
      </font>
      <fill>
        <patternFill patternType="none">
          <bgColor indexed="65"/>
        </patternFill>
      </fill>
      <border outline="0">
        <bottom style="thin">
          <color auto="1"/>
        </bottom>
      </border>
    </odxf>
    <ndxf>
      <font>
        <b/>
        <sz val="10"/>
        <color auto="1"/>
        <name val="GHEA Grapalat"/>
        <scheme val="none"/>
      </font>
      <fill>
        <patternFill patternType="solid">
          <bgColor theme="0"/>
        </patternFill>
      </fill>
      <border outline="0">
        <bottom style="medium">
          <color indexed="64"/>
        </bottom>
      </border>
    </ndxf>
  </rcc>
  <rcc rId="473" sId="3" odxf="1" dxf="1">
    <oc r="D160" t="inlineStr">
      <is>
        <t>ՀՀ ԳԱԱ «Էկոլոգանոոսֆերային հետազոտությունների կենտրոն» ՊՈԱԿ</t>
      </is>
    </oc>
    <nc r="D160" t="inlineStr">
      <is>
        <t>«Խ. Աբովյանի անվան Հայկական պետական մանկավարժական համալսարան»  հիմնադրամ</t>
      </is>
    </nc>
    <odxf>
      <font>
        <b val="0"/>
        <sz val="12"/>
        <color auto="1"/>
        <name val="GHEA Grapalat"/>
        <scheme val="none"/>
      </font>
      <fill>
        <patternFill patternType="none">
          <bgColor indexed="65"/>
        </patternFill>
      </fill>
      <border outline="0">
        <bottom style="thin">
          <color auto="1"/>
        </bottom>
      </border>
    </odxf>
    <ndxf>
      <font>
        <b/>
        <sz val="10"/>
        <color auto="1"/>
        <name val="GHEA Grapalat"/>
        <scheme val="none"/>
      </font>
      <fill>
        <patternFill patternType="solid">
          <bgColor theme="0"/>
        </patternFill>
      </fill>
      <border outline="0">
        <bottom style="medium">
          <color indexed="64"/>
        </bottom>
      </border>
    </ndxf>
  </rcc>
  <rcc rId="474" sId="3" odxf="1" dxf="1">
    <oc r="E160" t="inlineStr">
      <is>
        <t>ՀՀ գիտությունների ազգային ակադեմիա</t>
      </is>
    </oc>
    <nc r="E160" t="inlineStr">
      <is>
        <t>ՀՀ կրթության, գիտության, մշակույթի և սպորտի նախարարություն</t>
      </is>
    </nc>
    <odxf>
      <font>
        <b val="0"/>
        <sz val="12"/>
        <color auto="1"/>
        <name val="GHEA Grapalat"/>
        <scheme val="none"/>
      </font>
      <fill>
        <patternFill patternType="none">
          <bgColor indexed="65"/>
        </patternFill>
      </fill>
      <border outline="0">
        <bottom style="thin">
          <color auto="1"/>
        </bottom>
      </border>
    </odxf>
    <ndxf>
      <font>
        <b/>
        <sz val="10"/>
        <color auto="1"/>
        <name val="GHEA Grapalat"/>
        <scheme val="none"/>
      </font>
      <fill>
        <patternFill patternType="solid">
          <bgColor theme="0"/>
        </patternFill>
      </fill>
      <border outline="0">
        <bottom style="medium">
          <color indexed="64"/>
        </bottom>
      </border>
    </ndxf>
  </rcc>
  <rcc rId="475" sId="3" odxf="1" dxf="1" numFmtId="4">
    <oc r="F160">
      <v>15600</v>
    </oc>
    <nc r="F160">
      <v>28872</v>
    </nc>
    <odxf>
      <font>
        <b val="0"/>
        <sz val="12"/>
        <color auto="1"/>
        <name val="GHEA Grapalat"/>
        <scheme val="none"/>
      </font>
      <fill>
        <patternFill patternType="none">
          <bgColor indexed="65"/>
        </patternFill>
      </fill>
    </odxf>
    <ndxf>
      <font>
        <b/>
        <sz val="10"/>
        <color auto="1"/>
        <name val="GHEA Grapalat"/>
        <scheme val="none"/>
      </font>
      <fill>
        <patternFill patternType="solid">
          <bgColor theme="0"/>
        </patternFill>
      </fill>
    </ndxf>
  </rcc>
  <rfmt sheetId="3" sqref="A5:F160" start="0" length="2147483647">
    <dxf>
      <font>
        <sz val="11"/>
      </font>
    </dxf>
  </rfmt>
  <rcc rId="476" sId="3">
    <oc r="A3" t="inlineStr">
      <is>
        <t xml:space="preserve">«ՀՀ 2025 թվականի պետական բյուջեի մասին» ՀՀ օրենքով նախատեսված գիտական և գիտատեխնիկական գործունեության ծրագրերի, միջոցառումների ցանկը, որոնց գծով հատկացումները տնտեսվարող սուբյեկտներին տրամադրվելու են դրամաշնորհների տեսքով </t>
      </is>
    </oc>
    <nc r="A3" t="inlineStr">
      <is>
        <t xml:space="preserve">«ՀՀ 2026 թվականի պետական բյուջեի մասին» ՀՀ օրենքով նախատեսված գիտական և գիտատեխնիկական գործունեության ծրագրերի, միջոցառումների ցանկը, որոնց գծով հատկացումները տնտեսվարող սուբյեկտներին տրամադրվելու են դրամաշնորհների տեսքով </t>
      </is>
    </nc>
  </rcc>
  <rfmt sheetId="4" sqref="E5" start="0" length="0">
    <dxf>
      <fill>
        <patternFill patternType="none">
          <bgColor indexed="65"/>
        </patternFill>
      </fill>
    </dxf>
  </rfmt>
  <rfmt sheetId="4" sqref="A6" start="0" length="0">
    <dxf/>
  </rfmt>
  <rcc rId="477" sId="4" odxf="1" dxf="1">
    <oc r="E6" t="inlineStr">
      <is>
        <t>2025թ․</t>
      </is>
    </oc>
    <nc r="E6" t="inlineStr">
      <is>
        <t>2026թ․</t>
      </is>
    </nc>
    <odxf>
      <fill>
        <patternFill patternType="solid">
          <bgColor theme="0"/>
        </patternFill>
      </fill>
    </odxf>
    <ndxf>
      <fill>
        <patternFill patternType="none">
          <bgColor indexed="65"/>
        </patternFill>
      </fill>
    </ndxf>
  </rcc>
  <rfmt sheetId="4" sqref="A7" start="0" length="0">
    <dxf/>
  </rfmt>
  <rfmt sheetId="4" sqref="B7" start="0" length="0">
    <dxf/>
  </rfmt>
  <rfmt sheetId="4" sqref="C7" start="0" length="0">
    <dxf/>
  </rfmt>
  <rfmt sheetId="4" sqref="D7" start="0" length="0">
    <dxf/>
  </rfmt>
  <rcc rId="478" sId="4" odxf="1" dxf="1">
    <oc r="E7">
      <f>E8</f>
    </oc>
    <nc r="E7">
      <f>E8</f>
    </nc>
    <odxf>
      <fill>
        <patternFill patternType="solid">
          <bgColor theme="0"/>
        </patternFill>
      </fill>
    </odxf>
    <ndxf>
      <fill>
        <patternFill patternType="none">
          <bgColor indexed="65"/>
        </patternFill>
      </fill>
    </ndxf>
  </rcc>
  <rfmt sheetId="4" sqref="A8" start="0" length="0">
    <dxf/>
  </rfmt>
  <rfmt sheetId="4" sqref="B8" start="0" length="0">
    <dxf/>
  </rfmt>
  <rfmt sheetId="4" sqref="C8" start="0" length="0">
    <dxf/>
  </rfmt>
  <rfmt sheetId="4" sqref="D8" start="0" length="0">
    <dxf/>
  </rfmt>
  <rcc rId="479" sId="4" odxf="1" dxf="1">
    <oc r="E8">
      <f>E9</f>
    </oc>
    <nc r="E8">
      <f>E9</f>
    </nc>
    <odxf>
      <fill>
        <patternFill patternType="solid">
          <bgColor theme="0"/>
        </patternFill>
      </fill>
    </odxf>
    <ndxf>
      <fill>
        <patternFill patternType="none">
          <bgColor indexed="65"/>
        </patternFill>
      </fill>
    </ndxf>
  </rcc>
  <rfmt sheetId="4" sqref="A9" start="0" length="0">
    <dxf/>
  </rfmt>
  <rfmt sheetId="4" sqref="B9" start="0" length="0">
    <dxf/>
  </rfmt>
  <rfmt sheetId="4" sqref="C9" start="0" length="0">
    <dxf/>
  </rfmt>
  <rfmt sheetId="4" sqref="D9" start="0" length="0">
    <dxf/>
  </rfmt>
  <rcc rId="480" sId="4" odxf="1" dxf="1">
    <oc r="E9">
      <f>SUM(E10:E24)</f>
    </oc>
    <nc r="E9">
      <f>SUM(E10:E23)</f>
    </nc>
    <odxf/>
    <ndxf/>
  </rcc>
  <rfmt sheetId="4" sqref="A10" start="0" length="0">
    <dxf/>
  </rfmt>
  <rfmt sheetId="4" sqref="B10" start="0" length="0">
    <dxf/>
  </rfmt>
  <rcc rId="481" sId="4" odxf="1" dxf="1">
    <oc r="C10" t="inlineStr">
      <is>
        <t xml:space="preserve">Գիտության բնագավառի պետական քաղաքականության մշակման, ծրագրերի համակարգման և մոնիտորինգի ծառայություններ </t>
      </is>
    </oc>
    <nc r="C10" t="inlineStr">
      <is>
        <t>Բարձրագույն կրթության և գիտության բնագավառների պետական քաղաքականության մշակման, ծրագրերի համակարգման և մոնիտորինգի ծառայություններ</t>
      </is>
    </nc>
    <odxf/>
    <ndxf/>
  </rcc>
  <rfmt sheetId="4" sqref="D10" start="0" length="0">
    <dxf/>
  </rfmt>
  <rfmt sheetId="4" sqref="E10" start="0" length="0">
    <dxf/>
  </rfmt>
  <rfmt sheetId="4" sqref="A11" start="0" length="0">
    <dxf/>
  </rfmt>
  <rfmt sheetId="4" sqref="B11" start="0" length="0">
    <dxf/>
  </rfmt>
  <rfmt sheetId="4" sqref="C11" start="0" length="0">
    <dxf/>
  </rfmt>
  <rfmt sheetId="4" sqref="D11" start="0" length="0">
    <dxf/>
  </rfmt>
  <rcc rId="482" sId="4" odxf="1" dxf="1" numFmtId="4">
    <oc r="E11">
      <v>14158889.699999999</v>
    </oc>
    <nc r="E11">
      <v>14582613.199999999</v>
    </nc>
    <odxf/>
    <ndxf/>
  </rcc>
  <rfmt sheetId="4" sqref="A12" start="0" length="0">
    <dxf/>
  </rfmt>
  <rfmt sheetId="4" sqref="B12" start="0" length="0">
    <dxf/>
  </rfmt>
  <rfmt sheetId="4" sqref="C12" start="0" length="0">
    <dxf/>
  </rfmt>
  <rfmt sheetId="4" sqref="D12" start="0" length="0">
    <dxf/>
  </rfmt>
  <rfmt sheetId="4" sqref="E12" start="0" length="0">
    <dxf/>
  </rfmt>
  <rfmt sheetId="4" sqref="A13" start="0" length="0">
    <dxf/>
  </rfmt>
  <rfmt sheetId="4" sqref="B13" start="0" length="0">
    <dxf/>
  </rfmt>
  <rcc rId="483" sId="4" odxf="1" dxf="1">
    <oc r="C13" t="inlineStr">
      <is>
        <t>Գիտական և գիտատեխնիկական պայմանագրային (թեմատիկ) հետազոտություններ</t>
      </is>
    </oc>
    <nc r="C13" t="inlineStr">
      <is>
        <t>Գիտական և գիտատեխնիկական գործունեության գիտական դրամաշնորհային հետազոտություններ</t>
      </is>
    </nc>
    <odxf/>
    <ndxf/>
  </rcc>
  <rfmt sheetId="4" sqref="D13" start="0" length="0">
    <dxf/>
  </rfmt>
  <rcc rId="484" sId="4" odxf="1" dxf="1" numFmtId="4">
    <oc r="E13">
      <v>9142839</v>
    </oc>
    <nc r="E13">
      <v>8471170</v>
    </nc>
    <odxf/>
    <ndxf/>
  </rcc>
  <rfmt sheetId="4" sqref="A14" start="0" length="0">
    <dxf/>
  </rfmt>
  <rfmt sheetId="4" sqref="B14" start="0" length="0">
    <dxf/>
  </rfmt>
  <rfmt sheetId="4" sqref="C14" start="0" length="0">
    <dxf/>
  </rfmt>
  <rfmt sheetId="4" sqref="D14" start="0" length="0">
    <dxf/>
  </rfmt>
  <rfmt sheetId="4" sqref="E14" start="0" length="0">
    <dxf/>
  </rfmt>
  <rfmt sheetId="4" sqref="A15" start="0" length="0">
    <dxf/>
  </rfmt>
  <rfmt sheetId="4" sqref="B15" start="0" length="0">
    <dxf/>
  </rfmt>
  <rfmt sheetId="4" sqref="C15" start="0" length="0">
    <dxf/>
  </rfmt>
  <rfmt sheetId="4" sqref="D15" start="0" length="0">
    <dxf/>
  </rfmt>
  <rfmt sheetId="4" sqref="E15" start="0" length="0">
    <dxf>
      <fill>
        <patternFill patternType="none">
          <bgColor indexed="65"/>
        </patternFill>
      </fill>
    </dxf>
  </rfmt>
  <rfmt sheetId="4" sqref="A16" start="0" length="0">
    <dxf/>
  </rfmt>
  <rfmt sheetId="4" sqref="B16" start="0" length="0">
    <dxf/>
  </rfmt>
  <rfmt sheetId="4" sqref="C16" start="0" length="0">
    <dxf/>
  </rfmt>
  <rfmt sheetId="4" sqref="D16" start="0" length="0">
    <dxf/>
  </rfmt>
  <rcc rId="485" sId="4" odxf="1" dxf="1" numFmtId="4">
    <oc r="E16">
      <v>1031865.3</v>
    </oc>
    <nc r="E16">
      <v>1043171.3</v>
    </nc>
    <odxf>
      <fill>
        <patternFill patternType="solid">
          <bgColor theme="0"/>
        </patternFill>
      </fill>
    </odxf>
    <ndxf>
      <fill>
        <patternFill patternType="none">
          <bgColor indexed="65"/>
        </patternFill>
      </fill>
    </ndxf>
  </rcc>
  <rfmt sheetId="4" sqref="A17" start="0" length="0">
    <dxf/>
  </rfmt>
  <rfmt sheetId="4" sqref="B17" start="0" length="0">
    <dxf/>
  </rfmt>
  <rfmt sheetId="4" sqref="C17" start="0" length="0">
    <dxf/>
  </rfmt>
  <rfmt sheetId="4" sqref="D17" start="0" length="0">
    <dxf/>
  </rfmt>
  <rcc rId="486" sId="4" odxf="1" dxf="1" numFmtId="4">
    <oc r="E17">
      <v>257961.2</v>
    </oc>
    <nc r="E17">
      <v>262520.2</v>
    </nc>
    <odxf>
      <fill>
        <patternFill patternType="solid">
          <bgColor theme="0"/>
        </patternFill>
      </fill>
    </odxf>
    <ndxf>
      <fill>
        <patternFill patternType="none">
          <bgColor indexed="65"/>
        </patternFill>
      </fill>
    </ndxf>
  </rcc>
  <rfmt sheetId="4" sqref="A18" start="0" length="0">
    <dxf/>
  </rfmt>
  <rfmt sheetId="4" sqref="B18" start="0" length="0">
    <dxf/>
  </rfmt>
  <rfmt sheetId="4" sqref="C18" start="0" length="0">
    <dxf/>
  </rfmt>
  <rfmt sheetId="4" sqref="D18" start="0" length="0">
    <dxf/>
  </rfmt>
  <rcc rId="487" sId="4" odxf="1" dxf="1" numFmtId="4">
    <oc r="E18">
      <v>45000</v>
    </oc>
    <nc r="E18">
      <v>37400</v>
    </nc>
    <odxf>
      <fill>
        <patternFill patternType="solid">
          <bgColor theme="0"/>
        </patternFill>
      </fill>
    </odxf>
    <ndxf>
      <fill>
        <patternFill patternType="none">
          <bgColor indexed="65"/>
        </patternFill>
      </fill>
    </ndxf>
  </rcc>
  <rfmt sheetId="4" sqref="A19" start="0" length="0">
    <dxf/>
  </rfmt>
  <rfmt sheetId="4" sqref="B19" start="0" length="0">
    <dxf/>
  </rfmt>
  <rfmt sheetId="4" sqref="C19" start="0" length="0">
    <dxf/>
  </rfmt>
  <rfmt sheetId="4" sqref="D19" start="0" length="0">
    <dxf/>
  </rfmt>
  <rfmt sheetId="4" sqref="E19" start="0" length="0">
    <dxf>
      <fill>
        <patternFill patternType="none">
          <bgColor indexed="65"/>
        </patternFill>
      </fill>
    </dxf>
  </rfmt>
  <rfmt sheetId="4" sqref="A20" start="0" length="0">
    <dxf/>
  </rfmt>
  <rfmt sheetId="4" sqref="B20" start="0" length="0">
    <dxf/>
  </rfmt>
  <rfmt sheetId="4" sqref="C20" start="0" length="0">
    <dxf/>
  </rfmt>
  <rfmt sheetId="4" sqref="D20" start="0" length="0">
    <dxf/>
  </rfmt>
  <rfmt sheetId="4" sqref="E20" start="0" length="0">
    <dxf>
      <fill>
        <patternFill patternType="none">
          <bgColor indexed="65"/>
        </patternFill>
      </fill>
    </dxf>
  </rfmt>
  <rfmt sheetId="4" sqref="A21" start="0" length="0">
    <dxf/>
  </rfmt>
  <rfmt sheetId="4" sqref="B21" start="0" length="0">
    <dxf/>
  </rfmt>
  <rfmt sheetId="4" sqref="C21" start="0" length="0">
    <dxf/>
  </rfmt>
  <rfmt sheetId="4" sqref="D21" start="0" length="0">
    <dxf/>
  </rfmt>
  <rfmt sheetId="4" sqref="E21" start="0" length="0">
    <dxf>
      <fill>
        <patternFill patternType="none">
          <bgColor indexed="65"/>
        </patternFill>
      </fill>
    </dxf>
  </rfmt>
  <rfmt sheetId="4" sqref="A22" start="0" length="0">
    <dxf/>
  </rfmt>
  <rfmt sheetId="4" sqref="B22" start="0" length="0">
    <dxf/>
  </rfmt>
  <rfmt sheetId="4" sqref="C22" start="0" length="0">
    <dxf/>
  </rfmt>
  <rfmt sheetId="4" sqref="D22" start="0" length="0">
    <dxf/>
  </rfmt>
  <rcc rId="488" sId="4" odxf="1" dxf="1" numFmtId="4">
    <oc r="E22">
      <v>112200</v>
    </oc>
    <nc r="E22">
      <v>109800</v>
    </nc>
    <odxf>
      <fill>
        <patternFill patternType="solid">
          <bgColor theme="0"/>
        </patternFill>
      </fill>
    </odxf>
    <ndxf>
      <fill>
        <patternFill patternType="none">
          <bgColor indexed="65"/>
        </patternFill>
      </fill>
    </ndxf>
  </rcc>
  <rfmt sheetId="4" sqref="A23" start="0" length="0">
    <dxf>
      <border outline="0">
        <bottom style="medium">
          <color indexed="64"/>
        </bottom>
      </border>
    </dxf>
  </rfmt>
  <rfmt sheetId="4" sqref="B23" start="0" length="0">
    <dxf>
      <border outline="0">
        <bottom style="medium">
          <color indexed="64"/>
        </bottom>
      </border>
    </dxf>
  </rfmt>
  <rfmt sheetId="4" sqref="C23" start="0" length="0">
    <dxf>
      <border outline="0">
        <bottom style="medium">
          <color indexed="64"/>
        </bottom>
      </border>
    </dxf>
  </rfmt>
  <rfmt sheetId="4" sqref="D23" start="0" length="0">
    <dxf>
      <border outline="0">
        <bottom style="medium">
          <color indexed="64"/>
        </bottom>
      </border>
    </dxf>
  </rfmt>
  <rcc rId="489" sId="4" odxf="1" dxf="1" numFmtId="4">
    <oc r="E23">
      <v>5518838</v>
    </oc>
    <nc r="E23">
      <v>2250000</v>
    </nc>
    <odxf>
      <fill>
        <patternFill patternType="solid">
          <bgColor theme="0"/>
        </patternFill>
      </fill>
      <border outline="0">
        <bottom style="thin">
          <color auto="1"/>
        </bottom>
      </border>
    </odxf>
    <ndxf>
      <fill>
        <patternFill patternType="none">
          <bgColor indexed="65"/>
        </patternFill>
      </fill>
      <border outline="0">
        <bottom style="medium">
          <color indexed="64"/>
        </bottom>
      </border>
    </ndxf>
  </rcc>
  <rcv guid="{F476A800-2092-4517-A711-DAB738939D5A}" action="delete"/>
  <rdn rId="0" localSheetId="1" customView="1" name="Z_F476A800_2092_4517_A711_DAB738939D5A_.wvu.PrintArea" hidden="1" oldHidden="1">
    <formula>'Հավելված NEW1 Տնտեսագիտական (1)'!$B$1:$S$31</formula>
    <oldFormula>'Հավելված NEW1 Տնտեսագիտական (1)'!$B$1:$S$31</oldFormula>
  </rdn>
  <rdn rId="0" localSheetId="1" customView="1" name="Z_F476A800_2092_4517_A711_DAB738939D5A_.wvu.Cols" hidden="1" oldHidden="1">
    <formula>'Հավելված NEW1 Տնտեսագիտական (1)'!$U:$X</formula>
    <oldFormula>'Հավելված NEW1 Տնտեսագիտական (1)'!$U:$X</oldFormula>
  </rdn>
  <rdn rId="0" localSheetId="2" customView="1" name="Z_F476A800_2092_4517_A711_DAB738939D5A_.wvu.Rows" hidden="1" oldHidden="1">
    <formula>'Հավելված 5 աղ 7'!$9:$10</formula>
    <oldFormula>'Հավելված 5 աղ 7'!$9:$10</oldFormula>
  </rdn>
  <rdn rId="0" localSheetId="2" customView="1" name="Z_F476A800_2092_4517_A711_DAB738939D5A_.wvu.FilterData" hidden="1" oldHidden="1">
    <formula>'Հավելված 5 աղ 7'!$A$8:$G$727</formula>
  </rdn>
  <rdn rId="0" localSheetId="5" customView="1" name="Z_F476A800_2092_4517_A711_DAB738939D5A_.wvu.Rows" hidden="1" oldHidden="1">
    <formula>'Հավելված 5 աղ 7.3'!$28:$29</formula>
    <oldFormula>'Հավելված 5 աղ 7.3'!$28:$29</oldFormula>
  </rdn>
  <rcv guid="{F476A800-2092-4517-A711-DAB738939D5A}"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495" sId="3" ref="A161:XFD161" action="deleteRow">
    <rfmt sheetId="3" xfDxf="1" sqref="A161:XFD161" start="0" length="0">
      <dxf>
        <font>
          <color auto="1"/>
          <name val="GHEA Grapalat"/>
          <scheme val="none"/>
        </font>
        <alignment vertical="center" readingOrder="0"/>
      </dxf>
    </rfmt>
    <rfmt sheetId="3" sqref="A161" start="0" length="0">
      <dxf>
        <font>
          <sz val="12"/>
          <color auto="1"/>
          <name val="GHEA Grapalat"/>
          <scheme val="none"/>
        </font>
        <alignment horizontal="center" readingOrder="0"/>
        <border outline="0">
          <left style="medium">
            <color indexed="64"/>
          </left>
          <bottom style="medium">
            <color indexed="64"/>
          </bottom>
        </border>
      </dxf>
    </rfmt>
    <rfmt sheetId="3" sqref="B161" start="0" length="0">
      <dxf>
        <font>
          <sz val="12"/>
          <color auto="1"/>
          <name val="GHEA Grapalat"/>
          <scheme val="none"/>
        </font>
        <alignment horizontal="center" readingOrder="0"/>
        <border outline="0">
          <bottom style="medium">
            <color indexed="64"/>
          </bottom>
        </border>
      </dxf>
    </rfmt>
    <rcc rId="0" sId="3" dxf="1">
      <nc r="C161" t="inlineStr">
        <is>
          <t>ՀՊՄՀ հիմնադրամի «Հայաստանում և Սփյուռքում պատմության ուսուցման հիմնախնդիրների հետազոտության գիտական կենտրոն» ծրագրին պետական աջակցություն</t>
        </is>
      </nc>
      <ndxf>
        <font>
          <sz val="12"/>
          <color auto="1"/>
          <name val="GHEA Grapalat"/>
          <scheme val="none"/>
        </font>
        <alignment horizontal="left" wrapText="1" readingOrder="0"/>
        <border outline="0">
          <left style="thin">
            <color auto="1"/>
          </left>
          <right style="thin">
            <color auto="1"/>
          </right>
          <top style="thin">
            <color auto="1"/>
          </top>
          <bottom style="medium">
            <color indexed="64"/>
          </bottom>
        </border>
      </ndxf>
    </rcc>
    <rcc rId="0" sId="3" dxf="1">
      <nc r="D161" t="inlineStr">
        <is>
          <t>«Խ. Աբովյանի անվան Հայկական պետական մանկավարժական համալսարան»  հիմնադրամ</t>
        </is>
      </nc>
      <ndxf>
        <font>
          <sz val="12"/>
          <color auto="1"/>
          <name val="GHEA Grapalat"/>
          <scheme val="none"/>
        </font>
        <alignment horizontal="center" wrapText="1" readingOrder="0"/>
        <border outline="0">
          <left style="thin">
            <color auto="1"/>
          </left>
          <right style="thin">
            <color auto="1"/>
          </right>
          <top style="thin">
            <color auto="1"/>
          </top>
          <bottom style="medium">
            <color indexed="64"/>
          </bottom>
        </border>
      </ndxf>
    </rcc>
    <rcc rId="0" sId="3" dxf="1">
      <nc r="E161" t="inlineStr">
        <is>
          <t>ՀՀ կրթության, գիտության, մշակույթի և սպորտի նախարարություն</t>
        </is>
      </nc>
      <ndxf>
        <font>
          <sz val="12"/>
          <color auto="1"/>
          <name val="GHEA Grapalat"/>
          <scheme val="none"/>
        </font>
        <alignment horizontal="center" wrapText="1" readingOrder="0"/>
        <border outline="0">
          <left style="thin">
            <color auto="1"/>
          </left>
          <top style="thin">
            <color auto="1"/>
          </top>
          <bottom style="medium">
            <color indexed="64"/>
          </bottom>
        </border>
      </ndxf>
    </rcc>
    <rcc rId="0" sId="3" dxf="1" numFmtId="4">
      <nc r="F161">
        <v>28872</v>
      </nc>
      <ndxf>
        <font>
          <sz val="12"/>
          <color auto="1"/>
          <name val="GHEA Grapalat"/>
          <scheme val="none"/>
        </font>
        <numFmt numFmtId="164" formatCode="#,##0.0"/>
        <border outline="0">
          <left style="thin">
            <color auto="1"/>
          </left>
          <right style="medium">
            <color indexed="64"/>
          </right>
          <top style="thin">
            <color auto="1"/>
          </top>
          <bottom style="medium">
            <color indexed="64"/>
          </bottom>
        </border>
      </ndxf>
    </rcc>
  </rrc>
  <rfmt sheetId="3" sqref="F5:F160" start="0" length="0">
    <dxf>
      <border>
        <right style="medium">
          <color indexed="64"/>
        </right>
      </border>
    </dxf>
  </rfmt>
  <rfmt sheetId="3" sqref="A160:F160" start="0" length="0">
    <dxf>
      <border>
        <bottom style="medium">
          <color indexed="64"/>
        </bottom>
      </border>
    </dxf>
  </rfmt>
  <rfmt sheetId="3" sqref="A3:F3" start="0" length="2147483647">
    <dxf>
      <font>
        <b/>
      </font>
    </dxf>
  </rfmt>
  <rcc rId="496" sId="3">
    <oc r="E150" t="inlineStr">
      <is>
        <t>ՀՀ գիտությունների ազգային ակադեմիա</t>
      </is>
    </oc>
    <nc r="E150"/>
  </rcc>
  <rcc rId="497" sId="3">
    <oc r="E151" t="inlineStr">
      <is>
        <t>ՀՀ գիտությունների ազգային ակադեմիա</t>
      </is>
    </oc>
    <nc r="E151"/>
  </rcc>
  <rcc rId="498" sId="3">
    <oc r="E152" t="inlineStr">
      <is>
        <t>ՀՀ գիտությունների ազգային ակադեմիա</t>
      </is>
    </oc>
    <nc r="E152"/>
  </rcc>
  <rcc rId="499" sId="3">
    <oc r="E159" t="inlineStr">
      <is>
        <t>ՀՀ գիտությունների ազգային ակադեմիա</t>
      </is>
    </oc>
    <nc r="E159"/>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00" sId="3">
    <oc r="A5" t="inlineStr">
      <is>
        <t>Ծրագրային դասիչը</t>
      </is>
    </oc>
    <nc r="A5" t="inlineStr">
      <is>
        <t>Ծրագրային</t>
      </is>
    </nc>
  </rcc>
  <rcc rId="501" sId="3" xfDxf="1" dxf="1">
    <nc r="B5" t="inlineStr">
      <is>
        <t xml:space="preserve"> դասիչը</t>
      </is>
    </nc>
    <ndxf>
      <font>
        <b/>
        <color auto="1"/>
        <name val="GHEA Grapalat"/>
        <scheme val="none"/>
      </font>
      <fill>
        <patternFill patternType="solid">
          <bgColor theme="0"/>
        </patternFill>
      </fill>
      <alignment horizontal="center" vertical="center" wrapText="1" readingOrder="0"/>
      <border outline="0">
        <right style="medium">
          <color indexed="64"/>
        </right>
        <top style="medium">
          <color indexed="64"/>
        </top>
        <bottom style="thin">
          <color auto="1"/>
        </bottom>
      </border>
    </ndxf>
  </rcc>
  <rfmt sheetId="3" sqref="B5">
    <dxf>
      <alignment horizontal="left" readingOrder="0"/>
    </dxf>
  </rfmt>
  <rfmt sheetId="3" sqref="A5">
    <dxf>
      <alignment horizontal="right" readingOrder="0"/>
    </dxf>
  </rfmt>
  <rcv guid="{F476A800-2092-4517-A711-DAB738939D5A}" action="delete"/>
  <rdn rId="0" localSheetId="1" customView="1" name="Z_F476A800_2092_4517_A711_DAB738939D5A_.wvu.PrintArea" hidden="1" oldHidden="1">
    <formula>'Հավելված NEW1 Տնտեսագիտական (1)'!$B$1:$S$31</formula>
    <oldFormula>'Հավելված NEW1 Տնտեսագիտական (1)'!$B$1:$S$31</oldFormula>
  </rdn>
  <rdn rId="0" localSheetId="1" customView="1" name="Z_F476A800_2092_4517_A711_DAB738939D5A_.wvu.Cols" hidden="1" oldHidden="1">
    <formula>'Հավելված NEW1 Տնտեսագիտական (1)'!$U:$X</formula>
    <oldFormula>'Հավելված NEW1 Տնտեսագիտական (1)'!$U:$X</oldFormula>
  </rdn>
  <rdn rId="0" localSheetId="2" customView="1" name="Z_F476A800_2092_4517_A711_DAB738939D5A_.wvu.Rows" hidden="1" oldHidden="1">
    <formula>'Հավելված 5 աղ 7'!$9:$10</formula>
    <oldFormula>'Հավելված 5 աղ 7'!$9:$10</oldFormula>
  </rdn>
  <rdn rId="0" localSheetId="2" customView="1" name="Z_F476A800_2092_4517_A711_DAB738939D5A_.wvu.FilterData" hidden="1" oldHidden="1">
    <formula>'Հավելված 5 աղ 7'!$A$8:$G$727</formula>
    <oldFormula>'Հավելված 5 աղ 7'!$A$8:$G$727</oldFormula>
  </rdn>
  <rdn rId="0" localSheetId="5" customView="1" name="Z_F476A800_2092_4517_A711_DAB738939D5A_.wvu.Rows" hidden="1" oldHidden="1">
    <formula>'Հավելված 5 աղ 7.3'!$28:$29</formula>
    <oldFormula>'Հավելված 5 աղ 7.3'!$28:$29</oldFormula>
  </rdn>
  <rcv guid="{F476A800-2092-4517-A711-DAB738939D5A}"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07" sId="2">
    <oc r="F596" t="inlineStr">
      <is>
        <t>ՀՀ մարզեր</t>
      </is>
    </oc>
    <nc r="F596" t="inlineStr">
      <is>
        <t>ՀՀ մարզպետների աշխատակազմեր</t>
      </is>
    </nc>
  </rcc>
  <rdn rId="0" localSheetId="4" customView="1" name="Z_1BC40B6C_7C47_4200_9441_E27EEF8ABF93_.wvu.Cols" hidden="1" oldHidden="1">
    <oldFormula>'Հավելված 5 աղ. 7.2'!#REF!</oldFormula>
  </rdn>
  <rcv guid="{1BC40B6C-7C47-4200-9441-E27EEF8ABF93}" action="delete"/>
  <rdn rId="0" localSheetId="1" customView="1" name="Z_1BC40B6C_7C47_4200_9441_E27EEF8ABF93_.wvu.PrintArea" hidden="1" oldHidden="1">
    <formula>'Հավելված NEW1 Տնտեսագիտական (1)'!$B$1:$S$31</formula>
    <oldFormula>'Հավելված NEW1 Տնտեսագիտական (1)'!$B$1:$S$31</oldFormula>
  </rdn>
  <rdn rId="0" localSheetId="1" customView="1" name="Z_1BC40B6C_7C47_4200_9441_E27EEF8ABF93_.wvu.Cols" hidden="1" oldHidden="1">
    <formula>'Հավելված NEW1 Տնտեսագիտական (1)'!$U:$X</formula>
    <oldFormula>'Հավելված NEW1 Տնտեսագիտական (1)'!$U:$X</oldFormula>
  </rdn>
  <rdn rId="0" localSheetId="2" customView="1" name="Z_1BC40B6C_7C47_4200_9441_E27EEF8ABF93_.wvu.Rows" hidden="1" oldHidden="1">
    <formula>'Հավելված 5 աղ 7'!$9:$10</formula>
    <oldFormula>'Հավելված 5 աղ 7'!$9:$10</oldFormula>
  </rdn>
  <rdn rId="0" localSheetId="2" customView="1" name="Z_1BC40B6C_7C47_4200_9441_E27EEF8ABF93_.wvu.FilterData" hidden="1" oldHidden="1">
    <formula>'Հավելված 5 աղ 7'!$A$8:$G$727</formula>
  </rdn>
  <rdn rId="0" localSheetId="5" customView="1" name="Z_1BC40B6C_7C47_4200_9441_E27EEF8ABF93_.wvu.Rows" hidden="1" oldHidden="1">
    <formula>'Հավելված 5 աղ 7.3'!$28:$29</formula>
    <oldFormula>'Հավելված 5 աղ 7.3'!$28:$29</oldFormula>
  </rdn>
  <rcv guid="{1BC40B6C-7C47-4200-9441-E27EEF8ABF93}"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26" Type="http://schemas.openxmlformats.org/officeDocument/2006/relationships/printerSettings" Target="../printerSettings/printerSettings26.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5.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29" Type="http://schemas.openxmlformats.org/officeDocument/2006/relationships/printerSettings" Target="../printerSettings/printerSettings29.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32" Type="http://schemas.openxmlformats.org/officeDocument/2006/relationships/printerSettings" Target="../printerSettings/printerSettings32.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28" Type="http://schemas.openxmlformats.org/officeDocument/2006/relationships/printerSettings" Target="../printerSettings/printerSettings28.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31" Type="http://schemas.openxmlformats.org/officeDocument/2006/relationships/printerSettings" Target="../printerSettings/printerSettings31.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 Id="rId27" Type="http://schemas.openxmlformats.org/officeDocument/2006/relationships/printerSettings" Target="../printerSettings/printerSettings27.bin"/><Relationship Id="rId30" Type="http://schemas.openxmlformats.org/officeDocument/2006/relationships/printerSettings" Target="../printerSettings/printerSettings30.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40.bin"/><Relationship Id="rId13" Type="http://schemas.openxmlformats.org/officeDocument/2006/relationships/printerSettings" Target="../printerSettings/printerSettings45.bin"/><Relationship Id="rId18" Type="http://schemas.openxmlformats.org/officeDocument/2006/relationships/printerSettings" Target="../printerSettings/printerSettings50.bin"/><Relationship Id="rId26" Type="http://schemas.openxmlformats.org/officeDocument/2006/relationships/printerSettings" Target="../printerSettings/printerSettings58.bin"/><Relationship Id="rId3" Type="http://schemas.openxmlformats.org/officeDocument/2006/relationships/printerSettings" Target="../printerSettings/printerSettings35.bin"/><Relationship Id="rId21" Type="http://schemas.openxmlformats.org/officeDocument/2006/relationships/printerSettings" Target="../printerSettings/printerSettings53.bin"/><Relationship Id="rId7" Type="http://schemas.openxmlformats.org/officeDocument/2006/relationships/printerSettings" Target="../printerSettings/printerSettings39.bin"/><Relationship Id="rId12" Type="http://schemas.openxmlformats.org/officeDocument/2006/relationships/printerSettings" Target="../printerSettings/printerSettings44.bin"/><Relationship Id="rId17" Type="http://schemas.openxmlformats.org/officeDocument/2006/relationships/printerSettings" Target="../printerSettings/printerSettings49.bin"/><Relationship Id="rId25" Type="http://schemas.openxmlformats.org/officeDocument/2006/relationships/printerSettings" Target="../printerSettings/printerSettings57.bin"/><Relationship Id="rId2" Type="http://schemas.openxmlformats.org/officeDocument/2006/relationships/printerSettings" Target="../printerSettings/printerSettings34.bin"/><Relationship Id="rId16" Type="http://schemas.openxmlformats.org/officeDocument/2006/relationships/printerSettings" Target="../printerSettings/printerSettings48.bin"/><Relationship Id="rId20" Type="http://schemas.openxmlformats.org/officeDocument/2006/relationships/printerSettings" Target="../printerSettings/printerSettings52.bin"/><Relationship Id="rId29" Type="http://schemas.openxmlformats.org/officeDocument/2006/relationships/printerSettings" Target="../printerSettings/printerSettings61.bin"/><Relationship Id="rId1" Type="http://schemas.openxmlformats.org/officeDocument/2006/relationships/printerSettings" Target="../printerSettings/printerSettings33.bin"/><Relationship Id="rId6" Type="http://schemas.openxmlformats.org/officeDocument/2006/relationships/printerSettings" Target="../printerSettings/printerSettings38.bin"/><Relationship Id="rId11" Type="http://schemas.openxmlformats.org/officeDocument/2006/relationships/printerSettings" Target="../printerSettings/printerSettings43.bin"/><Relationship Id="rId24" Type="http://schemas.openxmlformats.org/officeDocument/2006/relationships/printerSettings" Target="../printerSettings/printerSettings56.bin"/><Relationship Id="rId5" Type="http://schemas.openxmlformats.org/officeDocument/2006/relationships/printerSettings" Target="../printerSettings/printerSettings37.bin"/><Relationship Id="rId15" Type="http://schemas.openxmlformats.org/officeDocument/2006/relationships/printerSettings" Target="../printerSettings/printerSettings47.bin"/><Relationship Id="rId23" Type="http://schemas.openxmlformats.org/officeDocument/2006/relationships/printerSettings" Target="../printerSettings/printerSettings55.bin"/><Relationship Id="rId28" Type="http://schemas.openxmlformats.org/officeDocument/2006/relationships/printerSettings" Target="../printerSettings/printerSettings60.bin"/><Relationship Id="rId10" Type="http://schemas.openxmlformats.org/officeDocument/2006/relationships/printerSettings" Target="../printerSettings/printerSettings42.bin"/><Relationship Id="rId19" Type="http://schemas.openxmlformats.org/officeDocument/2006/relationships/printerSettings" Target="../printerSettings/printerSettings51.bin"/><Relationship Id="rId31" Type="http://schemas.openxmlformats.org/officeDocument/2006/relationships/printerSettings" Target="../printerSettings/printerSettings63.bin"/><Relationship Id="rId4" Type="http://schemas.openxmlformats.org/officeDocument/2006/relationships/printerSettings" Target="../printerSettings/printerSettings36.bin"/><Relationship Id="rId9" Type="http://schemas.openxmlformats.org/officeDocument/2006/relationships/printerSettings" Target="../printerSettings/printerSettings41.bin"/><Relationship Id="rId14" Type="http://schemas.openxmlformats.org/officeDocument/2006/relationships/printerSettings" Target="../printerSettings/printerSettings46.bin"/><Relationship Id="rId22" Type="http://schemas.openxmlformats.org/officeDocument/2006/relationships/printerSettings" Target="../printerSettings/printerSettings54.bin"/><Relationship Id="rId27" Type="http://schemas.openxmlformats.org/officeDocument/2006/relationships/printerSettings" Target="../printerSettings/printerSettings59.bin"/><Relationship Id="rId30" Type="http://schemas.openxmlformats.org/officeDocument/2006/relationships/printerSettings" Target="../printerSettings/printerSettings6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71.bin"/><Relationship Id="rId13" Type="http://schemas.openxmlformats.org/officeDocument/2006/relationships/printerSettings" Target="../printerSettings/printerSettings76.bin"/><Relationship Id="rId18" Type="http://schemas.openxmlformats.org/officeDocument/2006/relationships/printerSettings" Target="../printerSettings/printerSettings81.bin"/><Relationship Id="rId26" Type="http://schemas.openxmlformats.org/officeDocument/2006/relationships/printerSettings" Target="../printerSettings/printerSettings89.bin"/><Relationship Id="rId3" Type="http://schemas.openxmlformats.org/officeDocument/2006/relationships/printerSettings" Target="../printerSettings/printerSettings66.bin"/><Relationship Id="rId21" Type="http://schemas.openxmlformats.org/officeDocument/2006/relationships/printerSettings" Target="../printerSettings/printerSettings84.bin"/><Relationship Id="rId7" Type="http://schemas.openxmlformats.org/officeDocument/2006/relationships/printerSettings" Target="../printerSettings/printerSettings70.bin"/><Relationship Id="rId12" Type="http://schemas.openxmlformats.org/officeDocument/2006/relationships/printerSettings" Target="../printerSettings/printerSettings75.bin"/><Relationship Id="rId17" Type="http://schemas.openxmlformats.org/officeDocument/2006/relationships/printerSettings" Target="../printerSettings/printerSettings80.bin"/><Relationship Id="rId25" Type="http://schemas.openxmlformats.org/officeDocument/2006/relationships/printerSettings" Target="../printerSettings/printerSettings88.bin"/><Relationship Id="rId2" Type="http://schemas.openxmlformats.org/officeDocument/2006/relationships/printerSettings" Target="../printerSettings/printerSettings65.bin"/><Relationship Id="rId16" Type="http://schemas.openxmlformats.org/officeDocument/2006/relationships/printerSettings" Target="../printerSettings/printerSettings79.bin"/><Relationship Id="rId20" Type="http://schemas.openxmlformats.org/officeDocument/2006/relationships/printerSettings" Target="../printerSettings/printerSettings83.bin"/><Relationship Id="rId29" Type="http://schemas.openxmlformats.org/officeDocument/2006/relationships/printerSettings" Target="../printerSettings/printerSettings92.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11" Type="http://schemas.openxmlformats.org/officeDocument/2006/relationships/printerSettings" Target="../printerSettings/printerSettings74.bin"/><Relationship Id="rId24" Type="http://schemas.openxmlformats.org/officeDocument/2006/relationships/printerSettings" Target="../printerSettings/printerSettings87.bin"/><Relationship Id="rId5" Type="http://schemas.openxmlformats.org/officeDocument/2006/relationships/printerSettings" Target="../printerSettings/printerSettings68.bin"/><Relationship Id="rId15" Type="http://schemas.openxmlformats.org/officeDocument/2006/relationships/printerSettings" Target="../printerSettings/printerSettings78.bin"/><Relationship Id="rId23" Type="http://schemas.openxmlformats.org/officeDocument/2006/relationships/printerSettings" Target="../printerSettings/printerSettings86.bin"/><Relationship Id="rId28" Type="http://schemas.openxmlformats.org/officeDocument/2006/relationships/printerSettings" Target="../printerSettings/printerSettings91.bin"/><Relationship Id="rId10" Type="http://schemas.openxmlformats.org/officeDocument/2006/relationships/printerSettings" Target="../printerSettings/printerSettings73.bin"/><Relationship Id="rId19" Type="http://schemas.openxmlformats.org/officeDocument/2006/relationships/printerSettings" Target="../printerSettings/printerSettings82.bin"/><Relationship Id="rId31" Type="http://schemas.openxmlformats.org/officeDocument/2006/relationships/printerSettings" Target="../printerSettings/printerSettings94.bin"/><Relationship Id="rId4" Type="http://schemas.openxmlformats.org/officeDocument/2006/relationships/printerSettings" Target="../printerSettings/printerSettings67.bin"/><Relationship Id="rId9" Type="http://schemas.openxmlformats.org/officeDocument/2006/relationships/printerSettings" Target="../printerSettings/printerSettings72.bin"/><Relationship Id="rId14" Type="http://schemas.openxmlformats.org/officeDocument/2006/relationships/printerSettings" Target="../printerSettings/printerSettings77.bin"/><Relationship Id="rId22" Type="http://schemas.openxmlformats.org/officeDocument/2006/relationships/printerSettings" Target="../printerSettings/printerSettings85.bin"/><Relationship Id="rId27" Type="http://schemas.openxmlformats.org/officeDocument/2006/relationships/printerSettings" Target="../printerSettings/printerSettings90.bin"/><Relationship Id="rId30" Type="http://schemas.openxmlformats.org/officeDocument/2006/relationships/printerSettings" Target="../printerSettings/printerSettings9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97.bin"/><Relationship Id="rId7" Type="http://schemas.openxmlformats.org/officeDocument/2006/relationships/printerSettings" Target="../printerSettings/printerSettings101.bin"/><Relationship Id="rId2" Type="http://schemas.openxmlformats.org/officeDocument/2006/relationships/printerSettings" Target="../printerSettings/printerSettings96.bin"/><Relationship Id="rId1" Type="http://schemas.openxmlformats.org/officeDocument/2006/relationships/printerSettings" Target="../printerSettings/printerSettings95.bin"/><Relationship Id="rId6" Type="http://schemas.openxmlformats.org/officeDocument/2006/relationships/printerSettings" Target="../printerSettings/printerSettings100.bin"/><Relationship Id="rId5" Type="http://schemas.openxmlformats.org/officeDocument/2006/relationships/printerSettings" Target="../printerSettings/printerSettings99.bin"/><Relationship Id="rId4" Type="http://schemas.openxmlformats.org/officeDocument/2006/relationships/printerSettings" Target="../printerSettings/printerSettings98.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109.bin"/><Relationship Id="rId13" Type="http://schemas.openxmlformats.org/officeDocument/2006/relationships/printerSettings" Target="../printerSettings/printerSettings114.bin"/><Relationship Id="rId3" Type="http://schemas.openxmlformats.org/officeDocument/2006/relationships/printerSettings" Target="../printerSettings/printerSettings104.bin"/><Relationship Id="rId7" Type="http://schemas.openxmlformats.org/officeDocument/2006/relationships/printerSettings" Target="../printerSettings/printerSettings108.bin"/><Relationship Id="rId12" Type="http://schemas.openxmlformats.org/officeDocument/2006/relationships/printerSettings" Target="../printerSettings/printerSettings113.bin"/><Relationship Id="rId2" Type="http://schemas.openxmlformats.org/officeDocument/2006/relationships/printerSettings" Target="../printerSettings/printerSettings103.bin"/><Relationship Id="rId1" Type="http://schemas.openxmlformats.org/officeDocument/2006/relationships/printerSettings" Target="../printerSettings/printerSettings102.bin"/><Relationship Id="rId6" Type="http://schemas.openxmlformats.org/officeDocument/2006/relationships/printerSettings" Target="../printerSettings/printerSettings107.bin"/><Relationship Id="rId11" Type="http://schemas.openxmlformats.org/officeDocument/2006/relationships/printerSettings" Target="../printerSettings/printerSettings112.bin"/><Relationship Id="rId5" Type="http://schemas.openxmlformats.org/officeDocument/2006/relationships/printerSettings" Target="../printerSettings/printerSettings106.bin"/><Relationship Id="rId10" Type="http://schemas.openxmlformats.org/officeDocument/2006/relationships/printerSettings" Target="../printerSettings/printerSettings111.bin"/><Relationship Id="rId4" Type="http://schemas.openxmlformats.org/officeDocument/2006/relationships/printerSettings" Target="../printerSettings/printerSettings105.bin"/><Relationship Id="rId9" Type="http://schemas.openxmlformats.org/officeDocument/2006/relationships/printerSettings" Target="../printerSettings/printerSettings110.bin"/><Relationship Id="rId14" Type="http://schemas.openxmlformats.org/officeDocument/2006/relationships/printerSettings" Target="../printerSettings/printerSettings115.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123.bin"/><Relationship Id="rId13" Type="http://schemas.openxmlformats.org/officeDocument/2006/relationships/printerSettings" Target="../printerSettings/printerSettings128.bin"/><Relationship Id="rId18" Type="http://schemas.openxmlformats.org/officeDocument/2006/relationships/printerSettings" Target="../printerSettings/printerSettings133.bin"/><Relationship Id="rId26" Type="http://schemas.openxmlformats.org/officeDocument/2006/relationships/printerSettings" Target="../printerSettings/printerSettings141.bin"/><Relationship Id="rId3" Type="http://schemas.openxmlformats.org/officeDocument/2006/relationships/printerSettings" Target="../printerSettings/printerSettings118.bin"/><Relationship Id="rId21" Type="http://schemas.openxmlformats.org/officeDocument/2006/relationships/printerSettings" Target="../printerSettings/printerSettings136.bin"/><Relationship Id="rId7" Type="http://schemas.openxmlformats.org/officeDocument/2006/relationships/printerSettings" Target="../printerSettings/printerSettings122.bin"/><Relationship Id="rId12" Type="http://schemas.openxmlformats.org/officeDocument/2006/relationships/printerSettings" Target="../printerSettings/printerSettings127.bin"/><Relationship Id="rId17" Type="http://schemas.openxmlformats.org/officeDocument/2006/relationships/printerSettings" Target="../printerSettings/printerSettings132.bin"/><Relationship Id="rId25" Type="http://schemas.openxmlformats.org/officeDocument/2006/relationships/printerSettings" Target="../printerSettings/printerSettings140.bin"/><Relationship Id="rId2" Type="http://schemas.openxmlformats.org/officeDocument/2006/relationships/printerSettings" Target="../printerSettings/printerSettings117.bin"/><Relationship Id="rId16" Type="http://schemas.openxmlformats.org/officeDocument/2006/relationships/printerSettings" Target="../printerSettings/printerSettings131.bin"/><Relationship Id="rId20" Type="http://schemas.openxmlformats.org/officeDocument/2006/relationships/printerSettings" Target="../printerSettings/printerSettings135.bin"/><Relationship Id="rId29" Type="http://schemas.openxmlformats.org/officeDocument/2006/relationships/printerSettings" Target="../printerSettings/printerSettings144.bin"/><Relationship Id="rId1" Type="http://schemas.openxmlformats.org/officeDocument/2006/relationships/printerSettings" Target="../printerSettings/printerSettings116.bin"/><Relationship Id="rId6" Type="http://schemas.openxmlformats.org/officeDocument/2006/relationships/printerSettings" Target="../printerSettings/printerSettings121.bin"/><Relationship Id="rId11" Type="http://schemas.openxmlformats.org/officeDocument/2006/relationships/printerSettings" Target="../printerSettings/printerSettings126.bin"/><Relationship Id="rId24" Type="http://schemas.openxmlformats.org/officeDocument/2006/relationships/printerSettings" Target="../printerSettings/printerSettings139.bin"/><Relationship Id="rId32" Type="http://schemas.openxmlformats.org/officeDocument/2006/relationships/printerSettings" Target="../printerSettings/printerSettings147.bin"/><Relationship Id="rId5" Type="http://schemas.openxmlformats.org/officeDocument/2006/relationships/printerSettings" Target="../printerSettings/printerSettings120.bin"/><Relationship Id="rId15" Type="http://schemas.openxmlformats.org/officeDocument/2006/relationships/printerSettings" Target="../printerSettings/printerSettings130.bin"/><Relationship Id="rId23" Type="http://schemas.openxmlformats.org/officeDocument/2006/relationships/printerSettings" Target="../printerSettings/printerSettings138.bin"/><Relationship Id="rId28" Type="http://schemas.openxmlformats.org/officeDocument/2006/relationships/printerSettings" Target="../printerSettings/printerSettings143.bin"/><Relationship Id="rId10" Type="http://schemas.openxmlformats.org/officeDocument/2006/relationships/printerSettings" Target="../printerSettings/printerSettings125.bin"/><Relationship Id="rId19" Type="http://schemas.openxmlformats.org/officeDocument/2006/relationships/printerSettings" Target="../printerSettings/printerSettings134.bin"/><Relationship Id="rId31" Type="http://schemas.openxmlformats.org/officeDocument/2006/relationships/printerSettings" Target="../printerSettings/printerSettings146.bin"/><Relationship Id="rId4" Type="http://schemas.openxmlformats.org/officeDocument/2006/relationships/printerSettings" Target="../printerSettings/printerSettings119.bin"/><Relationship Id="rId9" Type="http://schemas.openxmlformats.org/officeDocument/2006/relationships/printerSettings" Target="../printerSettings/printerSettings124.bin"/><Relationship Id="rId14" Type="http://schemas.openxmlformats.org/officeDocument/2006/relationships/printerSettings" Target="../printerSettings/printerSettings129.bin"/><Relationship Id="rId22" Type="http://schemas.openxmlformats.org/officeDocument/2006/relationships/printerSettings" Target="../printerSettings/printerSettings137.bin"/><Relationship Id="rId27" Type="http://schemas.openxmlformats.org/officeDocument/2006/relationships/printerSettings" Target="../printerSettings/printerSettings142.bin"/><Relationship Id="rId30" Type="http://schemas.openxmlformats.org/officeDocument/2006/relationships/printerSettings" Target="../printerSettings/printerSettings14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1:X33"/>
  <sheetViews>
    <sheetView topLeftCell="A3" zoomScaleNormal="100" workbookViewId="0"/>
  </sheetViews>
  <sheetFormatPr defaultRowHeight="15"/>
  <cols>
    <col min="1" max="1" width="2.7109375" customWidth="1"/>
    <col min="2" max="2" width="6" customWidth="1"/>
    <col min="3" max="3" width="7.85546875" customWidth="1"/>
    <col min="4" max="4" width="38.5703125" customWidth="1"/>
    <col min="5" max="5" width="12.140625" customWidth="1"/>
    <col min="6" max="6" width="12.85546875" customWidth="1"/>
    <col min="7" max="7" width="13" customWidth="1"/>
    <col min="8" max="8" width="13.85546875" customWidth="1"/>
    <col min="11" max="11" width="10.42578125" customWidth="1"/>
    <col min="12" max="12" width="13.140625" customWidth="1"/>
    <col min="13" max="13" width="10.7109375" customWidth="1"/>
    <col min="14" max="14" width="13.85546875" customWidth="1"/>
    <col min="15" max="15" width="11" customWidth="1"/>
    <col min="17" max="17" width="11.85546875" customWidth="1"/>
    <col min="18" max="18" width="11.5703125" customWidth="1"/>
    <col min="19" max="19" width="18.5703125" customWidth="1"/>
    <col min="21" max="24" width="9.140625" hidden="1" customWidth="1"/>
  </cols>
  <sheetData>
    <row r="1" spans="2:22">
      <c r="B1" s="1"/>
      <c r="S1" s="2" t="s">
        <v>54</v>
      </c>
    </row>
    <row r="2" spans="2:22">
      <c r="B2" s="1"/>
      <c r="S2" s="2"/>
    </row>
    <row r="3" spans="2:22" ht="9.75" customHeight="1">
      <c r="B3" s="1"/>
      <c r="C3" s="2"/>
    </row>
    <row r="4" spans="2:22">
      <c r="B4" s="2" t="s">
        <v>55</v>
      </c>
      <c r="C4" s="2"/>
    </row>
    <row r="5" spans="2:22" ht="9.75" customHeight="1">
      <c r="B5" s="2"/>
      <c r="C5" s="2"/>
    </row>
    <row r="7" spans="2:22" ht="15" customHeight="1">
      <c r="B7" s="479" t="s">
        <v>24</v>
      </c>
      <c r="C7" s="479"/>
      <c r="D7" s="479" t="s">
        <v>27</v>
      </c>
      <c r="E7" s="479" t="s">
        <v>44</v>
      </c>
      <c r="F7" s="479"/>
      <c r="G7" s="479"/>
      <c r="H7" s="479"/>
      <c r="I7" s="479"/>
      <c r="J7" s="479"/>
      <c r="K7" s="479"/>
      <c r="L7" s="479"/>
      <c r="M7" s="479"/>
      <c r="N7" s="479"/>
      <c r="O7" s="479"/>
      <c r="P7" s="479"/>
      <c r="Q7" s="479"/>
      <c r="R7" s="479"/>
      <c r="S7" s="479"/>
      <c r="U7" s="9" t="s">
        <v>28</v>
      </c>
      <c r="V7" s="10" t="s">
        <v>29</v>
      </c>
    </row>
    <row r="8" spans="2:22">
      <c r="B8" s="479"/>
      <c r="C8" s="479"/>
      <c r="D8" s="479"/>
      <c r="E8" s="479" t="s">
        <v>22</v>
      </c>
      <c r="F8" s="477" t="s">
        <v>21</v>
      </c>
      <c r="G8" s="477"/>
      <c r="H8" s="477"/>
      <c r="I8" s="477"/>
      <c r="J8" s="477"/>
      <c r="K8" s="477"/>
      <c r="L8" s="477"/>
      <c r="M8" s="477"/>
      <c r="N8" s="477"/>
      <c r="O8" s="477"/>
      <c r="P8" s="477"/>
      <c r="Q8" s="477"/>
      <c r="R8" s="477"/>
      <c r="S8" s="477"/>
    </row>
    <row r="9" spans="2:22" ht="15" customHeight="1">
      <c r="B9" s="479" t="s">
        <v>20</v>
      </c>
      <c r="C9" s="479" t="s">
        <v>23</v>
      </c>
      <c r="D9" s="479"/>
      <c r="E9" s="479"/>
      <c r="F9" s="480" t="s">
        <v>30</v>
      </c>
      <c r="G9" s="477" t="s">
        <v>21</v>
      </c>
      <c r="H9" s="477"/>
      <c r="I9" s="477"/>
      <c r="J9" s="477"/>
      <c r="K9" s="477"/>
      <c r="L9" s="477"/>
      <c r="M9" s="477"/>
      <c r="N9" s="480" t="s">
        <v>38</v>
      </c>
      <c r="O9" s="477" t="s">
        <v>21</v>
      </c>
      <c r="P9" s="477"/>
      <c r="Q9" s="477"/>
      <c r="R9" s="477"/>
      <c r="S9" s="478" t="s">
        <v>43</v>
      </c>
    </row>
    <row r="10" spans="2:22" ht="54.75" customHeight="1">
      <c r="B10" s="479"/>
      <c r="C10" s="479"/>
      <c r="D10" s="479"/>
      <c r="E10" s="479"/>
      <c r="F10" s="480"/>
      <c r="G10" s="6" t="s">
        <v>31</v>
      </c>
      <c r="H10" s="6" t="s">
        <v>32</v>
      </c>
      <c r="I10" s="6" t="s">
        <v>33</v>
      </c>
      <c r="J10" s="6" t="s">
        <v>34</v>
      </c>
      <c r="K10" s="6" t="s">
        <v>35</v>
      </c>
      <c r="L10" s="6" t="s">
        <v>36</v>
      </c>
      <c r="M10" s="6" t="s">
        <v>37</v>
      </c>
      <c r="N10" s="480"/>
      <c r="O10" s="6" t="s">
        <v>39</v>
      </c>
      <c r="P10" s="6" t="s">
        <v>40</v>
      </c>
      <c r="Q10" s="6" t="s">
        <v>41</v>
      </c>
      <c r="R10" s="6" t="s">
        <v>42</v>
      </c>
      <c r="S10" s="478"/>
    </row>
    <row r="11" spans="2:22">
      <c r="B11" s="11" t="s">
        <v>1</v>
      </c>
      <c r="C11" s="19"/>
      <c r="D11" s="20"/>
      <c r="E11" s="18" t="s">
        <v>45</v>
      </c>
      <c r="F11" s="18" t="s">
        <v>45</v>
      </c>
      <c r="G11" s="18" t="s">
        <v>45</v>
      </c>
      <c r="H11" s="18" t="s">
        <v>45</v>
      </c>
      <c r="I11" s="18" t="s">
        <v>45</v>
      </c>
      <c r="J11" s="18" t="s">
        <v>45</v>
      </c>
      <c r="K11" s="18" t="s">
        <v>45</v>
      </c>
      <c r="L11" s="18" t="s">
        <v>45</v>
      </c>
      <c r="M11" s="18" t="s">
        <v>45</v>
      </c>
      <c r="N11" s="18" t="s">
        <v>45</v>
      </c>
      <c r="O11" s="18" t="s">
        <v>45</v>
      </c>
      <c r="P11" s="18" t="s">
        <v>45</v>
      </c>
      <c r="Q11" s="18" t="s">
        <v>45</v>
      </c>
      <c r="R11" s="18" t="s">
        <v>45</v>
      </c>
      <c r="S11" s="18" t="s">
        <v>45</v>
      </c>
    </row>
    <row r="12" spans="2:22" ht="15" customHeight="1">
      <c r="B12" s="23" t="s">
        <v>19</v>
      </c>
      <c r="C12" s="24"/>
      <c r="D12" s="25"/>
      <c r="E12" s="6" t="s">
        <v>45</v>
      </c>
      <c r="F12" s="6" t="s">
        <v>45</v>
      </c>
      <c r="G12" s="6" t="s">
        <v>45</v>
      </c>
      <c r="H12" s="6" t="s">
        <v>45</v>
      </c>
      <c r="I12" s="6" t="s">
        <v>45</v>
      </c>
      <c r="J12" s="6" t="s">
        <v>45</v>
      </c>
      <c r="K12" s="6" t="s">
        <v>45</v>
      </c>
      <c r="L12" s="6" t="s">
        <v>45</v>
      </c>
      <c r="M12" s="6" t="s">
        <v>45</v>
      </c>
      <c r="N12" s="6" t="s">
        <v>45</v>
      </c>
      <c r="O12" s="6" t="s">
        <v>45</v>
      </c>
      <c r="P12" s="6" t="s">
        <v>45</v>
      </c>
      <c r="Q12" s="6" t="s">
        <v>45</v>
      </c>
      <c r="R12" s="6" t="s">
        <v>45</v>
      </c>
      <c r="S12" s="6" t="s">
        <v>45</v>
      </c>
    </row>
    <row r="13" spans="2:22" ht="15.75" customHeight="1">
      <c r="B13" s="34">
        <v>1088</v>
      </c>
      <c r="C13" s="24"/>
      <c r="D13" s="25" t="s">
        <v>15</v>
      </c>
      <c r="E13" s="7" t="s">
        <v>45</v>
      </c>
      <c r="F13" s="6" t="s">
        <v>45</v>
      </c>
      <c r="G13" s="6" t="s">
        <v>45</v>
      </c>
      <c r="H13" s="6" t="s">
        <v>45</v>
      </c>
      <c r="I13" s="6" t="s">
        <v>45</v>
      </c>
      <c r="J13" s="6" t="s">
        <v>45</v>
      </c>
      <c r="K13" s="6" t="s">
        <v>45</v>
      </c>
      <c r="L13" s="6" t="s">
        <v>45</v>
      </c>
      <c r="M13" s="6" t="s">
        <v>45</v>
      </c>
      <c r="N13" s="6" t="s">
        <v>45</v>
      </c>
      <c r="O13" s="6" t="s">
        <v>45</v>
      </c>
      <c r="P13" s="6" t="s">
        <v>45</v>
      </c>
      <c r="Q13" s="6" t="s">
        <v>45</v>
      </c>
      <c r="R13" s="6" t="s">
        <v>45</v>
      </c>
      <c r="S13" s="6" t="s">
        <v>45</v>
      </c>
    </row>
    <row r="14" spans="2:22" ht="79.5" customHeight="1">
      <c r="B14" s="481"/>
      <c r="C14" s="21" t="s">
        <v>3</v>
      </c>
      <c r="D14" s="20" t="s">
        <v>16</v>
      </c>
      <c r="E14" s="17" t="s">
        <v>45</v>
      </c>
      <c r="F14" s="18" t="s">
        <v>45</v>
      </c>
      <c r="G14" s="18" t="s">
        <v>45</v>
      </c>
      <c r="H14" s="18" t="s">
        <v>45</v>
      </c>
      <c r="I14" s="18" t="s">
        <v>45</v>
      </c>
      <c r="J14" s="18" t="s">
        <v>45</v>
      </c>
      <c r="K14" s="18" t="s">
        <v>45</v>
      </c>
      <c r="L14" s="18" t="s">
        <v>45</v>
      </c>
      <c r="M14" s="18" t="s">
        <v>45</v>
      </c>
      <c r="N14" s="18" t="s">
        <v>45</v>
      </c>
      <c r="O14" s="18" t="s">
        <v>45</v>
      </c>
      <c r="P14" s="18" t="s">
        <v>45</v>
      </c>
      <c r="Q14" s="18" t="s">
        <v>45</v>
      </c>
      <c r="R14" s="18" t="s">
        <v>45</v>
      </c>
      <c r="S14" s="18" t="s">
        <v>45</v>
      </c>
    </row>
    <row r="15" spans="2:22" ht="54">
      <c r="B15" s="481"/>
      <c r="C15" s="21" t="s">
        <v>5</v>
      </c>
      <c r="D15" s="20" t="s">
        <v>17</v>
      </c>
      <c r="E15" s="17" t="s">
        <v>45</v>
      </c>
      <c r="F15" s="18" t="s">
        <v>45</v>
      </c>
      <c r="G15" s="18" t="s">
        <v>45</v>
      </c>
      <c r="H15" s="18" t="s">
        <v>45</v>
      </c>
      <c r="I15" s="18" t="s">
        <v>45</v>
      </c>
      <c r="J15" s="18" t="s">
        <v>45</v>
      </c>
      <c r="K15" s="18" t="s">
        <v>45</v>
      </c>
      <c r="L15" s="18" t="s">
        <v>45</v>
      </c>
      <c r="M15" s="18" t="s">
        <v>45</v>
      </c>
      <c r="N15" s="18" t="s">
        <v>45</v>
      </c>
      <c r="O15" s="18" t="s">
        <v>45</v>
      </c>
      <c r="P15" s="18" t="s">
        <v>45</v>
      </c>
      <c r="Q15" s="18" t="s">
        <v>45</v>
      </c>
      <c r="R15" s="18" t="s">
        <v>45</v>
      </c>
      <c r="S15" s="18" t="s">
        <v>45</v>
      </c>
    </row>
    <row r="16" spans="2:22" ht="16.5" customHeight="1">
      <c r="B16" s="481"/>
      <c r="C16" s="21" t="s">
        <v>7</v>
      </c>
      <c r="D16" s="20" t="s">
        <v>18</v>
      </c>
      <c r="E16" s="17" t="s">
        <v>45</v>
      </c>
      <c r="F16" s="18" t="s">
        <v>45</v>
      </c>
      <c r="G16" s="18" t="s">
        <v>45</v>
      </c>
      <c r="H16" s="18" t="s">
        <v>45</v>
      </c>
      <c r="I16" s="18" t="s">
        <v>45</v>
      </c>
      <c r="J16" s="18" t="s">
        <v>45</v>
      </c>
      <c r="K16" s="18" t="s">
        <v>45</v>
      </c>
      <c r="L16" s="18" t="s">
        <v>45</v>
      </c>
      <c r="M16" s="18" t="s">
        <v>45</v>
      </c>
      <c r="N16" s="18" t="s">
        <v>45</v>
      </c>
      <c r="O16" s="18" t="s">
        <v>45</v>
      </c>
      <c r="P16" s="18" t="s">
        <v>45</v>
      </c>
      <c r="Q16" s="18" t="s">
        <v>45</v>
      </c>
      <c r="R16" s="18" t="s">
        <v>45</v>
      </c>
      <c r="S16" s="18" t="s">
        <v>45</v>
      </c>
    </row>
    <row r="17" spans="2:19" ht="15.75" customHeight="1">
      <c r="B17" s="34">
        <v>1160</v>
      </c>
      <c r="C17" s="37"/>
      <c r="D17" s="37" t="s">
        <v>46</v>
      </c>
      <c r="E17" s="7" t="s">
        <v>45</v>
      </c>
      <c r="F17" s="6" t="s">
        <v>45</v>
      </c>
      <c r="G17" s="6" t="s">
        <v>45</v>
      </c>
      <c r="H17" s="6" t="s">
        <v>45</v>
      </c>
      <c r="I17" s="6" t="s">
        <v>45</v>
      </c>
      <c r="J17" s="6" t="s">
        <v>45</v>
      </c>
      <c r="K17" s="6" t="s">
        <v>45</v>
      </c>
      <c r="L17" s="6" t="s">
        <v>45</v>
      </c>
      <c r="M17" s="6" t="s">
        <v>45</v>
      </c>
      <c r="N17" s="6" t="s">
        <v>45</v>
      </c>
      <c r="O17" s="6" t="s">
        <v>45</v>
      </c>
      <c r="P17" s="6" t="s">
        <v>45</v>
      </c>
      <c r="Q17" s="6" t="s">
        <v>45</v>
      </c>
      <c r="R17" s="6" t="s">
        <v>45</v>
      </c>
      <c r="S17" s="6" t="s">
        <v>45</v>
      </c>
    </row>
    <row r="18" spans="2:19" ht="54">
      <c r="B18" s="481"/>
      <c r="C18" s="32" t="s">
        <v>3</v>
      </c>
      <c r="D18" s="33" t="s">
        <v>47</v>
      </c>
      <c r="E18" s="17" t="s">
        <v>45</v>
      </c>
      <c r="F18" s="18" t="s">
        <v>45</v>
      </c>
      <c r="G18" s="18" t="s">
        <v>45</v>
      </c>
      <c r="H18" s="18" t="s">
        <v>45</v>
      </c>
      <c r="I18" s="18" t="s">
        <v>45</v>
      </c>
      <c r="J18" s="18" t="s">
        <v>45</v>
      </c>
      <c r="K18" s="18" t="s">
        <v>45</v>
      </c>
      <c r="L18" s="18" t="s">
        <v>45</v>
      </c>
      <c r="M18" s="18" t="s">
        <v>45</v>
      </c>
      <c r="N18" s="18" t="s">
        <v>45</v>
      </c>
      <c r="O18" s="18" t="s">
        <v>45</v>
      </c>
      <c r="P18" s="18" t="s">
        <v>45</v>
      </c>
      <c r="Q18" s="18" t="s">
        <v>45</v>
      </c>
      <c r="R18" s="18" t="s">
        <v>45</v>
      </c>
      <c r="S18" s="18" t="s">
        <v>45</v>
      </c>
    </row>
    <row r="19" spans="2:19" ht="27">
      <c r="B19" s="481"/>
      <c r="C19" s="29" t="s">
        <v>5</v>
      </c>
      <c r="D19" s="20" t="s">
        <v>48</v>
      </c>
      <c r="E19" s="17" t="s">
        <v>45</v>
      </c>
      <c r="F19" s="18" t="s">
        <v>45</v>
      </c>
      <c r="G19" s="18" t="s">
        <v>45</v>
      </c>
      <c r="H19" s="18" t="s">
        <v>45</v>
      </c>
      <c r="I19" s="18" t="s">
        <v>45</v>
      </c>
      <c r="J19" s="18" t="s">
        <v>45</v>
      </c>
      <c r="K19" s="18" t="s">
        <v>45</v>
      </c>
      <c r="L19" s="18" t="s">
        <v>45</v>
      </c>
      <c r="M19" s="18" t="s">
        <v>45</v>
      </c>
      <c r="N19" s="18" t="s">
        <v>45</v>
      </c>
      <c r="O19" s="18" t="s">
        <v>45</v>
      </c>
      <c r="P19" s="18" t="s">
        <v>45</v>
      </c>
      <c r="Q19" s="18" t="s">
        <v>45</v>
      </c>
      <c r="R19" s="18" t="s">
        <v>45</v>
      </c>
      <c r="S19" s="18" t="s">
        <v>45</v>
      </c>
    </row>
    <row r="20" spans="2:19" ht="15.75" customHeight="1">
      <c r="B20" s="481"/>
      <c r="C20" s="29" t="s">
        <v>7</v>
      </c>
      <c r="D20" s="20" t="s">
        <v>49</v>
      </c>
      <c r="E20" s="17" t="s">
        <v>45</v>
      </c>
      <c r="F20" s="18" t="s">
        <v>45</v>
      </c>
      <c r="G20" s="18" t="s">
        <v>45</v>
      </c>
      <c r="H20" s="18" t="s">
        <v>45</v>
      </c>
      <c r="I20" s="18" t="s">
        <v>45</v>
      </c>
      <c r="J20" s="18" t="s">
        <v>45</v>
      </c>
      <c r="K20" s="18" t="s">
        <v>45</v>
      </c>
      <c r="L20" s="18" t="s">
        <v>45</v>
      </c>
      <c r="M20" s="18" t="s">
        <v>45</v>
      </c>
      <c r="N20" s="18" t="s">
        <v>45</v>
      </c>
      <c r="O20" s="18" t="s">
        <v>45</v>
      </c>
      <c r="P20" s="18" t="s">
        <v>45</v>
      </c>
      <c r="Q20" s="18" t="s">
        <v>45</v>
      </c>
      <c r="R20" s="18" t="s">
        <v>45</v>
      </c>
      <c r="S20" s="18" t="s">
        <v>45</v>
      </c>
    </row>
    <row r="21" spans="2:19" ht="67.5">
      <c r="B21" s="22"/>
      <c r="C21" s="29" t="s">
        <v>9</v>
      </c>
      <c r="D21" s="20" t="s">
        <v>50</v>
      </c>
      <c r="E21" s="17" t="s">
        <v>45</v>
      </c>
      <c r="F21" s="18" t="s">
        <v>45</v>
      </c>
      <c r="G21" s="18" t="s">
        <v>45</v>
      </c>
      <c r="H21" s="18" t="s">
        <v>45</v>
      </c>
      <c r="I21" s="18" t="s">
        <v>45</v>
      </c>
      <c r="J21" s="18" t="s">
        <v>45</v>
      </c>
      <c r="K21" s="18" t="s">
        <v>45</v>
      </c>
      <c r="L21" s="18" t="s">
        <v>45</v>
      </c>
      <c r="M21" s="18" t="s">
        <v>45</v>
      </c>
      <c r="N21" s="18" t="s">
        <v>45</v>
      </c>
      <c r="O21" s="18" t="s">
        <v>45</v>
      </c>
      <c r="P21" s="18" t="s">
        <v>45</v>
      </c>
      <c r="Q21" s="18" t="s">
        <v>45</v>
      </c>
      <c r="R21" s="18" t="s">
        <v>45</v>
      </c>
      <c r="S21" s="18" t="s">
        <v>45</v>
      </c>
    </row>
    <row r="22" spans="2:19" ht="40.5">
      <c r="B22" s="31"/>
      <c r="C22" s="29" t="s">
        <v>11</v>
      </c>
      <c r="D22" s="20" t="s">
        <v>51</v>
      </c>
      <c r="E22" s="17" t="s">
        <v>45</v>
      </c>
      <c r="F22" s="18" t="s">
        <v>45</v>
      </c>
      <c r="G22" s="18" t="s">
        <v>45</v>
      </c>
      <c r="H22" s="18" t="s">
        <v>45</v>
      </c>
      <c r="I22" s="18" t="s">
        <v>45</v>
      </c>
      <c r="J22" s="18" t="s">
        <v>45</v>
      </c>
      <c r="K22" s="18" t="s">
        <v>45</v>
      </c>
      <c r="L22" s="18" t="s">
        <v>45</v>
      </c>
      <c r="M22" s="18" t="s">
        <v>45</v>
      </c>
      <c r="N22" s="18" t="s">
        <v>45</v>
      </c>
      <c r="O22" s="18" t="s">
        <v>45</v>
      </c>
      <c r="P22" s="18" t="s">
        <v>45</v>
      </c>
      <c r="Q22" s="18" t="s">
        <v>45</v>
      </c>
      <c r="R22" s="18" t="s">
        <v>45</v>
      </c>
      <c r="S22" s="18" t="s">
        <v>45</v>
      </c>
    </row>
    <row r="23" spans="2:19" ht="15.75" customHeight="1">
      <c r="B23" s="30" t="s">
        <v>0</v>
      </c>
      <c r="C23" s="26"/>
      <c r="D23" s="27"/>
      <c r="E23" s="6" t="s">
        <v>45</v>
      </c>
      <c r="F23" s="6" t="s">
        <v>45</v>
      </c>
      <c r="G23" s="6" t="s">
        <v>45</v>
      </c>
      <c r="H23" s="6" t="s">
        <v>45</v>
      </c>
      <c r="I23" s="6" t="s">
        <v>45</v>
      </c>
      <c r="J23" s="6" t="s">
        <v>45</v>
      </c>
      <c r="K23" s="6" t="s">
        <v>45</v>
      </c>
      <c r="L23" s="6" t="s">
        <v>45</v>
      </c>
      <c r="M23" s="6" t="s">
        <v>45</v>
      </c>
      <c r="N23" s="6" t="s">
        <v>45</v>
      </c>
      <c r="O23" s="6" t="s">
        <v>45</v>
      </c>
      <c r="P23" s="6" t="s">
        <v>45</v>
      </c>
      <c r="Q23" s="6" t="s">
        <v>45</v>
      </c>
      <c r="R23" s="6" t="s">
        <v>45</v>
      </c>
      <c r="S23" s="6" t="s">
        <v>45</v>
      </c>
    </row>
    <row r="24" spans="2:19" ht="27">
      <c r="B24" s="34">
        <v>1099</v>
      </c>
      <c r="C24" s="35"/>
      <c r="D24" s="36" t="s">
        <v>2</v>
      </c>
      <c r="E24" s="7" t="s">
        <v>45</v>
      </c>
      <c r="F24" s="6" t="s">
        <v>45</v>
      </c>
      <c r="G24" s="6" t="s">
        <v>45</v>
      </c>
      <c r="H24" s="6" t="s">
        <v>45</v>
      </c>
      <c r="I24" s="6" t="s">
        <v>45</v>
      </c>
      <c r="J24" s="6" t="s">
        <v>45</v>
      </c>
      <c r="K24" s="6" t="s">
        <v>45</v>
      </c>
      <c r="L24" s="6" t="s">
        <v>45</v>
      </c>
      <c r="M24" s="6" t="s">
        <v>45</v>
      </c>
      <c r="N24" s="6" t="s">
        <v>45</v>
      </c>
      <c r="O24" s="6" t="s">
        <v>45</v>
      </c>
      <c r="P24" s="6" t="s">
        <v>45</v>
      </c>
      <c r="Q24" s="6" t="s">
        <v>45</v>
      </c>
      <c r="R24" s="6" t="s">
        <v>45</v>
      </c>
      <c r="S24" s="6" t="s">
        <v>45</v>
      </c>
    </row>
    <row r="25" spans="2:19" ht="27">
      <c r="B25" s="481"/>
      <c r="C25" s="15" t="s">
        <v>3</v>
      </c>
      <c r="D25" s="16" t="s">
        <v>4</v>
      </c>
      <c r="E25" s="17" t="s">
        <v>45</v>
      </c>
      <c r="F25" s="18" t="s">
        <v>45</v>
      </c>
      <c r="G25" s="18" t="s">
        <v>45</v>
      </c>
      <c r="H25" s="18" t="s">
        <v>45</v>
      </c>
      <c r="I25" s="18" t="s">
        <v>45</v>
      </c>
      <c r="J25" s="18" t="s">
        <v>45</v>
      </c>
      <c r="K25" s="18" t="s">
        <v>45</v>
      </c>
      <c r="L25" s="18" t="s">
        <v>45</v>
      </c>
      <c r="M25" s="18" t="s">
        <v>45</v>
      </c>
      <c r="N25" s="18" t="s">
        <v>45</v>
      </c>
      <c r="O25" s="18" t="s">
        <v>45</v>
      </c>
      <c r="P25" s="18" t="s">
        <v>45</v>
      </c>
      <c r="Q25" s="18" t="s">
        <v>45</v>
      </c>
      <c r="R25" s="18" t="s">
        <v>45</v>
      </c>
      <c r="S25" s="18" t="s">
        <v>45</v>
      </c>
    </row>
    <row r="26" spans="2:19" ht="40.5">
      <c r="B26" s="481"/>
      <c r="C26" s="15" t="s">
        <v>5</v>
      </c>
      <c r="D26" s="16" t="s">
        <v>6</v>
      </c>
      <c r="E26" s="17" t="s">
        <v>45</v>
      </c>
      <c r="F26" s="18" t="s">
        <v>45</v>
      </c>
      <c r="G26" s="18" t="s">
        <v>45</v>
      </c>
      <c r="H26" s="18" t="s">
        <v>45</v>
      </c>
      <c r="I26" s="18" t="s">
        <v>45</v>
      </c>
      <c r="J26" s="18" t="s">
        <v>45</v>
      </c>
      <c r="K26" s="18" t="s">
        <v>45</v>
      </c>
      <c r="L26" s="18" t="s">
        <v>45</v>
      </c>
      <c r="M26" s="18" t="s">
        <v>45</v>
      </c>
      <c r="N26" s="18" t="s">
        <v>45</v>
      </c>
      <c r="O26" s="18" t="s">
        <v>45</v>
      </c>
      <c r="P26" s="18" t="s">
        <v>45</v>
      </c>
      <c r="Q26" s="18" t="s">
        <v>45</v>
      </c>
      <c r="R26" s="18" t="s">
        <v>45</v>
      </c>
      <c r="S26" s="18" t="s">
        <v>45</v>
      </c>
    </row>
    <row r="27" spans="2:19" ht="15.75" customHeight="1">
      <c r="B27" s="481"/>
      <c r="C27" s="15" t="s">
        <v>7</v>
      </c>
      <c r="D27" s="16" t="s">
        <v>8</v>
      </c>
      <c r="E27" s="17" t="s">
        <v>45</v>
      </c>
      <c r="F27" s="18" t="s">
        <v>45</v>
      </c>
      <c r="G27" s="18" t="s">
        <v>45</v>
      </c>
      <c r="H27" s="18" t="s">
        <v>45</v>
      </c>
      <c r="I27" s="18" t="s">
        <v>45</v>
      </c>
      <c r="J27" s="18" t="s">
        <v>45</v>
      </c>
      <c r="K27" s="18" t="s">
        <v>45</v>
      </c>
      <c r="L27" s="18" t="s">
        <v>45</v>
      </c>
      <c r="M27" s="18" t="s">
        <v>45</v>
      </c>
      <c r="N27" s="18" t="s">
        <v>45</v>
      </c>
      <c r="O27" s="18" t="s">
        <v>45</v>
      </c>
      <c r="P27" s="18" t="s">
        <v>45</v>
      </c>
      <c r="Q27" s="18" t="s">
        <v>45</v>
      </c>
      <c r="R27" s="18" t="s">
        <v>45</v>
      </c>
      <c r="S27" s="18" t="s">
        <v>45</v>
      </c>
    </row>
    <row r="28" spans="2:19" ht="27">
      <c r="B28" s="22"/>
      <c r="C28" s="15" t="s">
        <v>9</v>
      </c>
      <c r="D28" s="16" t="s">
        <v>10</v>
      </c>
      <c r="E28" s="17" t="s">
        <v>45</v>
      </c>
      <c r="F28" s="18" t="s">
        <v>45</v>
      </c>
      <c r="G28" s="18" t="s">
        <v>45</v>
      </c>
      <c r="H28" s="18" t="s">
        <v>45</v>
      </c>
      <c r="I28" s="18" t="s">
        <v>45</v>
      </c>
      <c r="J28" s="18" t="s">
        <v>45</v>
      </c>
      <c r="K28" s="18" t="s">
        <v>45</v>
      </c>
      <c r="L28" s="18" t="s">
        <v>45</v>
      </c>
      <c r="M28" s="18" t="s">
        <v>45</v>
      </c>
      <c r="N28" s="18" t="s">
        <v>45</v>
      </c>
      <c r="O28" s="18" t="s">
        <v>45</v>
      </c>
      <c r="P28" s="18" t="s">
        <v>45</v>
      </c>
      <c r="Q28" s="18" t="s">
        <v>45</v>
      </c>
      <c r="R28" s="18" t="s">
        <v>45</v>
      </c>
      <c r="S28" s="18" t="s">
        <v>45</v>
      </c>
    </row>
    <row r="29" spans="2:19" ht="27">
      <c r="B29" s="28"/>
      <c r="C29" s="15" t="s">
        <v>11</v>
      </c>
      <c r="D29" s="16" t="s">
        <v>12</v>
      </c>
      <c r="E29" s="17" t="s">
        <v>45</v>
      </c>
      <c r="F29" s="18" t="s">
        <v>45</v>
      </c>
      <c r="G29" s="18" t="s">
        <v>45</v>
      </c>
      <c r="H29" s="18" t="s">
        <v>45</v>
      </c>
      <c r="I29" s="18" t="s">
        <v>45</v>
      </c>
      <c r="J29" s="18" t="s">
        <v>45</v>
      </c>
      <c r="K29" s="18" t="s">
        <v>45</v>
      </c>
      <c r="L29" s="18" t="s">
        <v>45</v>
      </c>
      <c r="M29" s="18" t="s">
        <v>45</v>
      </c>
      <c r="N29" s="18" t="s">
        <v>45</v>
      </c>
      <c r="O29" s="18" t="s">
        <v>45</v>
      </c>
      <c r="P29" s="18" t="s">
        <v>45</v>
      </c>
      <c r="Q29" s="18" t="s">
        <v>45</v>
      </c>
      <c r="R29" s="18" t="s">
        <v>45</v>
      </c>
      <c r="S29" s="18" t="s">
        <v>45</v>
      </c>
    </row>
    <row r="30" spans="2:19" ht="67.5">
      <c r="B30" s="28"/>
      <c r="C30" s="15" t="s">
        <v>13</v>
      </c>
      <c r="D30" s="16" t="s">
        <v>14</v>
      </c>
      <c r="E30" s="17" t="s">
        <v>45</v>
      </c>
      <c r="F30" s="18" t="s">
        <v>45</v>
      </c>
      <c r="G30" s="18" t="s">
        <v>45</v>
      </c>
      <c r="H30" s="18" t="s">
        <v>45</v>
      </c>
      <c r="I30" s="18" t="s">
        <v>45</v>
      </c>
      <c r="J30" s="18" t="s">
        <v>45</v>
      </c>
      <c r="K30" s="18" t="s">
        <v>45</v>
      </c>
      <c r="L30" s="18" t="s">
        <v>45</v>
      </c>
      <c r="M30" s="18" t="s">
        <v>45</v>
      </c>
      <c r="N30" s="18" t="s">
        <v>45</v>
      </c>
      <c r="O30" s="18" t="s">
        <v>45</v>
      </c>
      <c r="P30" s="18" t="s">
        <v>45</v>
      </c>
      <c r="Q30" s="18" t="s">
        <v>45</v>
      </c>
      <c r="R30" s="18" t="s">
        <v>45</v>
      </c>
      <c r="S30" s="18" t="s">
        <v>45</v>
      </c>
    </row>
    <row r="31" spans="2:19">
      <c r="B31" s="14" t="s">
        <v>25</v>
      </c>
      <c r="C31" s="14" t="s">
        <v>25</v>
      </c>
      <c r="D31" s="14" t="s">
        <v>26</v>
      </c>
      <c r="E31" s="12"/>
      <c r="F31" s="13"/>
      <c r="G31" s="13"/>
      <c r="H31" s="13"/>
      <c r="I31" s="13"/>
      <c r="J31" s="13"/>
      <c r="K31" s="13"/>
      <c r="L31" s="13"/>
      <c r="M31" s="13"/>
      <c r="N31" s="13"/>
      <c r="O31" s="13"/>
      <c r="P31" s="13"/>
      <c r="Q31" s="13"/>
      <c r="R31" s="13"/>
      <c r="S31" s="13"/>
    </row>
    <row r="33" spans="2:2">
      <c r="B33" s="8"/>
    </row>
  </sheetData>
  <customSheetViews>
    <customSheetView guid="{C9081878-9A32-4BF2-979B-D70E9C442E00}" showPageBreaks="1" printArea="1" hiddenColumns="1" state="hidden" topLeftCell="A3">
      <pageMargins left="0.15748031496062992" right="0.15748031496062992" top="0.19685039370078741" bottom="0.19685039370078741" header="0.31496062992125984" footer="0.31496062992125984"/>
      <pageSetup paperSize="9" scale="60" orientation="landscape" verticalDpi="4294967294" r:id="rId1"/>
    </customSheetView>
    <customSheetView guid="{95B1FF88-09DB-42EC-8CE0-BF1EF0355040}" showPageBreaks="1" printArea="1" hiddenColumns="1" state="hidden" topLeftCell="A3">
      <pageMargins left="0.15748031496062992" right="0.15748031496062992" top="0.19685039370078741" bottom="0.19685039370078741" header="0.31496062992125984" footer="0.31496062992125984"/>
      <pageSetup paperSize="9" scale="60" orientation="landscape" verticalDpi="4294967294" r:id="rId2"/>
    </customSheetView>
    <customSheetView guid="{5DD3E475-F45C-4A17-9089-06F4C73D3F7E}" hiddenColumns="1" state="hidden" topLeftCell="A3">
      <pageMargins left="0.15748031496062992" right="0.15748031496062992" top="0.19685039370078741" bottom="0.19685039370078741" header="0.31496062992125984" footer="0.31496062992125984"/>
      <pageSetup paperSize="9" scale="60" orientation="landscape" verticalDpi="4294967294" r:id="rId3"/>
    </customSheetView>
    <customSheetView guid="{67BE5DEC-F50E-49E9-874E-AC9681F80A5E}" showPageBreaks="1" printArea="1" hiddenColumns="1" state="hidden" topLeftCell="A3">
      <pageMargins left="0.15748031496062992" right="0.15748031496062992" top="0.19685039370078741" bottom="0.19685039370078741" header="0.31496062992125984" footer="0.31496062992125984"/>
      <pageSetup paperSize="9" scale="60" orientation="landscape" verticalDpi="4294967294" r:id="rId4"/>
    </customSheetView>
    <customSheetView guid="{8E731367-EA9A-41BA-91A0-FD9E9036E067}" hiddenColumns="1" state="hidden" topLeftCell="A3">
      <pageMargins left="0.15748031496062992" right="0.15748031496062992" top="0.19685039370078741" bottom="0.19685039370078741" header="0.31496062992125984" footer="0.31496062992125984"/>
      <pageSetup paperSize="9" scale="60" orientation="landscape" verticalDpi="4294967294" r:id="rId5"/>
    </customSheetView>
    <customSheetView guid="{748E2A4D-EA1D-4DFB-BF1F-D1587FCBFEB5}" showPageBreaks="1" printArea="1" hiddenColumns="1" state="hidden" topLeftCell="A3">
      <pageMargins left="0.15748031496062992" right="0.15748031496062992" top="0.19685039370078741" bottom="0.19685039370078741" header="0.31496062992125984" footer="0.31496062992125984"/>
      <pageSetup paperSize="9" scale="60" orientation="landscape" verticalDpi="4294967294" r:id="rId6"/>
    </customSheetView>
    <customSheetView guid="{ECCB5E59-120F-4C8D-A9FE-1D4C0A6A082F}" showPageBreaks="1" printArea="1" hiddenColumns="1" state="hidden" topLeftCell="A3">
      <pageMargins left="0.15748031496062992" right="0.15748031496062992" top="0.19685039370078741" bottom="0.19685039370078741" header="0.31496062992125984" footer="0.31496062992125984"/>
      <pageSetup paperSize="9" scale="60" orientation="landscape" verticalDpi="4294967294" r:id="rId7"/>
    </customSheetView>
    <customSheetView guid="{39040527-F8B0-4187-9B5D-69AB81C93DE1}" hiddenColumns="1" state="hidden" topLeftCell="A3">
      <pageMargins left="0.15748031496062992" right="0.15748031496062992" top="0.19685039370078741" bottom="0.19685039370078741" header="0.31496062992125984" footer="0.31496062992125984"/>
      <pageSetup paperSize="9" scale="60" orientation="landscape" verticalDpi="4294967294" r:id="rId8"/>
    </customSheetView>
    <customSheetView guid="{4E609172-2920-4CCF-A67C-C62FCD23CCF4}" hiddenColumns="1" state="hidden" topLeftCell="A3">
      <pageMargins left="0.15748031496062992" right="0.15748031496062992" top="0.19685039370078741" bottom="0.19685039370078741" header="0.31496062992125984" footer="0.31496062992125984"/>
      <pageSetup paperSize="9" scale="60" orientation="landscape" verticalDpi="4294967294" r:id="rId9"/>
    </customSheetView>
    <customSheetView guid="{39E48EBD-D48E-4BB3-ACFC-5C8CECEE8FAD}" showPageBreaks="1" printArea="1" hiddenColumns="1" state="hidden" topLeftCell="A3">
      <pageMargins left="0.15748031496062992" right="0.15748031496062992" top="0.19685039370078741" bottom="0.19685039370078741" header="0.31496062992125984" footer="0.31496062992125984"/>
      <pageSetup paperSize="9" scale="60" orientation="landscape" verticalDpi="4294967294" r:id="rId10"/>
    </customSheetView>
    <customSheetView guid="{D07DD8B6-134A-4F26-8D55-F982E0D49809}" hiddenColumns="1" state="hidden" topLeftCell="A3">
      <pageMargins left="0.15748031496062992" right="0.15748031496062992" top="0.19685039370078741" bottom="0.19685039370078741" header="0.31496062992125984" footer="0.31496062992125984"/>
      <pageSetup paperSize="9" scale="60" orientation="landscape" verticalDpi="4294967294" r:id="rId11"/>
    </customSheetView>
    <customSheetView guid="{C1B641D7-CB97-42E8-9406-F1F3B85EFD40}" showPageBreaks="1" printArea="1" hiddenColumns="1" state="hidden" topLeftCell="A3">
      <pageMargins left="0.15748031496062992" right="0.15748031496062992" top="0.19685039370078741" bottom="0.19685039370078741" header="0.31496062992125984" footer="0.31496062992125984"/>
      <pageSetup paperSize="9" scale="60" orientation="landscape" verticalDpi="4294967294" r:id="rId12"/>
    </customSheetView>
    <customSheetView guid="{C26DFAEA-7A1B-49E9-B40A-4EE29787CA1E}" hiddenColumns="1" state="hidden" topLeftCell="A3">
      <pageMargins left="0.15748031496062992" right="0.15748031496062992" top="0.19685039370078741" bottom="0.19685039370078741" header="0.31496062992125984" footer="0.31496062992125984"/>
      <pageSetup paperSize="9" scale="60" orientation="landscape" verticalDpi="4294967294" r:id="rId13"/>
    </customSheetView>
    <customSheetView guid="{E19B1558-60C9-47B1-9907-D608456849A3}" showPageBreaks="1" printArea="1" hiddenColumns="1" state="hidden" topLeftCell="A3">
      <pageMargins left="0.15748031496062992" right="0.15748031496062992" top="0.19685039370078741" bottom="0.19685039370078741" header="0.31496062992125984" footer="0.31496062992125984"/>
      <pageSetup paperSize="9" scale="60" orientation="landscape" verticalDpi="4294967294" r:id="rId14"/>
    </customSheetView>
    <customSheetView guid="{514418C3-6394-413F-B852-408488DB2FF7}" showPageBreaks="1" printArea="1" hiddenColumns="1" state="hidden" topLeftCell="A3">
      <pageMargins left="0.15748031496062992" right="0.15748031496062992" top="0.19685039370078741" bottom="0.19685039370078741" header="0.31496062992125984" footer="0.31496062992125984"/>
      <pageSetup paperSize="9" scale="60" orientation="landscape" verticalDpi="4294967294" r:id="rId15"/>
    </customSheetView>
    <customSheetView guid="{F2FA3033-21DA-4ED6-8571-F8262F57F338}" hiddenColumns="1" state="hidden" topLeftCell="A3">
      <pageMargins left="0.15748031496062992" right="0.15748031496062992" top="0.19685039370078741" bottom="0.19685039370078741" header="0.31496062992125984" footer="0.31496062992125984"/>
      <pageSetup paperSize="9" scale="60" orientation="landscape" verticalDpi="4294967294" r:id="rId16"/>
    </customSheetView>
    <customSheetView guid="{A80A2091-9B50-41AF-8A15-68887D38AD92}" showPageBreaks="1" printArea="1" hiddenColumns="1" state="hidden" topLeftCell="A3">
      <pageMargins left="0.15748031496062992" right="0.15748031496062992" top="0.19685039370078741" bottom="0.19685039370078741" header="0.31496062992125984" footer="0.31496062992125984"/>
      <pageSetup paperSize="9" scale="60" orientation="landscape" verticalDpi="4294967294" r:id="rId17"/>
    </customSheetView>
    <customSheetView guid="{5211AAAA-756E-4FA9-B6C5-EDC9836E6C74}" showPageBreaks="1" printArea="1" hiddenColumns="1" state="hidden" topLeftCell="A3">
      <pageMargins left="0.15748031496062992" right="0.15748031496062992" top="0.19685039370078741" bottom="0.19685039370078741" header="0.31496062992125984" footer="0.31496062992125984"/>
      <pageSetup paperSize="9" scale="60" orientation="landscape" verticalDpi="4294967294" r:id="rId18"/>
    </customSheetView>
    <customSheetView guid="{68BE7D06-EB29-4C31-AB70-452034013B25}" hiddenColumns="1" state="hidden" topLeftCell="A3">
      <pageMargins left="0.15748031496062992" right="0.15748031496062992" top="0.19685039370078741" bottom="0.19685039370078741" header="0.31496062992125984" footer="0.31496062992125984"/>
      <pageSetup paperSize="9" scale="60" orientation="landscape" verticalDpi="4294967294" r:id="rId19"/>
    </customSheetView>
    <customSheetView guid="{144C3463-B847-4718-8F9F-C1D867811C70}" showPageBreaks="1" printArea="1" hiddenColumns="1" state="hidden" topLeftCell="A3">
      <pageMargins left="0.15748031496062992" right="0.15748031496062992" top="0.19685039370078741" bottom="0.19685039370078741" header="0.31496062992125984" footer="0.31496062992125984"/>
      <pageSetup paperSize="9" scale="60" orientation="landscape" verticalDpi="4294967294" r:id="rId20"/>
    </customSheetView>
    <customSheetView guid="{4BEF44DC-70F5-4C8D-BE70-F3AAF1796715}" hiddenColumns="1" state="hidden" topLeftCell="A3">
      <pageMargins left="0.15748031496062992" right="0.15748031496062992" top="0.19685039370078741" bottom="0.19685039370078741" header="0.31496062992125984" footer="0.31496062992125984"/>
      <pageSetup paperSize="9" scale="60" orientation="landscape" verticalDpi="4294967294" r:id="rId21"/>
    </customSheetView>
    <customSheetView guid="{31414AB6-3086-4113-A513-2FFD6581C7CB}" showPageBreaks="1" printArea="1" hiddenColumns="1" state="hidden" topLeftCell="A3">
      <pageMargins left="0.15748031496062992" right="0.15748031496062992" top="0.19685039370078741" bottom="0.19685039370078741" header="0.31496062992125984" footer="0.31496062992125984"/>
      <pageSetup paperSize="9" scale="60" orientation="landscape" verticalDpi="4294967294" r:id="rId22"/>
    </customSheetView>
    <customSheetView guid="{440115C8-0CC6-4756-BF7D-8B2015461FF2}" showPageBreaks="1" printArea="1" hiddenColumns="1" state="hidden" topLeftCell="A3">
      <pageMargins left="0.15748031496062992" right="0.15748031496062992" top="0.19685039370078741" bottom="0.19685039370078741" header="0.31496062992125984" footer="0.31496062992125984"/>
      <pageSetup paperSize="9" scale="60" orientation="landscape" verticalDpi="4294967294" r:id="rId23"/>
    </customSheetView>
    <customSheetView guid="{708396B8-DE8D-4C6C-BD5E-D5B1A804D604}" showPageBreaks="1" printArea="1" hiddenColumns="1" state="hidden" topLeftCell="A3">
      <pageMargins left="0.15748031496062992" right="0.15748031496062992" top="0.19685039370078741" bottom="0.19685039370078741" header="0.31496062992125984" footer="0.31496062992125984"/>
      <pageSetup paperSize="9" scale="60" orientation="landscape" verticalDpi="4294967294" r:id="rId24"/>
    </customSheetView>
    <customSheetView guid="{6B2270D3-2136-4999-B096-05F597152A65}" hiddenColumns="1" state="hidden" topLeftCell="A3">
      <pageMargins left="0.15748031496062992" right="0.15748031496062992" top="0.19685039370078741" bottom="0.19685039370078741" header="0.31496062992125984" footer="0.31496062992125984"/>
      <pageSetup paperSize="9" scale="60" orientation="landscape" verticalDpi="4294967294" r:id="rId25"/>
    </customSheetView>
    <customSheetView guid="{4DC1FFFC-BCE7-4D32-B172-2682C931CA11}" showPageBreaks="1" printArea="1" hiddenColumns="1" state="hidden" topLeftCell="A3">
      <pageMargins left="0.15748031496062992" right="0.15748031496062992" top="0.19685039370078741" bottom="0.19685039370078741" header="0.31496062992125984" footer="0.31496062992125984"/>
      <pageSetup paperSize="9" scale="60" orientation="landscape" verticalDpi="4294967294" r:id="rId26"/>
    </customSheetView>
    <customSheetView guid="{74AFEF32-B194-4D8D-A7FB-9F0C5A28BE24}" showPageBreaks="1" printArea="1" hiddenColumns="1" state="hidden" topLeftCell="A3">
      <pageMargins left="0.15748031496062992" right="0.15748031496062992" top="0.19685039370078741" bottom="0.19685039370078741" header="0.31496062992125984" footer="0.31496062992125984"/>
      <pageSetup paperSize="9" scale="60" orientation="landscape" verticalDpi="4294967294" r:id="rId27"/>
    </customSheetView>
    <customSheetView guid="{B7D39365-47AF-4269-B0F2-AAD86AF9AA5A}" showPageBreaks="1" printArea="1" hiddenColumns="1" state="hidden" topLeftCell="A3">
      <pageMargins left="0.15748031496062992" right="0.15748031496062992" top="0.19685039370078741" bottom="0.19685039370078741" header="0.31496062992125984" footer="0.31496062992125984"/>
      <pageSetup paperSize="9" scale="60" orientation="landscape" verticalDpi="4294967294" r:id="rId28"/>
    </customSheetView>
    <customSheetView guid="{1BC40B6C-7C47-4200-9441-E27EEF8ABF93}" showPageBreaks="1" printArea="1" hiddenColumns="1" state="hidden" topLeftCell="A3">
      <pageMargins left="0.15748031496062992" right="0.15748031496062992" top="0.19685039370078741" bottom="0.19685039370078741" header="0.31496062992125984" footer="0.31496062992125984"/>
      <pageSetup paperSize="9" scale="60" orientation="landscape" verticalDpi="4294967294" r:id="rId29"/>
    </customSheetView>
    <customSheetView guid="{388735A0-78AE-4471-8576-6714A31E1421}" showPageBreaks="1" printArea="1" hiddenColumns="1" state="hidden" topLeftCell="A3">
      <pageMargins left="0.15748031496062992" right="0.15748031496062992" top="0.19685039370078741" bottom="0.19685039370078741" header="0.31496062992125984" footer="0.31496062992125984"/>
      <pageSetup paperSize="9" scale="60" orientation="landscape" verticalDpi="4294967294" r:id="rId30"/>
    </customSheetView>
    <customSheetView guid="{F476A800-2092-4517-A711-DAB738939D5A}" showPageBreaks="1" printArea="1" hiddenColumns="1" state="hidden" topLeftCell="A3">
      <pageMargins left="0.15748031496062992" right="0.15748031496062992" top="0.19685039370078741" bottom="0.19685039370078741" header="0.31496062992125984" footer="0.31496062992125984"/>
      <pageSetup paperSize="9" scale="60" orientation="landscape" verticalDpi="4294967294" r:id="rId31"/>
    </customSheetView>
  </customSheetViews>
  <mergeCells count="15">
    <mergeCell ref="B25:B27"/>
    <mergeCell ref="B18:B20"/>
    <mergeCell ref="B7:C8"/>
    <mergeCell ref="B14:B16"/>
    <mergeCell ref="N9:N10"/>
    <mergeCell ref="O9:R9"/>
    <mergeCell ref="S9:S10"/>
    <mergeCell ref="D7:D10"/>
    <mergeCell ref="B9:B10"/>
    <mergeCell ref="C9:C10"/>
    <mergeCell ref="F8:S8"/>
    <mergeCell ref="E7:S7"/>
    <mergeCell ref="G9:M9"/>
    <mergeCell ref="E8:E10"/>
    <mergeCell ref="F9:F10"/>
  </mergeCells>
  <conditionalFormatting sqref="N9 K10 F9 O10:R10 S9">
    <cfRule type="cellIs" dxfId="0" priority="7" stopIfTrue="1" operator="equal">
      <formula>0</formula>
    </cfRule>
  </conditionalFormatting>
  <pageMargins left="0.15748031496062992" right="0.15748031496062992" top="0.19685039370078741" bottom="0.19685039370078741" header="0.31496062992125984" footer="0.31496062992125984"/>
  <pageSetup paperSize="9" scale="60" orientation="landscape" verticalDpi="4294967294" r:id="rId3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dimension ref="A1:BFV727"/>
  <sheetViews>
    <sheetView tabSelected="1" zoomScale="110" zoomScaleNormal="100" workbookViewId="0">
      <selection activeCell="D10" sqref="D10"/>
    </sheetView>
  </sheetViews>
  <sheetFormatPr defaultColWidth="9.140625" defaultRowHeight="16.5"/>
  <cols>
    <col min="1" max="1" width="11.7109375" style="141" customWidth="1"/>
    <col min="2" max="2" width="14" style="141" customWidth="1"/>
    <col min="3" max="3" width="15.42578125" style="142" customWidth="1"/>
    <col min="4" max="4" width="6" style="142" customWidth="1"/>
    <col min="5" max="5" width="51.42578125" style="142" customWidth="1"/>
    <col min="6" max="6" width="70.5703125" style="141" customWidth="1"/>
    <col min="7" max="7" width="22" style="444" customWidth="1"/>
    <col min="8" max="8" width="20.140625" style="65" customWidth="1"/>
    <col min="9" max="9" width="23.85546875" style="65" customWidth="1"/>
    <col min="10" max="16384" width="9.140625" style="65"/>
  </cols>
  <sheetData>
    <row r="1" spans="1:8">
      <c r="G1" s="143" t="s">
        <v>90</v>
      </c>
    </row>
    <row r="2" spans="1:8">
      <c r="G2" s="144" t="s">
        <v>241</v>
      </c>
    </row>
    <row r="3" spans="1:8">
      <c r="G3" s="144"/>
    </row>
    <row r="4" spans="1:8" ht="50.45" customHeight="1">
      <c r="A4" s="544" t="s">
        <v>985</v>
      </c>
      <c r="B4" s="544"/>
      <c r="C4" s="544"/>
      <c r="D4" s="544"/>
      <c r="E4" s="544"/>
      <c r="F4" s="544"/>
      <c r="G4" s="544"/>
    </row>
    <row r="5" spans="1:8" ht="16.5" customHeight="1">
      <c r="G5" s="145" t="s">
        <v>85</v>
      </c>
    </row>
    <row r="6" spans="1:8" ht="34.5" customHeight="1">
      <c r="A6" s="545" t="s">
        <v>242</v>
      </c>
      <c r="B6" s="546"/>
      <c r="C6" s="554" t="s">
        <v>87</v>
      </c>
      <c r="D6" s="555"/>
      <c r="E6" s="556"/>
      <c r="F6" s="560" t="s">
        <v>91</v>
      </c>
      <c r="G6" s="547" t="s">
        <v>84</v>
      </c>
    </row>
    <row r="7" spans="1:8" ht="49.5" customHeight="1">
      <c r="A7" s="146" t="s">
        <v>20</v>
      </c>
      <c r="B7" s="146" t="s">
        <v>23</v>
      </c>
      <c r="C7" s="557"/>
      <c r="D7" s="558"/>
      <c r="E7" s="559"/>
      <c r="F7" s="553"/>
      <c r="G7" s="548"/>
    </row>
    <row r="8" spans="1:8" ht="12.75" customHeight="1">
      <c r="A8" s="147">
        <v>1</v>
      </c>
      <c r="B8" s="147">
        <v>2</v>
      </c>
      <c r="C8" s="561">
        <v>3</v>
      </c>
      <c r="D8" s="562"/>
      <c r="E8" s="563"/>
      <c r="F8" s="147">
        <v>4</v>
      </c>
      <c r="G8" s="147">
        <v>5</v>
      </c>
    </row>
    <row r="9" spans="1:8" ht="30.6" customHeight="1">
      <c r="A9" s="564" t="s">
        <v>1</v>
      </c>
      <c r="B9" s="565"/>
      <c r="C9" s="565"/>
      <c r="D9" s="565"/>
      <c r="E9" s="565"/>
      <c r="F9" s="566"/>
      <c r="G9" s="148">
        <f>+G11+G15+G43+G460+G476+G480+G497+G576+G598+G618+G636+G663+G712+G718+G722</f>
        <v>80442482.247999996</v>
      </c>
      <c r="H9" s="149"/>
    </row>
    <row r="10" spans="1:8" ht="12.75" customHeight="1">
      <c r="A10" s="150"/>
      <c r="B10" s="151"/>
      <c r="C10" s="151"/>
      <c r="D10" s="151"/>
      <c r="E10" s="151"/>
      <c r="F10" s="152"/>
      <c r="G10" s="153"/>
    </row>
    <row r="11" spans="1:8" ht="32.25" customHeight="1">
      <c r="A11" s="571" t="s">
        <v>491</v>
      </c>
      <c r="B11" s="572"/>
      <c r="C11" s="572"/>
      <c r="D11" s="572"/>
      <c r="E11" s="572"/>
      <c r="F11" s="573"/>
      <c r="G11" s="154">
        <f>G12</f>
        <v>114783</v>
      </c>
      <c r="H11" s="149"/>
    </row>
    <row r="12" spans="1:8" ht="54.75" customHeight="1">
      <c r="A12" s="155">
        <v>1024</v>
      </c>
      <c r="B12" s="568" t="s">
        <v>492</v>
      </c>
      <c r="C12" s="569"/>
      <c r="D12" s="569"/>
      <c r="E12" s="570"/>
      <c r="F12" s="156"/>
      <c r="G12" s="154">
        <f>G13</f>
        <v>114783</v>
      </c>
      <c r="H12" s="149"/>
    </row>
    <row r="13" spans="1:8" ht="58.5" customHeight="1">
      <c r="A13" s="157"/>
      <c r="B13" s="158">
        <v>11003</v>
      </c>
      <c r="C13" s="508" t="s">
        <v>493</v>
      </c>
      <c r="D13" s="509"/>
      <c r="E13" s="510"/>
      <c r="F13" s="156" t="s">
        <v>491</v>
      </c>
      <c r="G13" s="154">
        <f>G14</f>
        <v>114783</v>
      </c>
    </row>
    <row r="14" spans="1:8" ht="30.75" customHeight="1">
      <c r="A14" s="159"/>
      <c r="B14" s="160"/>
      <c r="C14" s="161"/>
      <c r="D14" s="161"/>
      <c r="E14" s="161"/>
      <c r="F14" s="162" t="s">
        <v>494</v>
      </c>
      <c r="G14" s="163">
        <v>114783</v>
      </c>
    </row>
    <row r="15" spans="1:8" ht="32.25" customHeight="1">
      <c r="A15" s="574" t="s">
        <v>243</v>
      </c>
      <c r="B15" s="575"/>
      <c r="C15" s="575"/>
      <c r="D15" s="575"/>
      <c r="E15" s="575"/>
      <c r="F15" s="576"/>
      <c r="G15" s="164">
        <f>G16+G21+G30+G37+G40</f>
        <v>3215726.1</v>
      </c>
    </row>
    <row r="16" spans="1:8" ht="43.15" customHeight="1">
      <c r="A16" s="165">
        <v>1033</v>
      </c>
      <c r="B16" s="577" t="s">
        <v>472</v>
      </c>
      <c r="C16" s="578"/>
      <c r="D16" s="578"/>
      <c r="E16" s="579"/>
      <c r="F16" s="166"/>
      <c r="G16" s="164">
        <f>G17+G19</f>
        <v>66813</v>
      </c>
    </row>
    <row r="17" spans="1:7" ht="35.25" customHeight="1">
      <c r="A17" s="520"/>
      <c r="B17" s="156">
        <v>11003</v>
      </c>
      <c r="C17" s="495" t="s">
        <v>244</v>
      </c>
      <c r="D17" s="495"/>
      <c r="E17" s="495"/>
      <c r="F17" s="156" t="s">
        <v>243</v>
      </c>
      <c r="G17" s="154">
        <f t="shared" ref="G17:G19" si="0">G18</f>
        <v>41813</v>
      </c>
    </row>
    <row r="18" spans="1:7" ht="33.75" customHeight="1">
      <c r="A18" s="521"/>
      <c r="B18" s="167"/>
      <c r="C18" s="168"/>
      <c r="D18" s="168"/>
      <c r="E18" s="168"/>
      <c r="F18" s="169" t="s">
        <v>245</v>
      </c>
      <c r="G18" s="170">
        <v>41813</v>
      </c>
    </row>
    <row r="19" spans="1:7" ht="54" customHeight="1">
      <c r="A19" s="521"/>
      <c r="B19" s="156">
        <v>12001</v>
      </c>
      <c r="C19" s="495" t="s">
        <v>246</v>
      </c>
      <c r="D19" s="495"/>
      <c r="E19" s="495"/>
      <c r="F19" s="156" t="s">
        <v>243</v>
      </c>
      <c r="G19" s="154">
        <f t="shared" si="0"/>
        <v>25000</v>
      </c>
    </row>
    <row r="20" spans="1:7" ht="38.450000000000003" customHeight="1">
      <c r="A20" s="553"/>
      <c r="B20" s="167"/>
      <c r="C20" s="168"/>
      <c r="D20" s="168"/>
      <c r="E20" s="168"/>
      <c r="F20" s="169" t="s">
        <v>247</v>
      </c>
      <c r="G20" s="170">
        <v>25000</v>
      </c>
    </row>
    <row r="21" spans="1:7" ht="28.9" customHeight="1">
      <c r="A21" s="165">
        <v>1091</v>
      </c>
      <c r="B21" s="577" t="s">
        <v>248</v>
      </c>
      <c r="C21" s="578"/>
      <c r="D21" s="578"/>
      <c r="E21" s="579"/>
      <c r="F21" s="171"/>
      <c r="G21" s="154">
        <f>G22+G24+G26+G28</f>
        <v>1346463.4</v>
      </c>
    </row>
    <row r="22" spans="1:7" ht="39.75" customHeight="1">
      <c r="A22" s="520"/>
      <c r="B22" s="156">
        <v>11001</v>
      </c>
      <c r="C22" s="495" t="s">
        <v>249</v>
      </c>
      <c r="D22" s="495"/>
      <c r="E22" s="495"/>
      <c r="F22" s="156" t="s">
        <v>243</v>
      </c>
      <c r="G22" s="154">
        <f t="shared" ref="G22:G26" si="1">G23</f>
        <v>785487.6</v>
      </c>
    </row>
    <row r="23" spans="1:7" ht="37.5" customHeight="1">
      <c r="A23" s="521"/>
      <c r="B23" s="167"/>
      <c r="C23" s="168"/>
      <c r="D23" s="168"/>
      <c r="E23" s="168"/>
      <c r="F23" s="169" t="s">
        <v>501</v>
      </c>
      <c r="G23" s="170">
        <v>785487.6</v>
      </c>
    </row>
    <row r="24" spans="1:7" ht="43.5" customHeight="1">
      <c r="A24" s="521"/>
      <c r="B24" s="156">
        <v>11004</v>
      </c>
      <c r="C24" s="495" t="s">
        <v>251</v>
      </c>
      <c r="D24" s="495"/>
      <c r="E24" s="495"/>
      <c r="F24" s="172" t="s">
        <v>250</v>
      </c>
      <c r="G24" s="154">
        <f t="shared" si="1"/>
        <v>179332.4</v>
      </c>
    </row>
    <row r="25" spans="1:7" ht="37.5" customHeight="1">
      <c r="A25" s="521"/>
      <c r="B25" s="167"/>
      <c r="C25" s="168"/>
      <c r="D25" s="168"/>
      <c r="E25" s="168"/>
      <c r="F25" s="169" t="s">
        <v>495</v>
      </c>
      <c r="G25" s="170">
        <v>179332.4</v>
      </c>
    </row>
    <row r="26" spans="1:7" ht="37.5" customHeight="1">
      <c r="A26" s="521"/>
      <c r="B26" s="171">
        <v>11011</v>
      </c>
      <c r="C26" s="552" t="s">
        <v>500</v>
      </c>
      <c r="D26" s="552"/>
      <c r="E26" s="552"/>
      <c r="F26" s="172" t="s">
        <v>250</v>
      </c>
      <c r="G26" s="154">
        <f t="shared" si="1"/>
        <v>98998.8</v>
      </c>
    </row>
    <row r="27" spans="1:7" ht="37.5" customHeight="1">
      <c r="A27" s="521"/>
      <c r="B27" s="167"/>
      <c r="C27" s="173"/>
      <c r="D27" s="174"/>
      <c r="E27" s="175"/>
      <c r="F27" s="169" t="s">
        <v>495</v>
      </c>
      <c r="G27" s="170">
        <v>98998.8</v>
      </c>
    </row>
    <row r="28" spans="1:7" ht="38.25" customHeight="1">
      <c r="A28" s="521"/>
      <c r="B28" s="156">
        <v>12001</v>
      </c>
      <c r="C28" s="496" t="s">
        <v>815</v>
      </c>
      <c r="D28" s="497"/>
      <c r="E28" s="498"/>
      <c r="F28" s="172" t="s">
        <v>250</v>
      </c>
      <c r="G28" s="154">
        <f t="shared" ref="G28" si="2">G29</f>
        <v>282644.59999999998</v>
      </c>
    </row>
    <row r="29" spans="1:7" ht="37.15" customHeight="1">
      <c r="A29" s="521"/>
      <c r="B29" s="167"/>
      <c r="C29" s="168"/>
      <c r="D29" s="168"/>
      <c r="E29" s="168"/>
      <c r="F29" s="169" t="s">
        <v>496</v>
      </c>
      <c r="G29" s="170">
        <v>282644.59999999998</v>
      </c>
    </row>
    <row r="30" spans="1:7" ht="32.25" customHeight="1">
      <c r="A30" s="156">
        <v>1136</v>
      </c>
      <c r="B30" s="499" t="s">
        <v>252</v>
      </c>
      <c r="C30" s="500"/>
      <c r="D30" s="500"/>
      <c r="E30" s="501"/>
      <c r="F30" s="176"/>
      <c r="G30" s="154">
        <f>+G35+G33+G31</f>
        <v>1232033.6000000001</v>
      </c>
    </row>
    <row r="31" spans="1:7" ht="36.75" customHeight="1">
      <c r="A31" s="520"/>
      <c r="B31" s="156">
        <v>11005</v>
      </c>
      <c r="C31" s="495" t="s">
        <v>253</v>
      </c>
      <c r="D31" s="495"/>
      <c r="E31" s="495"/>
      <c r="F31" s="156" t="s">
        <v>243</v>
      </c>
      <c r="G31" s="154">
        <f t="shared" ref="G31:G33" si="3">G32</f>
        <v>487897.5</v>
      </c>
    </row>
    <row r="32" spans="1:7" ht="30.6" customHeight="1">
      <c r="A32" s="521"/>
      <c r="B32" s="167"/>
      <c r="C32" s="168"/>
      <c r="D32" s="168"/>
      <c r="E32" s="168"/>
      <c r="F32" s="169" t="s">
        <v>497</v>
      </c>
      <c r="G32" s="170">
        <v>487897.5</v>
      </c>
    </row>
    <row r="33" spans="1:8" ht="58.5" customHeight="1">
      <c r="A33" s="521"/>
      <c r="B33" s="156">
        <v>11010</v>
      </c>
      <c r="C33" s="495" t="s">
        <v>254</v>
      </c>
      <c r="D33" s="495"/>
      <c r="E33" s="495"/>
      <c r="F33" s="156" t="s">
        <v>243</v>
      </c>
      <c r="G33" s="154">
        <f t="shared" si="3"/>
        <v>621340.1</v>
      </c>
    </row>
    <row r="34" spans="1:8" ht="30.6" customHeight="1">
      <c r="A34" s="521"/>
      <c r="B34" s="167"/>
      <c r="C34" s="168"/>
      <c r="D34" s="168"/>
      <c r="E34" s="168"/>
      <c r="F34" s="169" t="s">
        <v>502</v>
      </c>
      <c r="G34" s="170">
        <v>621340.1</v>
      </c>
    </row>
    <row r="35" spans="1:8" ht="89.25" customHeight="1">
      <c r="A35" s="521"/>
      <c r="B35" s="156">
        <v>31001</v>
      </c>
      <c r="C35" s="495" t="s">
        <v>255</v>
      </c>
      <c r="D35" s="495"/>
      <c r="E35" s="495"/>
      <c r="F35" s="156" t="s">
        <v>243</v>
      </c>
      <c r="G35" s="154">
        <f t="shared" ref="G35" si="4">+G36</f>
        <v>122796</v>
      </c>
    </row>
    <row r="36" spans="1:8" ht="42.75" customHeight="1">
      <c r="A36" s="553"/>
      <c r="B36" s="156"/>
      <c r="C36" s="161"/>
      <c r="D36" s="161"/>
      <c r="E36" s="161"/>
      <c r="F36" s="169" t="s">
        <v>498</v>
      </c>
      <c r="G36" s="163">
        <v>122796</v>
      </c>
    </row>
    <row r="37" spans="1:8" ht="35.25" customHeight="1">
      <c r="A37" s="177">
        <v>1156</v>
      </c>
      <c r="B37" s="499" t="s">
        <v>256</v>
      </c>
      <c r="C37" s="500"/>
      <c r="D37" s="500"/>
      <c r="E37" s="501"/>
      <c r="F37" s="172"/>
      <c r="G37" s="154">
        <f>G38</f>
        <v>16500</v>
      </c>
    </row>
    <row r="38" spans="1:8" ht="36" customHeight="1">
      <c r="A38" s="567"/>
      <c r="B38" s="178">
        <v>12001</v>
      </c>
      <c r="C38" s="495" t="s">
        <v>473</v>
      </c>
      <c r="D38" s="495"/>
      <c r="E38" s="495"/>
      <c r="F38" s="156" t="s">
        <v>243</v>
      </c>
      <c r="G38" s="154">
        <f>G39</f>
        <v>16500</v>
      </c>
    </row>
    <row r="39" spans="1:8" ht="33.6" customHeight="1">
      <c r="A39" s="539"/>
      <c r="B39" s="156"/>
      <c r="C39" s="179"/>
      <c r="D39" s="180"/>
      <c r="E39" s="181"/>
      <c r="F39" s="169" t="s">
        <v>501</v>
      </c>
      <c r="G39" s="163">
        <v>16500</v>
      </c>
    </row>
    <row r="40" spans="1:8" ht="33" customHeight="1">
      <c r="A40" s="177">
        <v>1213</v>
      </c>
      <c r="B40" s="499" t="s">
        <v>257</v>
      </c>
      <c r="C40" s="500"/>
      <c r="D40" s="500"/>
      <c r="E40" s="501"/>
      <c r="F40" s="172"/>
      <c r="G40" s="154">
        <f>SUM(G41,)</f>
        <v>553916.1</v>
      </c>
    </row>
    <row r="41" spans="1:8" ht="42.75" customHeight="1">
      <c r="A41" s="537"/>
      <c r="B41" s="178">
        <v>11021</v>
      </c>
      <c r="C41" s="495" t="s">
        <v>830</v>
      </c>
      <c r="D41" s="495"/>
      <c r="E41" s="495"/>
      <c r="F41" s="156" t="s">
        <v>243</v>
      </c>
      <c r="G41" s="154">
        <f>G42</f>
        <v>553916.1</v>
      </c>
    </row>
    <row r="42" spans="1:8" ht="42" customHeight="1">
      <c r="A42" s="538"/>
      <c r="B42" s="156"/>
      <c r="C42" s="179"/>
      <c r="D42" s="180"/>
      <c r="E42" s="181"/>
      <c r="F42" s="169" t="s">
        <v>499</v>
      </c>
      <c r="G42" s="182">
        <v>553916.1</v>
      </c>
    </row>
    <row r="43" spans="1:8" ht="31.5" customHeight="1">
      <c r="A43" s="583" t="s">
        <v>258</v>
      </c>
      <c r="B43" s="506"/>
      <c r="C43" s="506"/>
      <c r="D43" s="506"/>
      <c r="E43" s="506"/>
      <c r="F43" s="507"/>
      <c r="G43" s="154">
        <f>G44+G97+G100+G117+G179+G190+G209+G263+G280+G289+G317+G387+G390+G395+G418+G426+G439+G448+G457</f>
        <v>33906700.399999999</v>
      </c>
      <c r="H43" s="149"/>
    </row>
    <row r="44" spans="1:8" ht="27.75" customHeight="1">
      <c r="A44" s="165">
        <v>1041</v>
      </c>
      <c r="B44" s="499" t="s">
        <v>259</v>
      </c>
      <c r="C44" s="500"/>
      <c r="D44" s="500"/>
      <c r="E44" s="501"/>
      <c r="F44" s="171"/>
      <c r="G44" s="154">
        <f>G45+G72+G78+G80+G82+G84+G86+G88+G93+G95</f>
        <v>3511648.7</v>
      </c>
      <c r="H44" s="149"/>
    </row>
    <row r="45" spans="1:8" ht="70.5" customHeight="1">
      <c r="A45" s="526"/>
      <c r="B45" s="183">
        <v>11001</v>
      </c>
      <c r="C45" s="492" t="s">
        <v>260</v>
      </c>
      <c r="D45" s="493"/>
      <c r="E45" s="494"/>
      <c r="F45" s="184" t="s">
        <v>250</v>
      </c>
      <c r="G45" s="185">
        <f>SUM(G46:G71)</f>
        <v>1848628.7000000002</v>
      </c>
    </row>
    <row r="46" spans="1:8">
      <c r="A46" s="527"/>
      <c r="B46" s="183"/>
      <c r="C46" s="186"/>
      <c r="D46" s="186"/>
      <c r="E46" s="187"/>
      <c r="F46" s="169" t="s">
        <v>506</v>
      </c>
      <c r="G46" s="87">
        <v>584219.9</v>
      </c>
    </row>
    <row r="47" spans="1:8" ht="24.75" customHeight="1">
      <c r="A47" s="527"/>
      <c r="B47" s="183"/>
      <c r="C47" s="186"/>
      <c r="D47" s="186"/>
      <c r="E47" s="186"/>
      <c r="F47" s="188" t="s">
        <v>507</v>
      </c>
      <c r="G47" s="87">
        <v>47201.4</v>
      </c>
    </row>
    <row r="48" spans="1:8" ht="19.5" customHeight="1">
      <c r="A48" s="527"/>
      <c r="B48" s="183"/>
      <c r="C48" s="186"/>
      <c r="D48" s="186"/>
      <c r="E48" s="186"/>
      <c r="F48" s="188" t="s">
        <v>508</v>
      </c>
      <c r="G48" s="87">
        <v>15711.8</v>
      </c>
    </row>
    <row r="49" spans="1:7" ht="25.9" customHeight="1">
      <c r="A49" s="527"/>
      <c r="B49" s="183"/>
      <c r="C49" s="186"/>
      <c r="D49" s="186"/>
      <c r="E49" s="186"/>
      <c r="F49" s="188" t="s">
        <v>509</v>
      </c>
      <c r="G49" s="87">
        <v>16261.3</v>
      </c>
    </row>
    <row r="50" spans="1:7" ht="24" customHeight="1">
      <c r="A50" s="527"/>
      <c r="B50" s="183"/>
      <c r="C50" s="186"/>
      <c r="D50" s="186"/>
      <c r="E50" s="186"/>
      <c r="F50" s="188" t="s">
        <v>510</v>
      </c>
      <c r="G50" s="87">
        <v>547738.6</v>
      </c>
    </row>
    <row r="51" spans="1:7" ht="18.75" customHeight="1">
      <c r="A51" s="527"/>
      <c r="B51" s="183"/>
      <c r="C51" s="186"/>
      <c r="D51" s="186"/>
      <c r="E51" s="186"/>
      <c r="F51" s="188" t="s">
        <v>511</v>
      </c>
      <c r="G51" s="87">
        <v>8758.6</v>
      </c>
    </row>
    <row r="52" spans="1:7" ht="21" customHeight="1">
      <c r="A52" s="527"/>
      <c r="B52" s="183"/>
      <c r="C52" s="186"/>
      <c r="D52" s="186"/>
      <c r="E52" s="186"/>
      <c r="F52" s="188" t="s">
        <v>512</v>
      </c>
      <c r="G52" s="87">
        <v>15000</v>
      </c>
    </row>
    <row r="53" spans="1:7" ht="21.75" customHeight="1">
      <c r="A53" s="527"/>
      <c r="B53" s="183"/>
      <c r="C53" s="186"/>
      <c r="D53" s="186"/>
      <c r="E53" s="186"/>
      <c r="F53" s="188" t="s">
        <v>513</v>
      </c>
      <c r="G53" s="87">
        <v>21898.6</v>
      </c>
    </row>
    <row r="54" spans="1:7" ht="22.5" customHeight="1">
      <c r="A54" s="527"/>
      <c r="B54" s="183"/>
      <c r="C54" s="186"/>
      <c r="D54" s="186"/>
      <c r="E54" s="186"/>
      <c r="F54" s="188" t="s">
        <v>514</v>
      </c>
      <c r="G54" s="87">
        <v>301000</v>
      </c>
    </row>
    <row r="55" spans="1:7" ht="27" customHeight="1">
      <c r="A55" s="527"/>
      <c r="B55" s="183"/>
      <c r="C55" s="186"/>
      <c r="D55" s="186"/>
      <c r="E55" s="186"/>
      <c r="F55" s="188" t="s">
        <v>515</v>
      </c>
      <c r="G55" s="87">
        <v>12770.4</v>
      </c>
    </row>
    <row r="56" spans="1:7" ht="23.25" customHeight="1">
      <c r="A56" s="527"/>
      <c r="B56" s="183"/>
      <c r="C56" s="186"/>
      <c r="D56" s="186"/>
      <c r="E56" s="186"/>
      <c r="F56" s="188" t="s">
        <v>516</v>
      </c>
      <c r="G56" s="87">
        <v>20402.8</v>
      </c>
    </row>
    <row r="57" spans="1:7" ht="21.75" customHeight="1">
      <c r="A57" s="527"/>
      <c r="B57" s="183"/>
      <c r="C57" s="186"/>
      <c r="D57" s="186"/>
      <c r="E57" s="186"/>
      <c r="F57" s="188" t="s">
        <v>517</v>
      </c>
      <c r="G57" s="87">
        <v>3043.8</v>
      </c>
    </row>
    <row r="58" spans="1:7" ht="24" customHeight="1">
      <c r="A58" s="527"/>
      <c r="B58" s="183"/>
      <c r="C58" s="186"/>
      <c r="D58" s="186"/>
      <c r="E58" s="186"/>
      <c r="F58" s="188" t="s">
        <v>518</v>
      </c>
      <c r="G58" s="87">
        <v>111000</v>
      </c>
    </row>
    <row r="59" spans="1:7" ht="25.5" customHeight="1">
      <c r="A59" s="527"/>
      <c r="B59" s="183"/>
      <c r="C59" s="186"/>
      <c r="D59" s="186"/>
      <c r="E59" s="186"/>
      <c r="F59" s="188" t="s">
        <v>519</v>
      </c>
      <c r="G59" s="87">
        <v>12000</v>
      </c>
    </row>
    <row r="60" spans="1:7" ht="27.75" customHeight="1">
      <c r="A60" s="527"/>
      <c r="B60" s="183"/>
      <c r="C60" s="186"/>
      <c r="D60" s="186"/>
      <c r="E60" s="186"/>
      <c r="F60" s="188" t="s">
        <v>520</v>
      </c>
      <c r="G60" s="87">
        <v>50000</v>
      </c>
    </row>
    <row r="61" spans="1:7" ht="32.450000000000003" customHeight="1">
      <c r="A61" s="527"/>
      <c r="B61" s="183"/>
      <c r="C61" s="186"/>
      <c r="D61" s="186"/>
      <c r="E61" s="186"/>
      <c r="F61" s="188" t="s">
        <v>521</v>
      </c>
      <c r="G61" s="87">
        <v>18488.7</v>
      </c>
    </row>
    <row r="62" spans="1:7" ht="21" customHeight="1">
      <c r="A62" s="527"/>
      <c r="B62" s="183"/>
      <c r="C62" s="186"/>
      <c r="D62" s="186"/>
      <c r="E62" s="186"/>
      <c r="F62" s="188" t="s">
        <v>522</v>
      </c>
      <c r="G62" s="87">
        <v>15000</v>
      </c>
    </row>
    <row r="63" spans="1:7" ht="21.75" customHeight="1">
      <c r="A63" s="527"/>
      <c r="B63" s="183"/>
      <c r="C63" s="186"/>
      <c r="D63" s="186"/>
      <c r="E63" s="186"/>
      <c r="F63" s="188" t="s">
        <v>523</v>
      </c>
      <c r="G63" s="87">
        <v>10189.5</v>
      </c>
    </row>
    <row r="64" spans="1:7" ht="24.6" customHeight="1">
      <c r="A64" s="527"/>
      <c r="B64" s="183"/>
      <c r="C64" s="186"/>
      <c r="D64" s="186"/>
      <c r="E64" s="186"/>
      <c r="F64" s="188" t="s">
        <v>524</v>
      </c>
      <c r="G64" s="87">
        <v>8000</v>
      </c>
    </row>
    <row r="65" spans="1:7" ht="24.75" customHeight="1">
      <c r="A65" s="527"/>
      <c r="B65" s="183"/>
      <c r="C65" s="186"/>
      <c r="D65" s="186"/>
      <c r="E65" s="186"/>
      <c r="F65" s="188" t="s">
        <v>525</v>
      </c>
      <c r="G65" s="87">
        <v>8773</v>
      </c>
    </row>
    <row r="66" spans="1:7" ht="24" customHeight="1">
      <c r="A66" s="527"/>
      <c r="B66" s="183"/>
      <c r="C66" s="186"/>
      <c r="D66" s="186"/>
      <c r="E66" s="186"/>
      <c r="F66" s="188" t="s">
        <v>526</v>
      </c>
      <c r="G66" s="87">
        <v>4569.5</v>
      </c>
    </row>
    <row r="67" spans="1:7" ht="24" customHeight="1">
      <c r="A67" s="527"/>
      <c r="B67" s="183"/>
      <c r="C67" s="186"/>
      <c r="D67" s="186"/>
      <c r="E67" s="186"/>
      <c r="F67" s="188" t="s">
        <v>527</v>
      </c>
      <c r="G67" s="87">
        <v>4919.7</v>
      </c>
    </row>
    <row r="68" spans="1:7" ht="22.5" customHeight="1">
      <c r="A68" s="527"/>
      <c r="B68" s="183"/>
      <c r="C68" s="186"/>
      <c r="D68" s="186"/>
      <c r="E68" s="186"/>
      <c r="F68" s="188" t="s">
        <v>528</v>
      </c>
      <c r="G68" s="87">
        <v>2600</v>
      </c>
    </row>
    <row r="69" spans="1:7" ht="24.6" customHeight="1">
      <c r="A69" s="527"/>
      <c r="B69" s="183"/>
      <c r="C69" s="186"/>
      <c r="D69" s="186"/>
      <c r="E69" s="186"/>
      <c r="F69" s="188" t="s">
        <v>529</v>
      </c>
      <c r="G69" s="87">
        <v>2000</v>
      </c>
    </row>
    <row r="70" spans="1:7" ht="20.25" customHeight="1">
      <c r="A70" s="527"/>
      <c r="B70" s="183"/>
      <c r="C70" s="186"/>
      <c r="D70" s="186"/>
      <c r="E70" s="186"/>
      <c r="F70" s="188" t="s">
        <v>530</v>
      </c>
      <c r="G70" s="87">
        <v>2006</v>
      </c>
    </row>
    <row r="71" spans="1:7" ht="24" customHeight="1">
      <c r="A71" s="527"/>
      <c r="B71" s="183"/>
      <c r="C71" s="186"/>
      <c r="D71" s="186"/>
      <c r="E71" s="186"/>
      <c r="F71" s="188" t="s">
        <v>910</v>
      </c>
      <c r="G71" s="87">
        <v>5075.1000000000004</v>
      </c>
    </row>
    <row r="72" spans="1:7" ht="39" customHeight="1">
      <c r="A72" s="527"/>
      <c r="B72" s="183">
        <v>11003</v>
      </c>
      <c r="C72" s="508" t="s">
        <v>261</v>
      </c>
      <c r="D72" s="509"/>
      <c r="E72" s="510"/>
      <c r="F72" s="184" t="s">
        <v>250</v>
      </c>
      <c r="G72" s="185">
        <f>SUM(G73:G77)</f>
        <v>59362.6</v>
      </c>
    </row>
    <row r="73" spans="1:7" ht="26.25" customHeight="1">
      <c r="A73" s="527"/>
      <c r="B73" s="183"/>
      <c r="C73" s="186"/>
      <c r="D73" s="186"/>
      <c r="E73" s="186"/>
      <c r="F73" s="188" t="s">
        <v>531</v>
      </c>
      <c r="G73" s="87">
        <v>2430</v>
      </c>
    </row>
    <row r="74" spans="1:7" ht="23.45" customHeight="1">
      <c r="A74" s="527"/>
      <c r="B74" s="183"/>
      <c r="C74" s="186"/>
      <c r="D74" s="186"/>
      <c r="E74" s="186"/>
      <c r="F74" s="188" t="s">
        <v>857</v>
      </c>
      <c r="G74" s="87">
        <v>21037.8</v>
      </c>
    </row>
    <row r="75" spans="1:7" ht="27" customHeight="1">
      <c r="A75" s="527"/>
      <c r="B75" s="183"/>
      <c r="C75" s="186"/>
      <c r="D75" s="186"/>
      <c r="E75" s="186"/>
      <c r="F75" s="188" t="s">
        <v>858</v>
      </c>
      <c r="G75" s="87">
        <v>2857.5</v>
      </c>
    </row>
    <row r="76" spans="1:7" ht="37.5" customHeight="1">
      <c r="A76" s="527"/>
      <c r="B76" s="183"/>
      <c r="C76" s="189"/>
      <c r="D76" s="190"/>
      <c r="E76" s="190"/>
      <c r="F76" s="188" t="s">
        <v>859</v>
      </c>
      <c r="G76" s="87">
        <v>12279.7</v>
      </c>
    </row>
    <row r="77" spans="1:7" ht="33" customHeight="1">
      <c r="A77" s="527"/>
      <c r="B77" s="183"/>
      <c r="C77" s="189"/>
      <c r="D77" s="190"/>
      <c r="E77" s="190"/>
      <c r="F77" s="188" t="s">
        <v>909</v>
      </c>
      <c r="G77" s="87">
        <v>20757.599999999999</v>
      </c>
    </row>
    <row r="78" spans="1:7" ht="33.75" customHeight="1">
      <c r="A78" s="527"/>
      <c r="B78" s="183">
        <v>11007</v>
      </c>
      <c r="C78" s="508" t="s">
        <v>263</v>
      </c>
      <c r="D78" s="509"/>
      <c r="E78" s="510"/>
      <c r="F78" s="94" t="s">
        <v>262</v>
      </c>
      <c r="G78" s="185">
        <f t="shared" ref="G78" si="5">G79</f>
        <v>159049.79999999999</v>
      </c>
    </row>
    <row r="79" spans="1:7" ht="36" customHeight="1">
      <c r="A79" s="527"/>
      <c r="B79" s="191"/>
      <c r="C79" s="192"/>
      <c r="D79" s="192"/>
      <c r="E79" s="192"/>
      <c r="F79" s="169" t="s">
        <v>532</v>
      </c>
      <c r="G79" s="193">
        <v>159049.79999999999</v>
      </c>
    </row>
    <row r="80" spans="1:7" ht="59.25" customHeight="1">
      <c r="A80" s="527"/>
      <c r="B80" s="183">
        <v>11019</v>
      </c>
      <c r="C80" s="549" t="s">
        <v>860</v>
      </c>
      <c r="D80" s="550"/>
      <c r="E80" s="551"/>
      <c r="F80" s="94" t="s">
        <v>262</v>
      </c>
      <c r="G80" s="185">
        <f t="shared" ref="G80" si="6">G81</f>
        <v>41072.800000000003</v>
      </c>
    </row>
    <row r="81" spans="1:7" ht="33" customHeight="1">
      <c r="A81" s="527"/>
      <c r="B81" s="191"/>
      <c r="C81" s="192"/>
      <c r="D81" s="192"/>
      <c r="E81" s="192"/>
      <c r="F81" s="188" t="s">
        <v>628</v>
      </c>
      <c r="G81" s="87">
        <v>41072.800000000003</v>
      </c>
    </row>
    <row r="82" spans="1:7" ht="39" customHeight="1">
      <c r="A82" s="527"/>
      <c r="B82" s="156">
        <v>11020</v>
      </c>
      <c r="C82" s="496" t="s">
        <v>861</v>
      </c>
      <c r="D82" s="497"/>
      <c r="E82" s="498"/>
      <c r="F82" s="172" t="s">
        <v>250</v>
      </c>
      <c r="G82" s="154">
        <f>G83</f>
        <v>40081</v>
      </c>
    </row>
    <row r="83" spans="1:7" ht="30" customHeight="1">
      <c r="A83" s="527"/>
      <c r="B83" s="156"/>
      <c r="C83" s="194"/>
      <c r="D83" s="195"/>
      <c r="E83" s="195"/>
      <c r="F83" s="188" t="s">
        <v>628</v>
      </c>
      <c r="G83" s="87">
        <v>40081</v>
      </c>
    </row>
    <row r="84" spans="1:7" ht="52.5" customHeight="1">
      <c r="A84" s="527"/>
      <c r="B84" s="156">
        <v>11026</v>
      </c>
      <c r="C84" s="549" t="s">
        <v>264</v>
      </c>
      <c r="D84" s="550"/>
      <c r="E84" s="551"/>
      <c r="F84" s="172" t="s">
        <v>250</v>
      </c>
      <c r="G84" s="154">
        <f>G85</f>
        <v>97117</v>
      </c>
    </row>
    <row r="85" spans="1:7" ht="30" customHeight="1">
      <c r="A85" s="527"/>
      <c r="B85" s="156"/>
      <c r="C85" s="194"/>
      <c r="D85" s="195"/>
      <c r="E85" s="195"/>
      <c r="F85" s="188" t="s">
        <v>629</v>
      </c>
      <c r="G85" s="87">
        <v>97117</v>
      </c>
    </row>
    <row r="86" spans="1:7" ht="94.5" customHeight="1">
      <c r="A86" s="527"/>
      <c r="B86" s="183">
        <v>11030</v>
      </c>
      <c r="C86" s="492" t="s">
        <v>468</v>
      </c>
      <c r="D86" s="493"/>
      <c r="E86" s="494"/>
      <c r="F86" s="184" t="s">
        <v>250</v>
      </c>
      <c r="G86" s="185">
        <f>G87</f>
        <v>30000</v>
      </c>
    </row>
    <row r="87" spans="1:7" ht="157.5" customHeight="1">
      <c r="A87" s="527"/>
      <c r="B87" s="183"/>
      <c r="C87" s="189"/>
      <c r="D87" s="190"/>
      <c r="E87" s="190"/>
      <c r="F87" s="196" t="s">
        <v>533</v>
      </c>
      <c r="G87" s="197">
        <v>30000</v>
      </c>
    </row>
    <row r="88" spans="1:7" ht="60.75" customHeight="1">
      <c r="A88" s="198"/>
      <c r="B88" s="199">
        <v>11047</v>
      </c>
      <c r="C88" s="492" t="s">
        <v>934</v>
      </c>
      <c r="D88" s="493"/>
      <c r="E88" s="494"/>
      <c r="F88" s="184" t="s">
        <v>250</v>
      </c>
      <c r="G88" s="200">
        <f>SUM(G89:G92)</f>
        <v>617815.5</v>
      </c>
    </row>
    <row r="89" spans="1:7" ht="34.5" customHeight="1">
      <c r="A89" s="198"/>
      <c r="B89" s="183"/>
      <c r="C89" s="189"/>
      <c r="D89" s="190"/>
      <c r="E89" s="201"/>
      <c r="F89" s="169" t="s">
        <v>862</v>
      </c>
      <c r="G89" s="87">
        <v>448844</v>
      </c>
    </row>
    <row r="90" spans="1:7" ht="34.5" customHeight="1">
      <c r="A90" s="198"/>
      <c r="B90" s="183"/>
      <c r="C90" s="189"/>
      <c r="D90" s="190"/>
      <c r="E90" s="201"/>
      <c r="F90" s="188" t="s">
        <v>520</v>
      </c>
      <c r="G90" s="87">
        <f>147592.9-49592.9</f>
        <v>98000</v>
      </c>
    </row>
    <row r="91" spans="1:7" ht="34.5" customHeight="1">
      <c r="A91" s="198"/>
      <c r="B91" s="202"/>
      <c r="C91" s="119"/>
      <c r="D91" s="123"/>
      <c r="E91" s="203"/>
      <c r="F91" s="169" t="s">
        <v>527</v>
      </c>
      <c r="G91" s="87">
        <v>21378.6</v>
      </c>
    </row>
    <row r="92" spans="1:7" ht="33.75" customHeight="1">
      <c r="A92" s="198"/>
      <c r="B92" s="183"/>
      <c r="C92" s="189"/>
      <c r="D92" s="190"/>
      <c r="E92" s="201"/>
      <c r="F92" s="169" t="s">
        <v>506</v>
      </c>
      <c r="G92" s="87">
        <v>49592.9</v>
      </c>
    </row>
    <row r="93" spans="1:7" ht="46.15" customHeight="1">
      <c r="A93" s="198"/>
      <c r="B93" s="199">
        <v>11051</v>
      </c>
      <c r="C93" s="492" t="s">
        <v>534</v>
      </c>
      <c r="D93" s="493"/>
      <c r="E93" s="494"/>
      <c r="F93" s="184" t="s">
        <v>250</v>
      </c>
      <c r="G93" s="200">
        <f>G94</f>
        <v>352521.3</v>
      </c>
    </row>
    <row r="94" spans="1:7" ht="40.5" customHeight="1">
      <c r="A94" s="198"/>
      <c r="B94" s="199"/>
      <c r="C94" s="189"/>
      <c r="D94" s="190"/>
      <c r="E94" s="201"/>
      <c r="F94" s="169" t="s">
        <v>506</v>
      </c>
      <c r="G94" s="204">
        <v>352521.3</v>
      </c>
    </row>
    <row r="95" spans="1:7" ht="46.15" customHeight="1">
      <c r="A95" s="198"/>
      <c r="B95" s="199">
        <v>11053</v>
      </c>
      <c r="C95" s="492" t="s">
        <v>535</v>
      </c>
      <c r="D95" s="493"/>
      <c r="E95" s="494"/>
      <c r="F95" s="184" t="s">
        <v>250</v>
      </c>
      <c r="G95" s="200">
        <f>+G96</f>
        <v>266000</v>
      </c>
    </row>
    <row r="96" spans="1:7" ht="33" customHeight="1">
      <c r="A96" s="198"/>
      <c r="B96" s="199"/>
      <c r="C96" s="189"/>
      <c r="D96" s="190"/>
      <c r="E96" s="201"/>
      <c r="F96" s="169" t="s">
        <v>506</v>
      </c>
      <c r="G96" s="204">
        <v>266000</v>
      </c>
    </row>
    <row r="97" spans="1:7" ht="39.75" customHeight="1">
      <c r="A97" s="205">
        <v>1045</v>
      </c>
      <c r="B97" s="499" t="s">
        <v>816</v>
      </c>
      <c r="C97" s="500"/>
      <c r="D97" s="500"/>
      <c r="E97" s="501"/>
      <c r="F97" s="172"/>
      <c r="G97" s="154">
        <f>G98</f>
        <v>66312.3</v>
      </c>
    </row>
    <row r="98" spans="1:7" ht="42" customHeight="1">
      <c r="A98" s="526"/>
      <c r="B98" s="171">
        <v>11002</v>
      </c>
      <c r="C98" s="519" t="s">
        <v>265</v>
      </c>
      <c r="D98" s="519"/>
      <c r="E98" s="519"/>
      <c r="F98" s="172" t="s">
        <v>250</v>
      </c>
      <c r="G98" s="154">
        <f t="shared" ref="G98" si="7">G99</f>
        <v>66312.3</v>
      </c>
    </row>
    <row r="99" spans="1:7" ht="43.5" customHeight="1">
      <c r="A99" s="528"/>
      <c r="B99" s="171"/>
      <c r="C99" s="206"/>
      <c r="D99" s="206"/>
      <c r="E99" s="206"/>
      <c r="F99" s="169" t="s">
        <v>536</v>
      </c>
      <c r="G99" s="207">
        <v>66312.3</v>
      </c>
    </row>
    <row r="100" spans="1:7" ht="27" customHeight="1">
      <c r="A100" s="165">
        <v>1056</v>
      </c>
      <c r="B100" s="499" t="s">
        <v>266</v>
      </c>
      <c r="C100" s="500"/>
      <c r="D100" s="500"/>
      <c r="E100" s="501"/>
      <c r="F100" s="171"/>
      <c r="G100" s="154">
        <f>G101+G103+G105+G107+G111+G113+G115</f>
        <v>1368791.2</v>
      </c>
    </row>
    <row r="101" spans="1:7" ht="31.9" customHeight="1">
      <c r="A101" s="520"/>
      <c r="B101" s="156">
        <v>11001</v>
      </c>
      <c r="C101" s="496" t="s">
        <v>267</v>
      </c>
      <c r="D101" s="497"/>
      <c r="E101" s="498"/>
      <c r="F101" s="172" t="s">
        <v>250</v>
      </c>
      <c r="G101" s="154">
        <f>G102</f>
        <v>478882</v>
      </c>
    </row>
    <row r="102" spans="1:7" ht="27.6" customHeight="1">
      <c r="A102" s="521"/>
      <c r="B102" s="156"/>
      <c r="C102" s="206"/>
      <c r="D102" s="206"/>
      <c r="E102" s="206"/>
      <c r="F102" s="169" t="s">
        <v>592</v>
      </c>
      <c r="G102" s="163">
        <v>478882</v>
      </c>
    </row>
    <row r="103" spans="1:7" ht="39" customHeight="1">
      <c r="A103" s="521"/>
      <c r="B103" s="156">
        <v>11002</v>
      </c>
      <c r="C103" s="496" t="s">
        <v>268</v>
      </c>
      <c r="D103" s="497"/>
      <c r="E103" s="498"/>
      <c r="F103" s="172" t="s">
        <v>250</v>
      </c>
      <c r="G103" s="154">
        <f>G104</f>
        <v>81059</v>
      </c>
    </row>
    <row r="104" spans="1:7" ht="31.15" customHeight="1">
      <c r="A104" s="521"/>
      <c r="B104" s="156"/>
      <c r="C104" s="206"/>
      <c r="D104" s="206"/>
      <c r="E104" s="206"/>
      <c r="F104" s="169" t="s">
        <v>592</v>
      </c>
      <c r="G104" s="163">
        <v>81059</v>
      </c>
    </row>
    <row r="105" spans="1:7" ht="36.75" customHeight="1">
      <c r="A105" s="521"/>
      <c r="B105" s="156">
        <v>11003</v>
      </c>
      <c r="C105" s="508" t="s">
        <v>593</v>
      </c>
      <c r="D105" s="509"/>
      <c r="E105" s="510"/>
      <c r="F105" s="172" t="s">
        <v>250</v>
      </c>
      <c r="G105" s="154">
        <f>G106</f>
        <v>204515.20000000001</v>
      </c>
    </row>
    <row r="106" spans="1:7" ht="33" customHeight="1">
      <c r="A106" s="521"/>
      <c r="B106" s="156"/>
      <c r="C106" s="206"/>
      <c r="D106" s="206"/>
      <c r="E106" s="206"/>
      <c r="F106" s="169" t="s">
        <v>592</v>
      </c>
      <c r="G106" s="87">
        <v>204515.20000000001</v>
      </c>
    </row>
    <row r="107" spans="1:7" ht="36.75" customHeight="1">
      <c r="A107" s="521"/>
      <c r="B107" s="156">
        <v>11005</v>
      </c>
      <c r="C107" s="495" t="s">
        <v>269</v>
      </c>
      <c r="D107" s="495"/>
      <c r="E107" s="495"/>
      <c r="F107" s="172" t="s">
        <v>250</v>
      </c>
      <c r="G107" s="208">
        <f>G109+G110</f>
        <v>90000</v>
      </c>
    </row>
    <row r="108" spans="1:7" ht="15.75" customHeight="1">
      <c r="A108" s="521"/>
      <c r="B108" s="209"/>
      <c r="C108" s="195"/>
      <c r="D108" s="522" t="s">
        <v>86</v>
      </c>
      <c r="E108" s="523"/>
      <c r="F108" s="210"/>
      <c r="G108" s="211"/>
    </row>
    <row r="109" spans="1:7" ht="35.25" customHeight="1">
      <c r="A109" s="521"/>
      <c r="B109" s="209"/>
      <c r="C109" s="212"/>
      <c r="D109" s="212"/>
      <c r="E109" s="195" t="s">
        <v>270</v>
      </c>
      <c r="F109" s="169" t="s">
        <v>245</v>
      </c>
      <c r="G109" s="213">
        <v>75000</v>
      </c>
    </row>
    <row r="110" spans="1:7" ht="51" customHeight="1">
      <c r="A110" s="521"/>
      <c r="B110" s="209"/>
      <c r="C110" s="212"/>
      <c r="D110" s="212"/>
      <c r="E110" s="195" t="s">
        <v>271</v>
      </c>
      <c r="F110" s="169" t="s">
        <v>592</v>
      </c>
      <c r="G110" s="213">
        <v>15000</v>
      </c>
    </row>
    <row r="111" spans="1:7" ht="51" customHeight="1">
      <c r="A111" s="155"/>
      <c r="B111" s="156">
        <v>11007</v>
      </c>
      <c r="C111" s="549" t="s">
        <v>863</v>
      </c>
      <c r="D111" s="550"/>
      <c r="E111" s="551"/>
      <c r="F111" s="172" t="s">
        <v>250</v>
      </c>
      <c r="G111" s="154">
        <f>G112</f>
        <v>360000</v>
      </c>
    </row>
    <row r="112" spans="1:7" ht="51" customHeight="1">
      <c r="A112" s="155"/>
      <c r="B112" s="156"/>
      <c r="C112" s="206"/>
      <c r="D112" s="206"/>
      <c r="E112" s="206"/>
      <c r="F112" s="169" t="s">
        <v>592</v>
      </c>
      <c r="G112" s="87">
        <v>360000</v>
      </c>
    </row>
    <row r="113" spans="1:7" ht="33.75" customHeight="1">
      <c r="A113" s="155"/>
      <c r="B113" s="156">
        <v>11008</v>
      </c>
      <c r="C113" s="508" t="s">
        <v>594</v>
      </c>
      <c r="D113" s="509"/>
      <c r="E113" s="510"/>
      <c r="F113" s="172" t="s">
        <v>250</v>
      </c>
      <c r="G113" s="208">
        <f>G114</f>
        <v>124335</v>
      </c>
    </row>
    <row r="114" spans="1:7" ht="33.75" customHeight="1">
      <c r="A114" s="155"/>
      <c r="B114" s="156"/>
      <c r="C114" s="206"/>
      <c r="D114" s="206"/>
      <c r="E114" s="206"/>
      <c r="F114" s="169" t="s">
        <v>592</v>
      </c>
      <c r="G114" s="214">
        <v>124335</v>
      </c>
    </row>
    <row r="115" spans="1:7" ht="33.75" customHeight="1">
      <c r="A115" s="155"/>
      <c r="B115" s="156">
        <v>11009</v>
      </c>
      <c r="C115" s="549" t="s">
        <v>864</v>
      </c>
      <c r="D115" s="550"/>
      <c r="E115" s="551"/>
      <c r="F115" s="172" t="s">
        <v>250</v>
      </c>
      <c r="G115" s="208">
        <f>G116</f>
        <v>30000</v>
      </c>
    </row>
    <row r="116" spans="1:7" ht="33.75" customHeight="1">
      <c r="A116" s="155"/>
      <c r="B116" s="156"/>
      <c r="C116" s="206"/>
      <c r="D116" s="206"/>
      <c r="E116" s="206"/>
      <c r="F116" s="169" t="s">
        <v>592</v>
      </c>
      <c r="G116" s="214">
        <v>30000</v>
      </c>
    </row>
    <row r="117" spans="1:7" ht="26.25" customHeight="1">
      <c r="A117" s="215">
        <v>1075</v>
      </c>
      <c r="B117" s="499" t="s">
        <v>272</v>
      </c>
      <c r="C117" s="500"/>
      <c r="D117" s="500"/>
      <c r="E117" s="501"/>
      <c r="F117" s="216"/>
      <c r="G117" s="154">
        <f>G118+G120+G122+G125+G162+G167+G169+G171+G173+G175+G177</f>
        <v>3757879.5999999996</v>
      </c>
    </row>
    <row r="118" spans="1:7" ht="37.9" customHeight="1">
      <c r="A118" s="536"/>
      <c r="B118" s="160">
        <v>11001</v>
      </c>
      <c r="C118" s="496" t="s">
        <v>273</v>
      </c>
      <c r="D118" s="497"/>
      <c r="E118" s="498"/>
      <c r="F118" s="172" t="s">
        <v>250</v>
      </c>
      <c r="G118" s="154">
        <f>G119</f>
        <v>106465.2</v>
      </c>
    </row>
    <row r="119" spans="1:7" ht="38.25" customHeight="1">
      <c r="A119" s="521"/>
      <c r="B119" s="217"/>
      <c r="C119" s="172"/>
      <c r="D119" s="172"/>
      <c r="E119" s="172"/>
      <c r="F119" s="218" t="s">
        <v>537</v>
      </c>
      <c r="G119" s="163">
        <v>106465.2</v>
      </c>
    </row>
    <row r="120" spans="1:7" ht="34.15" customHeight="1">
      <c r="A120" s="521"/>
      <c r="B120" s="160">
        <v>11002</v>
      </c>
      <c r="C120" s="496" t="s">
        <v>274</v>
      </c>
      <c r="D120" s="497"/>
      <c r="E120" s="498"/>
      <c r="F120" s="172" t="s">
        <v>250</v>
      </c>
      <c r="G120" s="154">
        <f>G121</f>
        <v>54980.6</v>
      </c>
    </row>
    <row r="121" spans="1:7" ht="26.45" customHeight="1">
      <c r="A121" s="521"/>
      <c r="B121" s="217"/>
      <c r="C121" s="172"/>
      <c r="D121" s="172"/>
      <c r="E121" s="172"/>
      <c r="F121" s="218" t="s">
        <v>538</v>
      </c>
      <c r="G121" s="87">
        <v>54980.6</v>
      </c>
    </row>
    <row r="122" spans="1:7" ht="45.75" customHeight="1">
      <c r="A122" s="521"/>
      <c r="B122" s="160">
        <v>11003</v>
      </c>
      <c r="C122" s="495" t="s">
        <v>275</v>
      </c>
      <c r="D122" s="495"/>
      <c r="E122" s="495"/>
      <c r="F122" s="172" t="s">
        <v>250</v>
      </c>
      <c r="G122" s="154">
        <f>G123+G124</f>
        <v>64730.5</v>
      </c>
    </row>
    <row r="123" spans="1:7" ht="32.25" customHeight="1">
      <c r="A123" s="521"/>
      <c r="B123" s="219"/>
      <c r="C123" s="220"/>
      <c r="D123" s="220"/>
      <c r="E123" s="220"/>
      <c r="F123" s="169" t="s">
        <v>596</v>
      </c>
      <c r="G123" s="163">
        <v>58966.5</v>
      </c>
    </row>
    <row r="124" spans="1:7" ht="27.75" customHeight="1">
      <c r="A124" s="521"/>
      <c r="B124" s="160"/>
      <c r="C124" s="206"/>
      <c r="D124" s="206"/>
      <c r="E124" s="206"/>
      <c r="F124" s="169" t="s">
        <v>595</v>
      </c>
      <c r="G124" s="87">
        <v>5764</v>
      </c>
    </row>
    <row r="125" spans="1:7" ht="34.5" customHeight="1">
      <c r="A125" s="521"/>
      <c r="B125" s="160">
        <v>11004</v>
      </c>
      <c r="C125" s="495" t="s">
        <v>57</v>
      </c>
      <c r="D125" s="495"/>
      <c r="E125" s="495"/>
      <c r="F125" s="221"/>
      <c r="G125" s="154">
        <f>G126+G146+G148+G151+G153+G155+G158+G160</f>
        <v>3048414.3</v>
      </c>
    </row>
    <row r="126" spans="1:7" ht="34.5" customHeight="1">
      <c r="A126" s="521"/>
      <c r="B126" s="222"/>
      <c r="C126" s="195"/>
      <c r="D126" s="75"/>
      <c r="E126" s="223"/>
      <c r="F126" s="172" t="s">
        <v>250</v>
      </c>
      <c r="G126" s="154">
        <f>SUM(G127:G145)</f>
        <v>2807269.5999999996</v>
      </c>
    </row>
    <row r="127" spans="1:7" ht="22.5" customHeight="1">
      <c r="A127" s="521"/>
      <c r="B127" s="222"/>
      <c r="C127" s="212"/>
      <c r="D127" s="212"/>
      <c r="E127" s="224"/>
      <c r="F127" s="169" t="s">
        <v>61</v>
      </c>
      <c r="G127" s="87">
        <v>719978.4</v>
      </c>
    </row>
    <row r="128" spans="1:7" ht="24.75" customHeight="1">
      <c r="A128" s="521"/>
      <c r="B128" s="222"/>
      <c r="C128" s="212"/>
      <c r="D128" s="212"/>
      <c r="E128" s="224"/>
      <c r="F128" s="169" t="s">
        <v>597</v>
      </c>
      <c r="G128" s="87">
        <v>332387.5</v>
      </c>
    </row>
    <row r="129" spans="1:7" ht="39.75" customHeight="1">
      <c r="A129" s="521"/>
      <c r="B129" s="222"/>
      <c r="C129" s="212"/>
      <c r="D129" s="212"/>
      <c r="E129" s="224"/>
      <c r="F129" s="169" t="s">
        <v>598</v>
      </c>
      <c r="G129" s="87">
        <v>199231.3</v>
      </c>
    </row>
    <row r="130" spans="1:7" ht="34.9" customHeight="1">
      <c r="A130" s="521"/>
      <c r="B130" s="222"/>
      <c r="C130" s="212"/>
      <c r="D130" s="212"/>
      <c r="E130" s="224"/>
      <c r="F130" s="169" t="s">
        <v>980</v>
      </c>
      <c r="G130" s="87">
        <v>165090.20000000001</v>
      </c>
    </row>
    <row r="131" spans="1:7" ht="38.450000000000003" customHeight="1">
      <c r="A131" s="521"/>
      <c r="B131" s="222"/>
      <c r="C131" s="212"/>
      <c r="D131" s="212"/>
      <c r="E131" s="224"/>
      <c r="F131" s="169" t="s">
        <v>981</v>
      </c>
      <c r="G131" s="87">
        <v>36135.199999999997</v>
      </c>
    </row>
    <row r="132" spans="1:7" ht="24" customHeight="1">
      <c r="A132" s="521"/>
      <c r="B132" s="222"/>
      <c r="C132" s="212"/>
      <c r="D132" s="212"/>
      <c r="E132" s="224"/>
      <c r="F132" s="169" t="s">
        <v>982</v>
      </c>
      <c r="G132" s="87">
        <v>36418</v>
      </c>
    </row>
    <row r="133" spans="1:7" ht="21" customHeight="1">
      <c r="A133" s="521"/>
      <c r="B133" s="222"/>
      <c r="C133" s="212"/>
      <c r="D133" s="212"/>
      <c r="E133" s="224"/>
      <c r="F133" s="169" t="s">
        <v>908</v>
      </c>
      <c r="G133" s="87">
        <v>54087.7</v>
      </c>
    </row>
    <row r="134" spans="1:7" ht="26.25" customHeight="1">
      <c r="A134" s="521"/>
      <c r="B134" s="222"/>
      <c r="C134" s="212"/>
      <c r="D134" s="212"/>
      <c r="E134" s="224"/>
      <c r="F134" s="169" t="s">
        <v>599</v>
      </c>
      <c r="G134" s="87">
        <v>34438.6</v>
      </c>
    </row>
    <row r="135" spans="1:7" ht="25.5" customHeight="1">
      <c r="A135" s="521"/>
      <c r="B135" s="222"/>
      <c r="C135" s="212"/>
      <c r="D135" s="212"/>
      <c r="E135" s="224"/>
      <c r="F135" s="169" t="s">
        <v>601</v>
      </c>
      <c r="G135" s="87">
        <v>26005</v>
      </c>
    </row>
    <row r="136" spans="1:7" ht="34.5" customHeight="1">
      <c r="A136" s="521"/>
      <c r="B136" s="222"/>
      <c r="C136" s="212"/>
      <c r="D136" s="212"/>
      <c r="E136" s="224"/>
      <c r="F136" s="169" t="s">
        <v>600</v>
      </c>
      <c r="G136" s="87">
        <v>41036.800000000003</v>
      </c>
    </row>
    <row r="137" spans="1:7" ht="34.5" customHeight="1">
      <c r="A137" s="521"/>
      <c r="B137" s="222"/>
      <c r="C137" s="212"/>
      <c r="D137" s="212"/>
      <c r="E137" s="224"/>
      <c r="F137" s="169" t="s">
        <v>602</v>
      </c>
      <c r="G137" s="87">
        <v>56858.2</v>
      </c>
    </row>
    <row r="138" spans="1:7" ht="28.5" customHeight="1">
      <c r="A138" s="521"/>
      <c r="B138" s="222"/>
      <c r="C138" s="212"/>
      <c r="D138" s="212"/>
      <c r="E138" s="224"/>
      <c r="F138" s="169" t="s">
        <v>603</v>
      </c>
      <c r="G138" s="87">
        <v>32732.3</v>
      </c>
    </row>
    <row r="139" spans="1:7" ht="30.75" customHeight="1">
      <c r="A139" s="521"/>
      <c r="B139" s="222"/>
      <c r="C139" s="212"/>
      <c r="D139" s="212"/>
      <c r="E139" s="224"/>
      <c r="F139" s="169" t="s">
        <v>604</v>
      </c>
      <c r="G139" s="87">
        <v>23010.5</v>
      </c>
    </row>
    <row r="140" spans="1:7" ht="28.5" customHeight="1">
      <c r="A140" s="521"/>
      <c r="B140" s="222"/>
      <c r="C140" s="212"/>
      <c r="D140" s="212"/>
      <c r="E140" s="224"/>
      <c r="F140" s="169" t="s">
        <v>605</v>
      </c>
      <c r="G140" s="87">
        <v>28429.3</v>
      </c>
    </row>
    <row r="141" spans="1:7" ht="42" customHeight="1">
      <c r="A141" s="521"/>
      <c r="B141" s="222"/>
      <c r="C141" s="212"/>
      <c r="D141" s="212"/>
      <c r="E141" s="224"/>
      <c r="F141" s="169" t="s">
        <v>606</v>
      </c>
      <c r="G141" s="87">
        <v>460112.4</v>
      </c>
    </row>
    <row r="142" spans="1:7" ht="38.25" customHeight="1">
      <c r="A142" s="521"/>
      <c r="B142" s="222"/>
      <c r="C142" s="212"/>
      <c r="D142" s="212"/>
      <c r="E142" s="224"/>
      <c r="F142" s="218" t="s">
        <v>607</v>
      </c>
      <c r="G142" s="87">
        <v>192566</v>
      </c>
    </row>
    <row r="143" spans="1:7" ht="33" customHeight="1">
      <c r="A143" s="521"/>
      <c r="B143" s="222"/>
      <c r="C143" s="212"/>
      <c r="D143" s="212"/>
      <c r="E143" s="224"/>
      <c r="F143" s="218" t="s">
        <v>608</v>
      </c>
      <c r="G143" s="87">
        <v>45557.3</v>
      </c>
    </row>
    <row r="144" spans="1:7" ht="58.5" customHeight="1">
      <c r="A144" s="521"/>
      <c r="B144" s="222"/>
      <c r="C144" s="212"/>
      <c r="D144" s="212"/>
      <c r="E144" s="224"/>
      <c r="F144" s="218" t="s">
        <v>609</v>
      </c>
      <c r="G144" s="87">
        <v>263401.3</v>
      </c>
    </row>
    <row r="145" spans="1:7" ht="51" customHeight="1">
      <c r="A145" s="521"/>
      <c r="B145" s="222"/>
      <c r="C145" s="212"/>
      <c r="D145" s="212"/>
      <c r="E145" s="224"/>
      <c r="F145" s="225" t="s">
        <v>282</v>
      </c>
      <c r="G145" s="87">
        <v>59793.599999999999</v>
      </c>
    </row>
    <row r="146" spans="1:7" ht="45.6" customHeight="1">
      <c r="A146" s="521"/>
      <c r="B146" s="222"/>
      <c r="C146" s="212"/>
      <c r="D146" s="212"/>
      <c r="E146" s="224"/>
      <c r="F146" s="217" t="s">
        <v>276</v>
      </c>
      <c r="G146" s="154">
        <f>G147</f>
        <v>55868</v>
      </c>
    </row>
    <row r="147" spans="1:7" ht="35.25" customHeight="1">
      <c r="A147" s="521"/>
      <c r="B147" s="222"/>
      <c r="C147" s="212"/>
      <c r="D147" s="212"/>
      <c r="E147" s="224"/>
      <c r="F147" s="225" t="s">
        <v>610</v>
      </c>
      <c r="G147" s="226">
        <v>55868</v>
      </c>
    </row>
    <row r="148" spans="1:7" ht="37.9" customHeight="1">
      <c r="A148" s="521"/>
      <c r="B148" s="222"/>
      <c r="C148" s="212"/>
      <c r="D148" s="212"/>
      <c r="E148" s="224"/>
      <c r="F148" s="227" t="s">
        <v>318</v>
      </c>
      <c r="G148" s="154">
        <f>G149+G150</f>
        <v>23091.699999999997</v>
      </c>
    </row>
    <row r="149" spans="1:7" ht="26.25" customHeight="1">
      <c r="A149" s="521"/>
      <c r="B149" s="222"/>
      <c r="C149" s="212"/>
      <c r="D149" s="212"/>
      <c r="E149" s="224"/>
      <c r="F149" s="225" t="s">
        <v>611</v>
      </c>
      <c r="G149" s="163">
        <v>13035.4</v>
      </c>
    </row>
    <row r="150" spans="1:7" ht="34.5" customHeight="1">
      <c r="A150" s="521"/>
      <c r="B150" s="222"/>
      <c r="C150" s="212"/>
      <c r="D150" s="212"/>
      <c r="E150" s="224"/>
      <c r="F150" s="225" t="s">
        <v>612</v>
      </c>
      <c r="G150" s="163">
        <v>10056.299999999999</v>
      </c>
    </row>
    <row r="151" spans="1:7" ht="34.5" customHeight="1">
      <c r="A151" s="521"/>
      <c r="B151" s="222"/>
      <c r="C151" s="212"/>
      <c r="D151" s="212"/>
      <c r="E151" s="224"/>
      <c r="F151" s="98" t="s">
        <v>319</v>
      </c>
      <c r="G151" s="154">
        <f t="shared" ref="G151" si="8">G152</f>
        <v>23750.400000000001</v>
      </c>
    </row>
    <row r="152" spans="1:7" ht="27" customHeight="1">
      <c r="A152" s="521"/>
      <c r="B152" s="222"/>
      <c r="C152" s="212"/>
      <c r="D152" s="212"/>
      <c r="E152" s="224"/>
      <c r="F152" s="225" t="s">
        <v>613</v>
      </c>
      <c r="G152" s="226">
        <v>23750.400000000001</v>
      </c>
    </row>
    <row r="153" spans="1:7" ht="34.5" customHeight="1">
      <c r="A153" s="521"/>
      <c r="B153" s="222"/>
      <c r="C153" s="212"/>
      <c r="D153" s="212"/>
      <c r="E153" s="224"/>
      <c r="F153" s="98" t="s">
        <v>320</v>
      </c>
      <c r="G153" s="154">
        <f t="shared" ref="G153" si="9">G154</f>
        <v>25358</v>
      </c>
    </row>
    <row r="154" spans="1:7" ht="26.25" customHeight="1">
      <c r="A154" s="521"/>
      <c r="B154" s="222"/>
      <c r="C154" s="212"/>
      <c r="D154" s="212"/>
      <c r="E154" s="224"/>
      <c r="F154" s="218" t="s">
        <v>614</v>
      </c>
      <c r="G154" s="226">
        <v>25358</v>
      </c>
    </row>
    <row r="155" spans="1:7" ht="34.5" customHeight="1">
      <c r="A155" s="521"/>
      <c r="B155" s="222"/>
      <c r="C155" s="212"/>
      <c r="D155" s="212"/>
      <c r="E155" s="224"/>
      <c r="F155" s="93" t="s">
        <v>321</v>
      </c>
      <c r="G155" s="154">
        <f t="shared" ref="G155" si="10">G156+G157</f>
        <v>79394.5</v>
      </c>
    </row>
    <row r="156" spans="1:7" ht="36" customHeight="1">
      <c r="A156" s="521"/>
      <c r="B156" s="222"/>
      <c r="C156" s="212"/>
      <c r="D156" s="212"/>
      <c r="E156" s="224"/>
      <c r="F156" s="218" t="s">
        <v>615</v>
      </c>
      <c r="G156" s="163">
        <v>54062.7</v>
      </c>
    </row>
    <row r="157" spans="1:7" ht="38.25" customHeight="1">
      <c r="A157" s="521"/>
      <c r="B157" s="222"/>
      <c r="C157" s="212"/>
      <c r="D157" s="212"/>
      <c r="E157" s="224"/>
      <c r="F157" s="218" t="s">
        <v>616</v>
      </c>
      <c r="G157" s="163">
        <v>25331.8</v>
      </c>
    </row>
    <row r="158" spans="1:7" ht="33.75" customHeight="1">
      <c r="A158" s="521"/>
      <c r="B158" s="222"/>
      <c r="C158" s="212"/>
      <c r="D158" s="212"/>
      <c r="E158" s="224"/>
      <c r="F158" s="93" t="s">
        <v>322</v>
      </c>
      <c r="G158" s="154">
        <f t="shared" ref="G158" si="11">G159</f>
        <v>15858.7</v>
      </c>
    </row>
    <row r="159" spans="1:7" ht="24" customHeight="1">
      <c r="A159" s="521"/>
      <c r="B159" s="222"/>
      <c r="C159" s="212"/>
      <c r="D159" s="212"/>
      <c r="E159" s="224"/>
      <c r="F159" s="218" t="s">
        <v>617</v>
      </c>
      <c r="G159" s="226">
        <v>15858.7</v>
      </c>
    </row>
    <row r="160" spans="1:7" ht="34.5" customHeight="1">
      <c r="A160" s="521"/>
      <c r="B160" s="222"/>
      <c r="C160" s="212"/>
      <c r="D160" s="212"/>
      <c r="E160" s="224"/>
      <c r="F160" s="93" t="s">
        <v>323</v>
      </c>
      <c r="G160" s="154">
        <f t="shared" ref="G160" si="12">G161</f>
        <v>17823.400000000001</v>
      </c>
    </row>
    <row r="161" spans="1:7" ht="25.5" customHeight="1">
      <c r="A161" s="521"/>
      <c r="B161" s="222"/>
      <c r="C161" s="212"/>
      <c r="D161" s="212"/>
      <c r="E161" s="224"/>
      <c r="F161" s="218" t="s">
        <v>618</v>
      </c>
      <c r="G161" s="226">
        <v>17823.400000000001</v>
      </c>
    </row>
    <row r="162" spans="1:7" ht="39.75" customHeight="1">
      <c r="A162" s="521"/>
      <c r="B162" s="160">
        <v>11005</v>
      </c>
      <c r="C162" s="495" t="s">
        <v>277</v>
      </c>
      <c r="D162" s="495"/>
      <c r="E162" s="495"/>
      <c r="F162" s="172" t="s">
        <v>250</v>
      </c>
      <c r="G162" s="154">
        <f>G164+G165+G166</f>
        <v>46800</v>
      </c>
    </row>
    <row r="163" spans="1:7" ht="18.75" customHeight="1">
      <c r="A163" s="521"/>
      <c r="B163" s="160"/>
      <c r="C163" s="195"/>
      <c r="D163" s="522" t="s">
        <v>86</v>
      </c>
      <c r="E163" s="523"/>
      <c r="F163" s="228"/>
      <c r="G163" s="154"/>
    </row>
    <row r="164" spans="1:7" ht="87.75" customHeight="1">
      <c r="A164" s="521"/>
      <c r="B164" s="222"/>
      <c r="C164" s="212"/>
      <c r="D164" s="212"/>
      <c r="E164" s="195" t="s">
        <v>278</v>
      </c>
      <c r="F164" s="169" t="s">
        <v>245</v>
      </c>
      <c r="G164" s="226">
        <v>26000</v>
      </c>
    </row>
    <row r="165" spans="1:7" ht="36" customHeight="1">
      <c r="A165" s="521"/>
      <c r="B165" s="222"/>
      <c r="C165" s="212"/>
      <c r="D165" s="212"/>
      <c r="E165" s="123" t="s">
        <v>699</v>
      </c>
      <c r="F165" s="169" t="s">
        <v>619</v>
      </c>
      <c r="G165" s="226">
        <v>15000</v>
      </c>
    </row>
    <row r="166" spans="1:7" ht="41.25" customHeight="1">
      <c r="A166" s="521"/>
      <c r="B166" s="222"/>
      <c r="C166" s="212"/>
      <c r="D166" s="212"/>
      <c r="E166" s="123" t="s">
        <v>279</v>
      </c>
      <c r="F166" s="169" t="s">
        <v>619</v>
      </c>
      <c r="G166" s="226">
        <v>5800</v>
      </c>
    </row>
    <row r="167" spans="1:7" ht="41.25" customHeight="1">
      <c r="A167" s="521"/>
      <c r="B167" s="160">
        <v>11007</v>
      </c>
      <c r="C167" s="495" t="s">
        <v>280</v>
      </c>
      <c r="D167" s="495"/>
      <c r="E167" s="495" t="s">
        <v>281</v>
      </c>
      <c r="F167" s="172" t="s">
        <v>250</v>
      </c>
      <c r="G167" s="229">
        <f>G168</f>
        <v>40625</v>
      </c>
    </row>
    <row r="168" spans="1:7" ht="27.75" customHeight="1">
      <c r="A168" s="521"/>
      <c r="B168" s="230"/>
      <c r="C168" s="212"/>
      <c r="D168" s="212"/>
      <c r="E168" s="195"/>
      <c r="F168" s="169" t="s">
        <v>245</v>
      </c>
      <c r="G168" s="226">
        <v>40625</v>
      </c>
    </row>
    <row r="169" spans="1:7" ht="48.75" customHeight="1">
      <c r="A169" s="521"/>
      <c r="B169" s="160">
        <v>11008</v>
      </c>
      <c r="C169" s="495" t="s">
        <v>943</v>
      </c>
      <c r="D169" s="495"/>
      <c r="E169" s="495" t="s">
        <v>281</v>
      </c>
      <c r="F169" s="172" t="s">
        <v>250</v>
      </c>
      <c r="G169" s="229">
        <f>G170</f>
        <v>6000</v>
      </c>
    </row>
    <row r="170" spans="1:7" ht="87" customHeight="1">
      <c r="A170" s="155"/>
      <c r="B170" s="230"/>
      <c r="C170" s="212"/>
      <c r="D170" s="212"/>
      <c r="E170" s="195"/>
      <c r="F170" s="169" t="s">
        <v>865</v>
      </c>
      <c r="G170" s="226">
        <v>6000</v>
      </c>
    </row>
    <row r="171" spans="1:7" ht="57.75" customHeight="1">
      <c r="A171" s="155"/>
      <c r="B171" s="160">
        <v>11009</v>
      </c>
      <c r="C171" s="535" t="s">
        <v>944</v>
      </c>
      <c r="D171" s="535"/>
      <c r="E171" s="535"/>
      <c r="F171" s="172" t="s">
        <v>250</v>
      </c>
      <c r="G171" s="229">
        <f>G172</f>
        <v>11750.4</v>
      </c>
    </row>
    <row r="172" spans="1:7" ht="37.5" customHeight="1">
      <c r="A172" s="155"/>
      <c r="B172" s="230"/>
      <c r="C172" s="212"/>
      <c r="D172" s="212"/>
      <c r="E172" s="195"/>
      <c r="F172" s="231" t="s">
        <v>620</v>
      </c>
      <c r="G172" s="213">
        <v>11750.4</v>
      </c>
    </row>
    <row r="173" spans="1:7" ht="39" customHeight="1">
      <c r="A173" s="155"/>
      <c r="B173" s="160">
        <v>11010</v>
      </c>
      <c r="C173" s="495" t="s">
        <v>932</v>
      </c>
      <c r="D173" s="495"/>
      <c r="E173" s="495"/>
      <c r="F173" s="172" t="s">
        <v>250</v>
      </c>
      <c r="G173" s="232">
        <f>G174</f>
        <v>133707.4</v>
      </c>
    </row>
    <row r="174" spans="1:7" ht="36.75" customHeight="1">
      <c r="A174" s="155"/>
      <c r="B174" s="230"/>
      <c r="C174" s="212"/>
      <c r="D174" s="212"/>
      <c r="E174" s="195"/>
      <c r="F174" s="231" t="s">
        <v>282</v>
      </c>
      <c r="G174" s="233">
        <v>133707.4</v>
      </c>
    </row>
    <row r="175" spans="1:7" ht="42.75" customHeight="1">
      <c r="A175" s="155"/>
      <c r="B175" s="160">
        <v>11011</v>
      </c>
      <c r="C175" s="535" t="s">
        <v>933</v>
      </c>
      <c r="D175" s="535"/>
      <c r="E175" s="535"/>
      <c r="F175" s="172" t="s">
        <v>250</v>
      </c>
      <c r="G175" s="232">
        <f>G176</f>
        <v>113089.2</v>
      </c>
    </row>
    <row r="176" spans="1:7" ht="36.75" customHeight="1">
      <c r="A176" s="155"/>
      <c r="B176" s="230"/>
      <c r="C176" s="212"/>
      <c r="D176" s="212"/>
      <c r="E176" s="195"/>
      <c r="F176" s="231" t="s">
        <v>282</v>
      </c>
      <c r="G176" s="233">
        <v>113089.2</v>
      </c>
    </row>
    <row r="177" spans="1:7" ht="40.5" customHeight="1">
      <c r="A177" s="155"/>
      <c r="B177" s="160">
        <v>32010</v>
      </c>
      <c r="C177" s="580" t="s">
        <v>621</v>
      </c>
      <c r="D177" s="581"/>
      <c r="E177" s="582"/>
      <c r="F177" s="172" t="s">
        <v>250</v>
      </c>
      <c r="G177" s="232">
        <f>G178</f>
        <v>131317</v>
      </c>
    </row>
    <row r="178" spans="1:7" ht="48.75" customHeight="1">
      <c r="A178" s="165"/>
      <c r="B178" s="230"/>
      <c r="C178" s="212"/>
      <c r="D178" s="212"/>
      <c r="E178" s="195"/>
      <c r="F178" s="231" t="s">
        <v>622</v>
      </c>
      <c r="G178" s="213">
        <v>131317</v>
      </c>
    </row>
    <row r="179" spans="1:7" ht="38.25" customHeight="1">
      <c r="A179" s="177">
        <v>1111</v>
      </c>
      <c r="B179" s="499" t="s">
        <v>235</v>
      </c>
      <c r="C179" s="500"/>
      <c r="D179" s="500"/>
      <c r="E179" s="501"/>
      <c r="F179" s="209"/>
      <c r="G179" s="154">
        <f>G180+G182+G184+G186+G188</f>
        <v>255749.6</v>
      </c>
    </row>
    <row r="180" spans="1:7" ht="44.25" customHeight="1">
      <c r="A180" s="537"/>
      <c r="B180" s="234">
        <v>11001</v>
      </c>
      <c r="C180" s="540" t="s">
        <v>283</v>
      </c>
      <c r="D180" s="540"/>
      <c r="E180" s="540"/>
      <c r="F180" s="172" t="s">
        <v>734</v>
      </c>
      <c r="G180" s="154">
        <f>G181</f>
        <v>43113.5</v>
      </c>
    </row>
    <row r="181" spans="1:7" ht="46.5" customHeight="1">
      <c r="A181" s="538"/>
      <c r="B181" s="156"/>
      <c r="C181" s="161"/>
      <c r="D181" s="161"/>
      <c r="E181" s="161"/>
      <c r="F181" s="169" t="s">
        <v>733</v>
      </c>
      <c r="G181" s="163">
        <v>43113.5</v>
      </c>
    </row>
    <row r="182" spans="1:7" ht="39.75" customHeight="1">
      <c r="A182" s="538"/>
      <c r="B182" s="171">
        <v>11003</v>
      </c>
      <c r="C182" s="495" t="s">
        <v>284</v>
      </c>
      <c r="D182" s="495"/>
      <c r="E182" s="495"/>
      <c r="F182" s="93" t="s">
        <v>734</v>
      </c>
      <c r="G182" s="154">
        <f>G183</f>
        <v>59989.5</v>
      </c>
    </row>
    <row r="183" spans="1:7" ht="44.25" customHeight="1">
      <c r="A183" s="538"/>
      <c r="B183" s="171"/>
      <c r="C183" s="235"/>
      <c r="D183" s="235"/>
      <c r="E183" s="235"/>
      <c r="F183" s="169" t="s">
        <v>536</v>
      </c>
      <c r="G183" s="163">
        <v>59989.5</v>
      </c>
    </row>
    <row r="184" spans="1:7" ht="67.5" customHeight="1">
      <c r="A184" s="538"/>
      <c r="B184" s="171">
        <v>11007</v>
      </c>
      <c r="C184" s="514" t="s">
        <v>356</v>
      </c>
      <c r="D184" s="515"/>
      <c r="E184" s="516"/>
      <c r="F184" s="93" t="s">
        <v>734</v>
      </c>
      <c r="G184" s="154">
        <f>G185</f>
        <v>45010.7</v>
      </c>
    </row>
    <row r="185" spans="1:7" ht="36.75" customHeight="1">
      <c r="A185" s="538"/>
      <c r="B185" s="171"/>
      <c r="C185" s="235"/>
      <c r="D185" s="235"/>
      <c r="E185" s="235"/>
      <c r="F185" s="169" t="s">
        <v>735</v>
      </c>
      <c r="G185" s="163">
        <v>45010.7</v>
      </c>
    </row>
    <row r="186" spans="1:7" ht="69" customHeight="1">
      <c r="A186" s="538"/>
      <c r="B186" s="171">
        <v>12007</v>
      </c>
      <c r="C186" s="519" t="s">
        <v>285</v>
      </c>
      <c r="D186" s="519"/>
      <c r="E186" s="519"/>
      <c r="F186" s="93" t="s">
        <v>250</v>
      </c>
      <c r="G186" s="154">
        <f>G187</f>
        <v>41335.9</v>
      </c>
    </row>
    <row r="187" spans="1:7" ht="31.15" customHeight="1">
      <c r="A187" s="538"/>
      <c r="B187" s="171"/>
      <c r="C187" s="161"/>
      <c r="D187" s="161"/>
      <c r="E187" s="161"/>
      <c r="F187" s="169" t="s">
        <v>736</v>
      </c>
      <c r="G187" s="163">
        <v>41335.9</v>
      </c>
    </row>
    <row r="188" spans="1:7" ht="44.25" customHeight="1">
      <c r="A188" s="538"/>
      <c r="B188" s="171">
        <v>12008</v>
      </c>
      <c r="C188" s="519" t="s">
        <v>286</v>
      </c>
      <c r="D188" s="519"/>
      <c r="E188" s="519"/>
      <c r="F188" s="93" t="s">
        <v>210</v>
      </c>
      <c r="G188" s="154">
        <f>G189</f>
        <v>66300</v>
      </c>
    </row>
    <row r="189" spans="1:7" ht="54" customHeight="1">
      <c r="A189" s="539"/>
      <c r="B189" s="171"/>
      <c r="C189" s="161"/>
      <c r="D189" s="161"/>
      <c r="E189" s="161"/>
      <c r="F189" s="169" t="s">
        <v>542</v>
      </c>
      <c r="G189" s="163">
        <v>66300</v>
      </c>
    </row>
    <row r="190" spans="1:7" ht="35.25" customHeight="1">
      <c r="A190" s="236">
        <v>1115</v>
      </c>
      <c r="B190" s="499" t="s">
        <v>287</v>
      </c>
      <c r="C190" s="500"/>
      <c r="D190" s="500"/>
      <c r="E190" s="501"/>
      <c r="F190" s="237"/>
      <c r="G190" s="154">
        <f>G191+G198+G201+G204+G206</f>
        <v>2886282.9</v>
      </c>
    </row>
    <row r="191" spans="1:7" ht="56.25" customHeight="1">
      <c r="A191" s="541"/>
      <c r="B191" s="91">
        <v>11001</v>
      </c>
      <c r="C191" s="492" t="s">
        <v>288</v>
      </c>
      <c r="D191" s="493"/>
      <c r="E191" s="494"/>
      <c r="F191" s="94" t="s">
        <v>262</v>
      </c>
      <c r="G191" s="185">
        <f>SUM(G193:G197)</f>
        <v>32105.8</v>
      </c>
    </row>
    <row r="192" spans="1:7" ht="23.25" customHeight="1">
      <c r="A192" s="527"/>
      <c r="B192" s="91"/>
      <c r="C192" s="186"/>
      <c r="D192" s="542" t="s">
        <v>289</v>
      </c>
      <c r="E192" s="543"/>
      <c r="F192" s="184"/>
      <c r="G192" s="185"/>
    </row>
    <row r="193" spans="1:7" ht="106.5" customHeight="1">
      <c r="A193" s="527"/>
      <c r="B193" s="238"/>
      <c r="C193" s="191"/>
      <c r="D193" s="191"/>
      <c r="E193" s="239" t="s">
        <v>866</v>
      </c>
      <c r="F193" s="169" t="s">
        <v>290</v>
      </c>
      <c r="G193" s="197">
        <v>5000</v>
      </c>
    </row>
    <row r="194" spans="1:7" ht="20.25" customHeight="1">
      <c r="A194" s="527"/>
      <c r="B194" s="238"/>
      <c r="C194" s="191"/>
      <c r="D194" s="191"/>
      <c r="E194" s="239" t="s">
        <v>291</v>
      </c>
      <c r="F194" s="169" t="s">
        <v>290</v>
      </c>
      <c r="G194" s="197">
        <v>5000</v>
      </c>
    </row>
    <row r="195" spans="1:7" ht="99">
      <c r="A195" s="527"/>
      <c r="B195" s="238"/>
      <c r="C195" s="191"/>
      <c r="D195" s="191"/>
      <c r="E195" s="239" t="s">
        <v>539</v>
      </c>
      <c r="F195" s="169" t="s">
        <v>290</v>
      </c>
      <c r="G195" s="197">
        <v>9000</v>
      </c>
    </row>
    <row r="196" spans="1:7" ht="32.25" customHeight="1">
      <c r="A196" s="527"/>
      <c r="B196" s="238"/>
      <c r="C196" s="191"/>
      <c r="D196" s="191"/>
      <c r="E196" s="239" t="s">
        <v>292</v>
      </c>
      <c r="F196" s="169" t="s">
        <v>290</v>
      </c>
      <c r="G196" s="197">
        <f>9553.8</f>
        <v>9553.7999999999993</v>
      </c>
    </row>
    <row r="197" spans="1:7" ht="36" customHeight="1">
      <c r="A197" s="527"/>
      <c r="B197" s="238"/>
      <c r="C197" s="191"/>
      <c r="D197" s="191"/>
      <c r="E197" s="239" t="s">
        <v>540</v>
      </c>
      <c r="F197" s="169" t="s">
        <v>290</v>
      </c>
      <c r="G197" s="197">
        <v>3552</v>
      </c>
    </row>
    <row r="198" spans="1:7" ht="40.5" customHeight="1">
      <c r="A198" s="527"/>
      <c r="B198" s="238">
        <v>11002</v>
      </c>
      <c r="C198" s="492" t="s">
        <v>293</v>
      </c>
      <c r="D198" s="493"/>
      <c r="E198" s="494"/>
      <c r="F198" s="94" t="s">
        <v>262</v>
      </c>
      <c r="G198" s="154">
        <f>G199+G200</f>
        <v>6794.4</v>
      </c>
    </row>
    <row r="199" spans="1:7" ht="46.5" customHeight="1">
      <c r="A199" s="527"/>
      <c r="B199" s="238"/>
      <c r="C199" s="209"/>
      <c r="D199" s="209"/>
      <c r="E199" s="239" t="s">
        <v>294</v>
      </c>
      <c r="F199" s="240" t="s">
        <v>541</v>
      </c>
      <c r="G199" s="197">
        <v>4212</v>
      </c>
    </row>
    <row r="200" spans="1:7" ht="37.15" customHeight="1">
      <c r="A200" s="527"/>
      <c r="B200" s="238"/>
      <c r="C200" s="209"/>
      <c r="D200" s="209"/>
      <c r="E200" s="241" t="s">
        <v>295</v>
      </c>
      <c r="F200" s="242" t="s">
        <v>290</v>
      </c>
      <c r="G200" s="197">
        <v>2582.4</v>
      </c>
    </row>
    <row r="201" spans="1:7" ht="36.6" customHeight="1">
      <c r="A201" s="527"/>
      <c r="B201" s="238">
        <v>11003</v>
      </c>
      <c r="C201" s="495" t="s">
        <v>296</v>
      </c>
      <c r="D201" s="495"/>
      <c r="E201" s="495"/>
      <c r="F201" s="94" t="s">
        <v>262</v>
      </c>
      <c r="G201" s="154">
        <f>G202+G203</f>
        <v>59194.7</v>
      </c>
    </row>
    <row r="202" spans="1:7" ht="66.75" customHeight="1">
      <c r="A202" s="527"/>
      <c r="B202" s="243"/>
      <c r="C202" s="102"/>
      <c r="D202" s="102"/>
      <c r="E202" s="239" t="s">
        <v>867</v>
      </c>
      <c r="F202" s="169" t="s">
        <v>290</v>
      </c>
      <c r="G202" s="204">
        <v>9194.7000000000007</v>
      </c>
    </row>
    <row r="203" spans="1:7" ht="46.15" customHeight="1">
      <c r="A203" s="527"/>
      <c r="B203" s="238"/>
      <c r="C203" s="209"/>
      <c r="D203" s="209"/>
      <c r="E203" s="239" t="s">
        <v>868</v>
      </c>
      <c r="F203" s="169" t="s">
        <v>290</v>
      </c>
      <c r="G203" s="204">
        <v>50000</v>
      </c>
    </row>
    <row r="204" spans="1:7" ht="46.15" customHeight="1">
      <c r="A204" s="527"/>
      <c r="B204" s="238">
        <v>12001</v>
      </c>
      <c r="C204" s="496" t="s">
        <v>297</v>
      </c>
      <c r="D204" s="497"/>
      <c r="E204" s="498"/>
      <c r="F204" s="172" t="s">
        <v>250</v>
      </c>
      <c r="G204" s="154">
        <f>G205</f>
        <v>2682900</v>
      </c>
    </row>
    <row r="205" spans="1:7" ht="36.6" customHeight="1">
      <c r="A205" s="527"/>
      <c r="B205" s="238"/>
      <c r="C205" s="244"/>
      <c r="D205" s="245"/>
      <c r="E205" s="246"/>
      <c r="F205" s="169" t="s">
        <v>542</v>
      </c>
      <c r="G205" s="204">
        <v>2682900</v>
      </c>
    </row>
    <row r="206" spans="1:7" ht="34.5" customHeight="1">
      <c r="A206" s="527"/>
      <c r="B206" s="238">
        <v>32001</v>
      </c>
      <c r="C206" s="496" t="s">
        <v>298</v>
      </c>
      <c r="D206" s="497"/>
      <c r="E206" s="498"/>
      <c r="F206" s="94" t="s">
        <v>262</v>
      </c>
      <c r="G206" s="154">
        <f>G207+G208</f>
        <v>105288</v>
      </c>
    </row>
    <row r="207" spans="1:7" ht="34.5" customHeight="1">
      <c r="A207" s="198"/>
      <c r="B207" s="243"/>
      <c r="C207" s="102"/>
      <c r="D207" s="102"/>
      <c r="E207" s="102"/>
      <c r="F207" s="169" t="s">
        <v>290</v>
      </c>
      <c r="G207" s="204">
        <v>100088.6</v>
      </c>
    </row>
    <row r="208" spans="1:7" ht="40.5" customHeight="1">
      <c r="A208" s="165"/>
      <c r="B208" s="238"/>
      <c r="C208" s="247"/>
      <c r="D208" s="247"/>
      <c r="E208" s="239"/>
      <c r="F208" s="169" t="s">
        <v>869</v>
      </c>
      <c r="G208" s="204">
        <v>5199.3999999999996</v>
      </c>
    </row>
    <row r="209" spans="1:7" ht="40.5" customHeight="1">
      <c r="A209" s="155">
        <v>1124</v>
      </c>
      <c r="B209" s="511" t="s">
        <v>299</v>
      </c>
      <c r="C209" s="512"/>
      <c r="D209" s="512"/>
      <c r="E209" s="513"/>
      <c r="F209" s="169"/>
      <c r="G209" s="154">
        <f>G210+G212+G244+G257+G261</f>
        <v>1778607.7</v>
      </c>
    </row>
    <row r="210" spans="1:7" ht="38.25" customHeight="1">
      <c r="A210" s="526"/>
      <c r="B210" s="156">
        <v>11002</v>
      </c>
      <c r="C210" s="529" t="s">
        <v>300</v>
      </c>
      <c r="D210" s="530"/>
      <c r="E210" s="531"/>
      <c r="F210" s="94" t="s">
        <v>262</v>
      </c>
      <c r="G210" s="229">
        <f>G211</f>
        <v>45342</v>
      </c>
    </row>
    <row r="211" spans="1:7" ht="26.25" customHeight="1">
      <c r="A211" s="527"/>
      <c r="B211" s="209"/>
      <c r="C211" s="212"/>
      <c r="D211" s="212"/>
      <c r="E211" s="248"/>
      <c r="F211" s="169" t="s">
        <v>630</v>
      </c>
      <c r="G211" s="163">
        <v>45342</v>
      </c>
    </row>
    <row r="212" spans="1:7" ht="34.5" customHeight="1">
      <c r="A212" s="527"/>
      <c r="B212" s="156">
        <v>11003</v>
      </c>
      <c r="C212" s="529" t="s">
        <v>301</v>
      </c>
      <c r="D212" s="530"/>
      <c r="E212" s="531"/>
      <c r="F212" s="94" t="s">
        <v>262</v>
      </c>
      <c r="G212" s="229">
        <f>G214+G224+G234</f>
        <v>63360.4</v>
      </c>
    </row>
    <row r="213" spans="1:7">
      <c r="A213" s="527"/>
      <c r="B213" s="156"/>
      <c r="C213" s="249"/>
      <c r="D213" s="522" t="s">
        <v>86</v>
      </c>
      <c r="E213" s="523"/>
      <c r="F213" s="171"/>
      <c r="G213" s="229"/>
    </row>
    <row r="214" spans="1:7" ht="60.75" customHeight="1">
      <c r="A214" s="527"/>
      <c r="B214" s="156"/>
      <c r="C214" s="249"/>
      <c r="D214" s="250"/>
      <c r="E214" s="206" t="s">
        <v>543</v>
      </c>
      <c r="F214" s="206"/>
      <c r="G214" s="154">
        <f>SUM(G216:G223)</f>
        <v>9600</v>
      </c>
    </row>
    <row r="215" spans="1:7" ht="21.75" customHeight="1">
      <c r="A215" s="527"/>
      <c r="B215" s="156"/>
      <c r="C215" s="249"/>
      <c r="D215" s="250"/>
      <c r="E215" s="251" t="s">
        <v>302</v>
      </c>
      <c r="F215" s="251"/>
      <c r="G215" s="154"/>
    </row>
    <row r="216" spans="1:7" ht="32.25" customHeight="1">
      <c r="A216" s="527"/>
      <c r="B216" s="156"/>
      <c r="C216" s="249"/>
      <c r="D216" s="252"/>
      <c r="E216" s="253" t="s">
        <v>544</v>
      </c>
      <c r="F216" s="254" t="s">
        <v>552</v>
      </c>
      <c r="G216" s="255">
        <v>1200</v>
      </c>
    </row>
    <row r="217" spans="1:7" ht="35.25" customHeight="1">
      <c r="A217" s="527"/>
      <c r="B217" s="156"/>
      <c r="C217" s="249"/>
      <c r="D217" s="252"/>
      <c r="E217" s="253" t="s">
        <v>545</v>
      </c>
      <c r="F217" s="254" t="s">
        <v>553</v>
      </c>
      <c r="G217" s="255">
        <v>1200</v>
      </c>
    </row>
    <row r="218" spans="1:7" ht="39.75" customHeight="1">
      <c r="A218" s="527"/>
      <c r="B218" s="156"/>
      <c r="C218" s="249"/>
      <c r="D218" s="252"/>
      <c r="E218" s="253" t="s">
        <v>546</v>
      </c>
      <c r="F218" s="254" t="s">
        <v>554</v>
      </c>
      <c r="G218" s="255">
        <v>1200</v>
      </c>
    </row>
    <row r="219" spans="1:7" ht="35.25" customHeight="1">
      <c r="A219" s="527"/>
      <c r="B219" s="156"/>
      <c r="C219" s="249"/>
      <c r="D219" s="252"/>
      <c r="E219" s="253" t="s">
        <v>547</v>
      </c>
      <c r="F219" s="254" t="s">
        <v>555</v>
      </c>
      <c r="G219" s="255">
        <v>1200</v>
      </c>
    </row>
    <row r="220" spans="1:7" ht="35.25" customHeight="1">
      <c r="A220" s="527"/>
      <c r="B220" s="156"/>
      <c r="C220" s="249"/>
      <c r="D220" s="252"/>
      <c r="E220" s="253" t="s">
        <v>548</v>
      </c>
      <c r="F220" s="254" t="s">
        <v>556</v>
      </c>
      <c r="G220" s="255">
        <v>1200</v>
      </c>
    </row>
    <row r="221" spans="1:7" ht="31.5" customHeight="1">
      <c r="A221" s="527"/>
      <c r="B221" s="156"/>
      <c r="C221" s="249"/>
      <c r="D221" s="252"/>
      <c r="E221" s="253" t="s">
        <v>549</v>
      </c>
      <c r="F221" s="254" t="s">
        <v>557</v>
      </c>
      <c r="G221" s="255">
        <v>1200</v>
      </c>
    </row>
    <row r="222" spans="1:7" ht="30" customHeight="1">
      <c r="A222" s="527"/>
      <c r="B222" s="156"/>
      <c r="C222" s="249"/>
      <c r="D222" s="252"/>
      <c r="E222" s="253" t="s">
        <v>550</v>
      </c>
      <c r="F222" s="254" t="s">
        <v>558</v>
      </c>
      <c r="G222" s="255">
        <v>1200</v>
      </c>
    </row>
    <row r="223" spans="1:7" ht="34.5" customHeight="1">
      <c r="A223" s="527"/>
      <c r="B223" s="256"/>
      <c r="C223" s="257"/>
      <c r="D223" s="258"/>
      <c r="E223" s="253" t="s">
        <v>551</v>
      </c>
      <c r="F223" s="254" t="s">
        <v>559</v>
      </c>
      <c r="G223" s="255">
        <v>1200</v>
      </c>
    </row>
    <row r="224" spans="1:7" ht="44.25" customHeight="1">
      <c r="A224" s="527"/>
      <c r="B224" s="156"/>
      <c r="C224" s="249"/>
      <c r="D224" s="250"/>
      <c r="E224" s="206" t="s">
        <v>303</v>
      </c>
      <c r="F224" s="206"/>
      <c r="G224" s="154">
        <f>SUM(G226:G233)</f>
        <v>21660.400000000001</v>
      </c>
    </row>
    <row r="225" spans="1:7">
      <c r="A225" s="527"/>
      <c r="B225" s="156"/>
      <c r="C225" s="249"/>
      <c r="D225" s="250"/>
      <c r="E225" s="251" t="s">
        <v>302</v>
      </c>
      <c r="F225" s="251"/>
      <c r="G225" s="154"/>
    </row>
    <row r="226" spans="1:7" ht="36.75" customHeight="1">
      <c r="A226" s="527"/>
      <c r="B226" s="156"/>
      <c r="C226" s="249"/>
      <c r="D226" s="250"/>
      <c r="E226" s="239" t="s">
        <v>560</v>
      </c>
      <c r="F226" s="218" t="s">
        <v>567</v>
      </c>
      <c r="G226" s="259">
        <v>3000</v>
      </c>
    </row>
    <row r="227" spans="1:7" ht="39.75" customHeight="1">
      <c r="A227" s="527"/>
      <c r="B227" s="156"/>
      <c r="C227" s="249"/>
      <c r="D227" s="250"/>
      <c r="E227" s="239" t="s">
        <v>870</v>
      </c>
      <c r="F227" s="218" t="s">
        <v>871</v>
      </c>
      <c r="G227" s="259">
        <v>2300</v>
      </c>
    </row>
    <row r="228" spans="1:7" ht="36" customHeight="1">
      <c r="A228" s="527"/>
      <c r="B228" s="156"/>
      <c r="C228" s="249"/>
      <c r="D228" s="250"/>
      <c r="E228" s="123" t="s">
        <v>561</v>
      </c>
      <c r="F228" s="218" t="s">
        <v>568</v>
      </c>
      <c r="G228" s="259">
        <v>2500</v>
      </c>
    </row>
    <row r="229" spans="1:7" ht="36" customHeight="1">
      <c r="A229" s="527"/>
      <c r="B229" s="156"/>
      <c r="C229" s="249"/>
      <c r="D229" s="250"/>
      <c r="E229" s="239" t="s">
        <v>562</v>
      </c>
      <c r="F229" s="218" t="s">
        <v>569</v>
      </c>
      <c r="G229" s="259">
        <v>2260.4</v>
      </c>
    </row>
    <row r="230" spans="1:7" ht="27" customHeight="1">
      <c r="A230" s="527"/>
      <c r="B230" s="156"/>
      <c r="C230" s="249"/>
      <c r="D230" s="250"/>
      <c r="E230" s="119" t="s">
        <v>563</v>
      </c>
      <c r="F230" s="260" t="s">
        <v>570</v>
      </c>
      <c r="G230" s="259">
        <v>5200</v>
      </c>
    </row>
    <row r="231" spans="1:7" ht="24" customHeight="1">
      <c r="A231" s="527"/>
      <c r="B231" s="156"/>
      <c r="C231" s="249"/>
      <c r="D231" s="250"/>
      <c r="E231" s="261" t="s">
        <v>564</v>
      </c>
      <c r="F231" s="218" t="s">
        <v>571</v>
      </c>
      <c r="G231" s="259">
        <v>1500</v>
      </c>
    </row>
    <row r="232" spans="1:7" ht="23.25" customHeight="1">
      <c r="A232" s="527"/>
      <c r="B232" s="156"/>
      <c r="C232" s="249"/>
      <c r="D232" s="250"/>
      <c r="E232" s="261" t="s">
        <v>565</v>
      </c>
      <c r="F232" s="260" t="s">
        <v>572</v>
      </c>
      <c r="G232" s="259">
        <v>3400</v>
      </c>
    </row>
    <row r="233" spans="1:7" ht="40.5" customHeight="1">
      <c r="A233" s="527"/>
      <c r="B233" s="156"/>
      <c r="C233" s="249"/>
      <c r="D233" s="250"/>
      <c r="E233" s="261" t="s">
        <v>566</v>
      </c>
      <c r="F233" s="260" t="s">
        <v>304</v>
      </c>
      <c r="G233" s="259">
        <v>1500</v>
      </c>
    </row>
    <row r="234" spans="1:7" ht="37.5" customHeight="1">
      <c r="A234" s="527"/>
      <c r="B234" s="156"/>
      <c r="C234" s="249"/>
      <c r="D234" s="250"/>
      <c r="E234" s="206" t="s">
        <v>305</v>
      </c>
      <c r="F234" s="206"/>
      <c r="G234" s="154">
        <f>SUM(G236:G243)</f>
        <v>32100</v>
      </c>
    </row>
    <row r="235" spans="1:7">
      <c r="A235" s="527"/>
      <c r="B235" s="156"/>
      <c r="C235" s="249"/>
      <c r="D235" s="250"/>
      <c r="E235" s="251" t="s">
        <v>302</v>
      </c>
      <c r="F235" s="251"/>
      <c r="G235" s="154"/>
    </row>
    <row r="236" spans="1:7" ht="24.75" customHeight="1">
      <c r="A236" s="527"/>
      <c r="B236" s="156"/>
      <c r="C236" s="249"/>
      <c r="D236" s="250"/>
      <c r="E236" s="123" t="s">
        <v>573</v>
      </c>
      <c r="F236" s="218" t="s">
        <v>631</v>
      </c>
      <c r="G236" s="87">
        <v>3500</v>
      </c>
    </row>
    <row r="237" spans="1:7" ht="30.75" customHeight="1">
      <c r="A237" s="527"/>
      <c r="B237" s="156"/>
      <c r="C237" s="249"/>
      <c r="D237" s="250"/>
      <c r="E237" s="123" t="s">
        <v>574</v>
      </c>
      <c r="F237" s="218" t="s">
        <v>632</v>
      </c>
      <c r="G237" s="87">
        <v>5000</v>
      </c>
    </row>
    <row r="238" spans="1:7" ht="27.75" customHeight="1">
      <c r="A238" s="527"/>
      <c r="B238" s="156"/>
      <c r="C238" s="249"/>
      <c r="D238" s="250"/>
      <c r="E238" s="239" t="s">
        <v>575</v>
      </c>
      <c r="F238" s="260" t="s">
        <v>633</v>
      </c>
      <c r="G238" s="87">
        <v>5000</v>
      </c>
    </row>
    <row r="239" spans="1:7" ht="24" customHeight="1">
      <c r="A239" s="527"/>
      <c r="B239" s="156"/>
      <c r="C239" s="249"/>
      <c r="D239" s="250"/>
      <c r="E239" s="123" t="s">
        <v>576</v>
      </c>
      <c r="F239" s="218" t="s">
        <v>634</v>
      </c>
      <c r="G239" s="87">
        <v>5000</v>
      </c>
    </row>
    <row r="240" spans="1:7" ht="22.5" customHeight="1">
      <c r="A240" s="527"/>
      <c r="B240" s="156"/>
      <c r="C240" s="249"/>
      <c r="D240" s="250"/>
      <c r="E240" s="123" t="s">
        <v>577</v>
      </c>
      <c r="F240" s="218" t="s">
        <v>635</v>
      </c>
      <c r="G240" s="87">
        <v>4700</v>
      </c>
    </row>
    <row r="241" spans="1:7" ht="26.25" customHeight="1">
      <c r="A241" s="527"/>
      <c r="B241" s="156"/>
      <c r="C241" s="249"/>
      <c r="D241" s="250"/>
      <c r="E241" s="123" t="s">
        <v>578</v>
      </c>
      <c r="F241" s="260" t="s">
        <v>636</v>
      </c>
      <c r="G241" s="87">
        <v>2600</v>
      </c>
    </row>
    <row r="242" spans="1:7" ht="20.25" customHeight="1">
      <c r="A242" s="527"/>
      <c r="B242" s="156"/>
      <c r="C242" s="249"/>
      <c r="D242" s="250"/>
      <c r="E242" s="239" t="s">
        <v>872</v>
      </c>
      <c r="F242" s="218" t="s">
        <v>873</v>
      </c>
      <c r="G242" s="87">
        <v>2300</v>
      </c>
    </row>
    <row r="243" spans="1:7" ht="29.25" customHeight="1">
      <c r="A243" s="527"/>
      <c r="B243" s="156"/>
      <c r="C243" s="249"/>
      <c r="D243" s="250"/>
      <c r="E243" s="239" t="s">
        <v>579</v>
      </c>
      <c r="F243" s="218" t="s">
        <v>637</v>
      </c>
      <c r="G243" s="87">
        <v>4000</v>
      </c>
    </row>
    <row r="244" spans="1:7" ht="39" customHeight="1">
      <c r="A244" s="527"/>
      <c r="B244" s="156">
        <v>11004</v>
      </c>
      <c r="C244" s="529" t="s">
        <v>306</v>
      </c>
      <c r="D244" s="530"/>
      <c r="E244" s="531"/>
      <c r="F244" s="221" t="s">
        <v>262</v>
      </c>
      <c r="G244" s="229">
        <f>SUM(G245:G256)</f>
        <v>1590570.9000000001</v>
      </c>
    </row>
    <row r="245" spans="1:7" s="264" customFormat="1" ht="30" customHeight="1">
      <c r="A245" s="527"/>
      <c r="B245" s="262"/>
      <c r="C245" s="263"/>
      <c r="D245" s="263"/>
      <c r="E245" s="263"/>
      <c r="F245" s="218" t="s">
        <v>630</v>
      </c>
      <c r="G245" s="87">
        <v>671426.1</v>
      </c>
    </row>
    <row r="246" spans="1:7" ht="33.6" customHeight="1">
      <c r="A246" s="527"/>
      <c r="B246" s="156"/>
      <c r="C246" s="265"/>
      <c r="D246" s="265"/>
      <c r="E246" s="265"/>
      <c r="F246" s="218" t="s">
        <v>638</v>
      </c>
      <c r="G246" s="87">
        <v>224834</v>
      </c>
    </row>
    <row r="247" spans="1:7" ht="31.15" customHeight="1">
      <c r="A247" s="527"/>
      <c r="B247" s="156"/>
      <c r="C247" s="265"/>
      <c r="D247" s="265"/>
      <c r="E247" s="265"/>
      <c r="F247" s="218" t="s">
        <v>639</v>
      </c>
      <c r="G247" s="87">
        <v>50060.800000000003</v>
      </c>
    </row>
    <row r="248" spans="1:7" ht="34.5" customHeight="1">
      <c r="A248" s="527"/>
      <c r="B248" s="156"/>
      <c r="C248" s="265"/>
      <c r="D248" s="265"/>
      <c r="E248" s="265"/>
      <c r="F248" s="218" t="s">
        <v>640</v>
      </c>
      <c r="G248" s="87">
        <v>48409.599999999999</v>
      </c>
    </row>
    <row r="249" spans="1:7" ht="30" customHeight="1">
      <c r="A249" s="527"/>
      <c r="B249" s="156"/>
      <c r="C249" s="265"/>
      <c r="D249" s="265"/>
      <c r="E249" s="265"/>
      <c r="F249" s="218" t="s">
        <v>641</v>
      </c>
      <c r="G249" s="87">
        <v>59755.3</v>
      </c>
    </row>
    <row r="250" spans="1:7" ht="33.6" customHeight="1">
      <c r="A250" s="527"/>
      <c r="B250" s="156"/>
      <c r="C250" s="265"/>
      <c r="D250" s="265"/>
      <c r="E250" s="265"/>
      <c r="F250" s="218" t="s">
        <v>642</v>
      </c>
      <c r="G250" s="87">
        <v>59104.800000000003</v>
      </c>
    </row>
    <row r="251" spans="1:7" ht="30" customHeight="1">
      <c r="A251" s="527"/>
      <c r="B251" s="156"/>
      <c r="C251" s="265"/>
      <c r="D251" s="265"/>
      <c r="E251" s="265"/>
      <c r="F251" s="218" t="s">
        <v>643</v>
      </c>
      <c r="G251" s="87">
        <v>51207.3</v>
      </c>
    </row>
    <row r="252" spans="1:7" ht="30" customHeight="1">
      <c r="A252" s="527"/>
      <c r="B252" s="156"/>
      <c r="C252" s="265"/>
      <c r="D252" s="265"/>
      <c r="E252" s="265"/>
      <c r="F252" s="218" t="s">
        <v>644</v>
      </c>
      <c r="G252" s="87">
        <v>137397</v>
      </c>
    </row>
    <row r="253" spans="1:7" ht="30" customHeight="1">
      <c r="A253" s="527"/>
      <c r="B253" s="156"/>
      <c r="C253" s="265"/>
      <c r="D253" s="265"/>
      <c r="E253" s="265"/>
      <c r="F253" s="218" t="s">
        <v>645</v>
      </c>
      <c r="G253" s="87">
        <v>69286.899999999994</v>
      </c>
    </row>
    <row r="254" spans="1:7" ht="30" customHeight="1">
      <c r="A254" s="527"/>
      <c r="B254" s="156"/>
      <c r="C254" s="265"/>
      <c r="D254" s="265"/>
      <c r="E254" s="265"/>
      <c r="F254" s="218" t="s">
        <v>646</v>
      </c>
      <c r="G254" s="87">
        <v>42086.6</v>
      </c>
    </row>
    <row r="255" spans="1:7" ht="30" customHeight="1">
      <c r="A255" s="527"/>
      <c r="B255" s="156"/>
      <c r="C255" s="265"/>
      <c r="D255" s="265"/>
      <c r="E255" s="265"/>
      <c r="F255" s="218" t="s">
        <v>647</v>
      </c>
      <c r="G255" s="87">
        <v>136000.70000000001</v>
      </c>
    </row>
    <row r="256" spans="1:7" ht="32.25" customHeight="1">
      <c r="A256" s="527"/>
      <c r="B256" s="156"/>
      <c r="C256" s="265"/>
      <c r="D256" s="265"/>
      <c r="E256" s="265"/>
      <c r="F256" s="218" t="s">
        <v>648</v>
      </c>
      <c r="G256" s="87">
        <v>41001.800000000003</v>
      </c>
    </row>
    <row r="257" spans="1:7" ht="51.75" customHeight="1">
      <c r="A257" s="527"/>
      <c r="B257" s="205">
        <v>11005</v>
      </c>
      <c r="C257" s="532" t="s">
        <v>307</v>
      </c>
      <c r="D257" s="532"/>
      <c r="E257" s="532"/>
      <c r="F257" s="165" t="s">
        <v>262</v>
      </c>
      <c r="G257" s="208">
        <f>G259+G260</f>
        <v>43334.400000000001</v>
      </c>
    </row>
    <row r="258" spans="1:7" ht="17.25" customHeight="1">
      <c r="A258" s="527"/>
      <c r="B258" s="205"/>
      <c r="C258" s="266"/>
      <c r="D258" s="533" t="s">
        <v>86</v>
      </c>
      <c r="E258" s="534"/>
      <c r="F258" s="205"/>
      <c r="G258" s="208"/>
    </row>
    <row r="259" spans="1:7" ht="36" customHeight="1">
      <c r="A259" s="527"/>
      <c r="B259" s="267"/>
      <c r="C259" s="268"/>
      <c r="D259" s="268"/>
      <c r="E259" s="116" t="s">
        <v>308</v>
      </c>
      <c r="F259" s="218" t="s">
        <v>630</v>
      </c>
      <c r="G259" s="259">
        <v>28334.400000000001</v>
      </c>
    </row>
    <row r="260" spans="1:7" ht="33" customHeight="1">
      <c r="A260" s="527"/>
      <c r="B260" s="159"/>
      <c r="C260" s="269"/>
      <c r="D260" s="269"/>
      <c r="E260" s="270" t="s">
        <v>309</v>
      </c>
      <c r="F260" s="218" t="s">
        <v>649</v>
      </c>
      <c r="G260" s="87">
        <v>15000</v>
      </c>
    </row>
    <row r="261" spans="1:7" ht="33" customHeight="1">
      <c r="A261" s="527"/>
      <c r="B261" s="156">
        <v>11007</v>
      </c>
      <c r="C261" s="495" t="s">
        <v>310</v>
      </c>
      <c r="D261" s="495"/>
      <c r="E261" s="495"/>
      <c r="F261" s="94" t="s">
        <v>262</v>
      </c>
      <c r="G261" s="229">
        <f>+G262</f>
        <v>36000</v>
      </c>
    </row>
    <row r="262" spans="1:7" ht="32.450000000000003" customHeight="1">
      <c r="A262" s="528"/>
      <c r="B262" s="209"/>
      <c r="C262" s="212"/>
      <c r="D262" s="212"/>
      <c r="E262" s="224"/>
      <c r="F262" s="169" t="s">
        <v>245</v>
      </c>
      <c r="G262" s="87">
        <v>36000</v>
      </c>
    </row>
    <row r="263" spans="1:7" ht="31.15" customHeight="1">
      <c r="A263" s="177">
        <v>1146</v>
      </c>
      <c r="B263" s="499" t="s">
        <v>81</v>
      </c>
      <c r="C263" s="500"/>
      <c r="D263" s="500"/>
      <c r="E263" s="501"/>
      <c r="F263" s="172"/>
      <c r="G263" s="154">
        <f>+G264+G266+G268+G270+G272+G274+G276+G278</f>
        <v>2225448.6999999997</v>
      </c>
    </row>
    <row r="264" spans="1:7" ht="42" customHeight="1">
      <c r="A264" s="517"/>
      <c r="B264" s="171">
        <v>11014</v>
      </c>
      <c r="C264" s="519" t="s">
        <v>311</v>
      </c>
      <c r="D264" s="519"/>
      <c r="E264" s="519"/>
      <c r="F264" s="172" t="s">
        <v>250</v>
      </c>
      <c r="G264" s="154">
        <f>G265</f>
        <v>126383.6</v>
      </c>
    </row>
    <row r="265" spans="1:7" ht="28.9" customHeight="1">
      <c r="A265" s="518"/>
      <c r="B265" s="171"/>
      <c r="C265" s="206"/>
      <c r="D265" s="206"/>
      <c r="E265" s="179"/>
      <c r="F265" s="169" t="s">
        <v>737</v>
      </c>
      <c r="G265" s="163">
        <v>126383.6</v>
      </c>
    </row>
    <row r="266" spans="1:7" ht="37.9" customHeight="1">
      <c r="A266" s="518"/>
      <c r="B266" s="171">
        <v>11015</v>
      </c>
      <c r="C266" s="519" t="s">
        <v>312</v>
      </c>
      <c r="D266" s="519"/>
      <c r="E266" s="519"/>
      <c r="F266" s="172" t="s">
        <v>250</v>
      </c>
      <c r="G266" s="154">
        <f>G267</f>
        <v>71000</v>
      </c>
    </row>
    <row r="267" spans="1:7" ht="35.450000000000003" customHeight="1">
      <c r="A267" s="518"/>
      <c r="B267" s="171"/>
      <c r="C267" s="206"/>
      <c r="D267" s="206"/>
      <c r="E267" s="179"/>
      <c r="F267" s="169" t="s">
        <v>738</v>
      </c>
      <c r="G267" s="163">
        <v>71000</v>
      </c>
    </row>
    <row r="268" spans="1:7" ht="50.25" customHeight="1">
      <c r="A268" s="518"/>
      <c r="B268" s="171">
        <v>11016</v>
      </c>
      <c r="C268" s="496" t="s">
        <v>931</v>
      </c>
      <c r="D268" s="497"/>
      <c r="E268" s="498"/>
      <c r="F268" s="94" t="s">
        <v>250</v>
      </c>
      <c r="G268" s="154">
        <f>G269</f>
        <v>157520</v>
      </c>
    </row>
    <row r="269" spans="1:7" ht="35.450000000000003" customHeight="1">
      <c r="A269" s="518"/>
      <c r="B269" s="171"/>
      <c r="C269" s="96"/>
      <c r="D269" s="96"/>
      <c r="E269" s="179"/>
      <c r="F269" s="169" t="s">
        <v>245</v>
      </c>
      <c r="G269" s="87">
        <v>157520</v>
      </c>
    </row>
    <row r="270" spans="1:7" ht="40.15" customHeight="1">
      <c r="A270" s="518"/>
      <c r="B270" s="171">
        <v>11018</v>
      </c>
      <c r="C270" s="519" t="s">
        <v>313</v>
      </c>
      <c r="D270" s="519"/>
      <c r="E270" s="519"/>
      <c r="F270" s="172" t="s">
        <v>250</v>
      </c>
      <c r="G270" s="154">
        <f>G271</f>
        <v>946627.7</v>
      </c>
    </row>
    <row r="271" spans="1:7" ht="33" customHeight="1">
      <c r="A271" s="518"/>
      <c r="B271" s="171"/>
      <c r="C271" s="206"/>
      <c r="D271" s="206"/>
      <c r="E271" s="179"/>
      <c r="F271" s="169" t="s">
        <v>739</v>
      </c>
      <c r="G271" s="87">
        <v>946627.7</v>
      </c>
    </row>
    <row r="272" spans="1:7" ht="45" customHeight="1">
      <c r="A272" s="518"/>
      <c r="B272" s="171">
        <v>11025</v>
      </c>
      <c r="C272" s="519" t="s">
        <v>314</v>
      </c>
      <c r="D272" s="519"/>
      <c r="E272" s="519"/>
      <c r="F272" s="172" t="s">
        <v>250</v>
      </c>
      <c r="G272" s="154">
        <f t="shared" ref="G272:G274" si="13">G273</f>
        <v>672163.4</v>
      </c>
    </row>
    <row r="273" spans="1:7" ht="37.9" customHeight="1">
      <c r="A273" s="518"/>
      <c r="B273" s="171"/>
      <c r="C273" s="161"/>
      <c r="D273" s="161"/>
      <c r="E273" s="161"/>
      <c r="F273" s="169" t="s">
        <v>740</v>
      </c>
      <c r="G273" s="163">
        <v>672163.4</v>
      </c>
    </row>
    <row r="274" spans="1:7" ht="45" customHeight="1">
      <c r="A274" s="518"/>
      <c r="B274" s="171">
        <v>11026</v>
      </c>
      <c r="C274" s="496" t="s">
        <v>315</v>
      </c>
      <c r="D274" s="497"/>
      <c r="E274" s="498"/>
      <c r="F274" s="94" t="s">
        <v>250</v>
      </c>
      <c r="G274" s="154">
        <f t="shared" si="13"/>
        <v>199734</v>
      </c>
    </row>
    <row r="275" spans="1:7" ht="34.15" customHeight="1">
      <c r="A275" s="518"/>
      <c r="B275" s="171"/>
      <c r="C275" s="161"/>
      <c r="D275" s="161"/>
      <c r="E275" s="161"/>
      <c r="F275" s="169" t="s">
        <v>740</v>
      </c>
      <c r="G275" s="87">
        <v>199734</v>
      </c>
    </row>
    <row r="276" spans="1:7" ht="69.75" customHeight="1">
      <c r="A276" s="518"/>
      <c r="B276" s="171">
        <v>11027</v>
      </c>
      <c r="C276" s="519" t="s">
        <v>316</v>
      </c>
      <c r="D276" s="519"/>
      <c r="E276" s="519"/>
      <c r="F276" s="172" t="s">
        <v>250</v>
      </c>
      <c r="G276" s="154">
        <f>G277</f>
        <v>32220</v>
      </c>
    </row>
    <row r="277" spans="1:7" ht="29.25" customHeight="1">
      <c r="A277" s="518"/>
      <c r="B277" s="171"/>
      <c r="C277" s="206"/>
      <c r="D277" s="206"/>
      <c r="E277" s="179"/>
      <c r="F277" s="169" t="s">
        <v>290</v>
      </c>
      <c r="G277" s="163">
        <v>32220</v>
      </c>
    </row>
    <row r="278" spans="1:7" ht="48.75" customHeight="1">
      <c r="A278" s="518"/>
      <c r="B278" s="171">
        <v>11029</v>
      </c>
      <c r="C278" s="514" t="s">
        <v>907</v>
      </c>
      <c r="D278" s="515"/>
      <c r="E278" s="516"/>
      <c r="F278" s="172" t="s">
        <v>250</v>
      </c>
      <c r="G278" s="154">
        <f>G279</f>
        <v>19800</v>
      </c>
    </row>
    <row r="279" spans="1:7" ht="37.5" customHeight="1">
      <c r="A279" s="518"/>
      <c r="B279" s="171"/>
      <c r="C279" s="206"/>
      <c r="D279" s="206"/>
      <c r="E279" s="179"/>
      <c r="F279" s="169" t="s">
        <v>741</v>
      </c>
      <c r="G279" s="87">
        <v>19800</v>
      </c>
    </row>
    <row r="280" spans="1:7" ht="33.6" customHeight="1">
      <c r="A280" s="146">
        <v>1148</v>
      </c>
      <c r="B280" s="499" t="s">
        <v>324</v>
      </c>
      <c r="C280" s="500"/>
      <c r="D280" s="500"/>
      <c r="E280" s="501"/>
      <c r="F280" s="237"/>
      <c r="G280" s="154">
        <f>+G281+G283+G287</f>
        <v>593113.39999999991</v>
      </c>
    </row>
    <row r="281" spans="1:7" ht="40.15" customHeight="1">
      <c r="A281" s="520"/>
      <c r="B281" s="91">
        <v>11005</v>
      </c>
      <c r="C281" s="496" t="s">
        <v>325</v>
      </c>
      <c r="D281" s="497"/>
      <c r="E281" s="498"/>
      <c r="F281" s="172" t="s">
        <v>326</v>
      </c>
      <c r="G281" s="154">
        <f>G282</f>
        <v>20000</v>
      </c>
    </row>
    <row r="282" spans="1:7" ht="34.15" customHeight="1">
      <c r="A282" s="521"/>
      <c r="B282" s="172"/>
      <c r="C282" s="172"/>
      <c r="D282" s="172"/>
      <c r="E282" s="172"/>
      <c r="F282" s="169" t="s">
        <v>245</v>
      </c>
      <c r="G282" s="163">
        <v>20000</v>
      </c>
    </row>
    <row r="283" spans="1:7" ht="42.75" customHeight="1">
      <c r="A283" s="521"/>
      <c r="B283" s="91">
        <v>11006</v>
      </c>
      <c r="C283" s="495" t="s">
        <v>327</v>
      </c>
      <c r="D283" s="495"/>
      <c r="E283" s="495"/>
      <c r="F283" s="172" t="s">
        <v>250</v>
      </c>
      <c r="G283" s="154">
        <f>SUM(G284:G286)</f>
        <v>544413.39999999991</v>
      </c>
    </row>
    <row r="284" spans="1:7" ht="31.9" customHeight="1">
      <c r="A284" s="521"/>
      <c r="B284" s="91"/>
      <c r="C284" s="206"/>
      <c r="D284" s="206"/>
      <c r="E284" s="206"/>
      <c r="F284" s="169" t="s">
        <v>742</v>
      </c>
      <c r="G284" s="87">
        <v>235285.3</v>
      </c>
    </row>
    <row r="285" spans="1:7" ht="43.9" customHeight="1">
      <c r="A285" s="521"/>
      <c r="B285" s="91"/>
      <c r="C285" s="206"/>
      <c r="D285" s="206"/>
      <c r="E285" s="206"/>
      <c r="F285" s="169" t="s">
        <v>743</v>
      </c>
      <c r="G285" s="87">
        <v>78558.8</v>
      </c>
    </row>
    <row r="286" spans="1:7" ht="33" customHeight="1">
      <c r="A286" s="521"/>
      <c r="B286" s="91"/>
      <c r="C286" s="206"/>
      <c r="D286" s="206"/>
      <c r="E286" s="206"/>
      <c r="F286" s="169" t="s">
        <v>744</v>
      </c>
      <c r="G286" s="87">
        <v>230569.3</v>
      </c>
    </row>
    <row r="287" spans="1:7" ht="74.25" customHeight="1">
      <c r="A287" s="521"/>
      <c r="B287" s="91">
        <v>11014</v>
      </c>
      <c r="C287" s="495" t="s">
        <v>328</v>
      </c>
      <c r="D287" s="495"/>
      <c r="E287" s="495"/>
      <c r="F287" s="172" t="s">
        <v>250</v>
      </c>
      <c r="G287" s="154">
        <f>G288</f>
        <v>28700</v>
      </c>
    </row>
    <row r="288" spans="1:7" ht="31.9" customHeight="1">
      <c r="A288" s="521"/>
      <c r="B288" s="91"/>
      <c r="C288" s="209"/>
      <c r="D288" s="209"/>
      <c r="E288" s="209"/>
      <c r="F288" s="218" t="s">
        <v>785</v>
      </c>
      <c r="G288" s="163">
        <v>28700</v>
      </c>
    </row>
    <row r="289" spans="1:7" ht="33" customHeight="1">
      <c r="A289" s="236">
        <v>1163</v>
      </c>
      <c r="B289" s="499" t="s">
        <v>330</v>
      </c>
      <c r="C289" s="500"/>
      <c r="D289" s="500"/>
      <c r="E289" s="501"/>
      <c r="F289" s="237"/>
      <c r="G289" s="154">
        <f>G290+G292+G294+G296+G298+G300+G302+G309+G311+G313+G315</f>
        <v>544091.6</v>
      </c>
    </row>
    <row r="290" spans="1:7" ht="36.75" customHeight="1">
      <c r="A290" s="536"/>
      <c r="B290" s="238">
        <v>11007</v>
      </c>
      <c r="C290" s="492" t="s">
        <v>331</v>
      </c>
      <c r="D290" s="493"/>
      <c r="E290" s="494"/>
      <c r="F290" s="94" t="s">
        <v>250</v>
      </c>
      <c r="G290" s="185">
        <f>+G291</f>
        <v>5000</v>
      </c>
    </row>
    <row r="291" spans="1:7" ht="23.25" customHeight="1">
      <c r="A291" s="521"/>
      <c r="B291" s="238"/>
      <c r="C291" s="209"/>
      <c r="D291" s="209"/>
      <c r="E291" s="209"/>
      <c r="F291" s="169" t="s">
        <v>653</v>
      </c>
      <c r="G291" s="197">
        <v>5000</v>
      </c>
    </row>
    <row r="292" spans="1:7" ht="56.25" customHeight="1">
      <c r="A292" s="521"/>
      <c r="B292" s="238">
        <v>11017</v>
      </c>
      <c r="C292" s="492" t="s">
        <v>332</v>
      </c>
      <c r="D292" s="493"/>
      <c r="E292" s="494"/>
      <c r="F292" s="94" t="s">
        <v>250</v>
      </c>
      <c r="G292" s="200">
        <f>+G293</f>
        <v>15500</v>
      </c>
    </row>
    <row r="293" spans="1:7" ht="28.9" customHeight="1">
      <c r="A293" s="521"/>
      <c r="B293" s="238"/>
      <c r="C293" s="209"/>
      <c r="D293" s="209"/>
      <c r="E293" s="209"/>
      <c r="F293" s="169" t="s">
        <v>653</v>
      </c>
      <c r="G293" s="271">
        <v>15500</v>
      </c>
    </row>
    <row r="294" spans="1:7" ht="52.5" customHeight="1">
      <c r="A294" s="521"/>
      <c r="B294" s="238">
        <v>11018</v>
      </c>
      <c r="C294" s="492" t="s">
        <v>652</v>
      </c>
      <c r="D294" s="493"/>
      <c r="E294" s="494"/>
      <c r="F294" s="94" t="s">
        <v>250</v>
      </c>
      <c r="G294" s="200">
        <f>+G295</f>
        <v>40013.5</v>
      </c>
    </row>
    <row r="295" spans="1:7" ht="30.6" customHeight="1">
      <c r="A295" s="521"/>
      <c r="B295" s="238"/>
      <c r="C295" s="209"/>
      <c r="D295" s="209"/>
      <c r="E295" s="209"/>
      <c r="F295" s="169" t="s">
        <v>245</v>
      </c>
      <c r="G295" s="197">
        <v>40013.5</v>
      </c>
    </row>
    <row r="296" spans="1:7" ht="52.5" customHeight="1">
      <c r="A296" s="521"/>
      <c r="B296" s="238">
        <v>11021</v>
      </c>
      <c r="C296" s="496" t="s">
        <v>654</v>
      </c>
      <c r="D296" s="497"/>
      <c r="E296" s="498"/>
      <c r="F296" s="94" t="s">
        <v>250</v>
      </c>
      <c r="G296" s="200">
        <f>+G297</f>
        <v>48930.2</v>
      </c>
    </row>
    <row r="297" spans="1:7" ht="31.15" customHeight="1">
      <c r="A297" s="521"/>
      <c r="B297" s="238"/>
      <c r="C297" s="209"/>
      <c r="D297" s="209"/>
      <c r="E297" s="209"/>
      <c r="F297" s="169" t="s">
        <v>245</v>
      </c>
      <c r="G297" s="197">
        <v>48930.2</v>
      </c>
    </row>
    <row r="298" spans="1:7" ht="48.75" customHeight="1">
      <c r="A298" s="521"/>
      <c r="B298" s="238">
        <v>11023</v>
      </c>
      <c r="C298" s="496" t="s">
        <v>655</v>
      </c>
      <c r="D298" s="497"/>
      <c r="E298" s="498"/>
      <c r="F298" s="94" t="s">
        <v>250</v>
      </c>
      <c r="G298" s="185">
        <f>+G299</f>
        <v>29274.9</v>
      </c>
    </row>
    <row r="299" spans="1:7" ht="31.15" customHeight="1">
      <c r="A299" s="521"/>
      <c r="B299" s="238"/>
      <c r="C299" s="209"/>
      <c r="D299" s="209"/>
      <c r="E299" s="209"/>
      <c r="F299" s="169" t="s">
        <v>245</v>
      </c>
      <c r="G299" s="197">
        <v>29274.9</v>
      </c>
    </row>
    <row r="300" spans="1:7" ht="54.75" customHeight="1">
      <c r="A300" s="155"/>
      <c r="B300" s="238">
        <v>11024</v>
      </c>
      <c r="C300" s="496" t="s">
        <v>929</v>
      </c>
      <c r="D300" s="497"/>
      <c r="E300" s="498"/>
      <c r="F300" s="94" t="s">
        <v>250</v>
      </c>
      <c r="G300" s="200">
        <f>+G301</f>
        <v>54414.1</v>
      </c>
    </row>
    <row r="301" spans="1:7" ht="31.15" customHeight="1">
      <c r="A301" s="155"/>
      <c r="B301" s="238"/>
      <c r="C301" s="209"/>
      <c r="D301" s="209"/>
      <c r="E301" s="209"/>
      <c r="F301" s="169" t="s">
        <v>245</v>
      </c>
      <c r="G301" s="197">
        <v>54414.1</v>
      </c>
    </row>
    <row r="302" spans="1:7" ht="52.5" customHeight="1">
      <c r="A302" s="155"/>
      <c r="B302" s="238">
        <v>11025</v>
      </c>
      <c r="C302" s="492" t="s">
        <v>928</v>
      </c>
      <c r="D302" s="493"/>
      <c r="E302" s="494"/>
      <c r="F302" s="94" t="s">
        <v>250</v>
      </c>
      <c r="G302" s="272">
        <f>SUM(G303:G308)</f>
        <v>64152</v>
      </c>
    </row>
    <row r="303" spans="1:7" ht="31.15" customHeight="1">
      <c r="A303" s="155"/>
      <c r="B303" s="238"/>
      <c r="C303" s="191"/>
      <c r="D303" s="191"/>
      <c r="E303" s="273"/>
      <c r="F303" s="169" t="s">
        <v>245</v>
      </c>
      <c r="G303" s="87">
        <v>38016</v>
      </c>
    </row>
    <row r="304" spans="1:7" ht="43.5" customHeight="1">
      <c r="A304" s="155"/>
      <c r="B304" s="243"/>
      <c r="C304" s="274"/>
      <c r="D304" s="275"/>
      <c r="E304" s="276"/>
      <c r="F304" s="169" t="s">
        <v>874</v>
      </c>
      <c r="G304" s="87">
        <v>7128</v>
      </c>
    </row>
    <row r="305" spans="1:7" ht="45.75" customHeight="1">
      <c r="A305" s="155"/>
      <c r="B305" s="243"/>
      <c r="C305" s="274"/>
      <c r="D305" s="275"/>
      <c r="E305" s="276"/>
      <c r="F305" s="169" t="s">
        <v>875</v>
      </c>
      <c r="G305" s="87">
        <v>7128</v>
      </c>
    </row>
    <row r="306" spans="1:7" ht="31.15" customHeight="1">
      <c r="A306" s="155"/>
      <c r="B306" s="243"/>
      <c r="C306" s="274"/>
      <c r="D306" s="275"/>
      <c r="E306" s="276"/>
      <c r="F306" s="169" t="s">
        <v>876</v>
      </c>
      <c r="G306" s="87">
        <v>2376</v>
      </c>
    </row>
    <row r="307" spans="1:7" ht="31.15" customHeight="1">
      <c r="A307" s="155"/>
      <c r="B307" s="243"/>
      <c r="C307" s="274"/>
      <c r="D307" s="275"/>
      <c r="E307" s="276"/>
      <c r="F307" s="169" t="s">
        <v>877</v>
      </c>
      <c r="G307" s="87">
        <v>2376</v>
      </c>
    </row>
    <row r="308" spans="1:7" ht="31.15" customHeight="1">
      <c r="A308" s="155"/>
      <c r="B308" s="243"/>
      <c r="C308" s="274"/>
      <c r="D308" s="275"/>
      <c r="E308" s="276"/>
      <c r="F308" s="169" t="s">
        <v>878</v>
      </c>
      <c r="G308" s="87">
        <v>7128</v>
      </c>
    </row>
    <row r="309" spans="1:7" ht="31.15" customHeight="1">
      <c r="A309" s="155"/>
      <c r="B309" s="238">
        <v>11027</v>
      </c>
      <c r="C309" s="492" t="s">
        <v>930</v>
      </c>
      <c r="D309" s="493"/>
      <c r="E309" s="494"/>
      <c r="F309" s="94" t="s">
        <v>250</v>
      </c>
      <c r="G309" s="200">
        <f>+G310</f>
        <v>99726</v>
      </c>
    </row>
    <row r="310" spans="1:7" ht="31.15" customHeight="1">
      <c r="A310" s="165"/>
      <c r="B310" s="238"/>
      <c r="C310" s="191"/>
      <c r="D310" s="191"/>
      <c r="E310" s="191"/>
      <c r="F310" s="169" t="s">
        <v>245</v>
      </c>
      <c r="G310" s="197">
        <v>99726</v>
      </c>
    </row>
    <row r="311" spans="1:7" ht="37.5" customHeight="1">
      <c r="A311" s="165"/>
      <c r="B311" s="238">
        <v>11030</v>
      </c>
      <c r="C311" s="549" t="s">
        <v>879</v>
      </c>
      <c r="D311" s="550"/>
      <c r="E311" s="551"/>
      <c r="F311" s="94" t="s">
        <v>250</v>
      </c>
      <c r="G311" s="200">
        <f>+G312</f>
        <v>60780.3</v>
      </c>
    </row>
    <row r="312" spans="1:7" ht="31.15" customHeight="1">
      <c r="A312" s="165"/>
      <c r="B312" s="238"/>
      <c r="C312" s="191"/>
      <c r="D312" s="191"/>
      <c r="E312" s="191"/>
      <c r="F312" s="169" t="s">
        <v>245</v>
      </c>
      <c r="G312" s="87">
        <v>60780.3</v>
      </c>
    </row>
    <row r="313" spans="1:7" ht="49.5" customHeight="1">
      <c r="A313" s="165"/>
      <c r="B313" s="238">
        <v>11031</v>
      </c>
      <c r="C313" s="549" t="s">
        <v>911</v>
      </c>
      <c r="D313" s="550"/>
      <c r="E313" s="551"/>
      <c r="F313" s="94" t="s">
        <v>250</v>
      </c>
      <c r="G313" s="200">
        <f>+G314</f>
        <v>86144.6</v>
      </c>
    </row>
    <row r="314" spans="1:7" ht="31.15" customHeight="1">
      <c r="A314" s="165"/>
      <c r="B314" s="238"/>
      <c r="C314" s="191"/>
      <c r="D314" s="191"/>
      <c r="E314" s="191"/>
      <c r="F314" s="169" t="s">
        <v>245</v>
      </c>
      <c r="G314" s="87">
        <v>86144.6</v>
      </c>
    </row>
    <row r="315" spans="1:7" ht="40.5" customHeight="1">
      <c r="A315" s="165"/>
      <c r="B315" s="238">
        <v>12002</v>
      </c>
      <c r="C315" s="549" t="s">
        <v>880</v>
      </c>
      <c r="D315" s="550"/>
      <c r="E315" s="551"/>
      <c r="F315" s="94" t="s">
        <v>250</v>
      </c>
      <c r="G315" s="200">
        <f>+G316</f>
        <v>40156</v>
      </c>
    </row>
    <row r="316" spans="1:7" ht="31.15" customHeight="1">
      <c r="A316" s="165"/>
      <c r="B316" s="238"/>
      <c r="C316" s="191"/>
      <c r="D316" s="191"/>
      <c r="E316" s="191"/>
      <c r="F316" s="169" t="s">
        <v>245</v>
      </c>
      <c r="G316" s="87">
        <v>40156</v>
      </c>
    </row>
    <row r="317" spans="1:7" ht="27" customHeight="1">
      <c r="A317" s="165">
        <v>1168</v>
      </c>
      <c r="B317" s="502" t="s">
        <v>333</v>
      </c>
      <c r="C317" s="503"/>
      <c r="D317" s="503"/>
      <c r="E317" s="504"/>
      <c r="F317" s="277"/>
      <c r="G317" s="154">
        <f>G318+G320+G322+G340+G352+G379+G381+G383+G385</f>
        <v>9951567.5</v>
      </c>
    </row>
    <row r="318" spans="1:7" ht="37.5" customHeight="1">
      <c r="A318" s="520"/>
      <c r="B318" s="178">
        <v>11001</v>
      </c>
      <c r="C318" s="496" t="s">
        <v>334</v>
      </c>
      <c r="D318" s="497"/>
      <c r="E318" s="498"/>
      <c r="F318" s="94" t="s">
        <v>250</v>
      </c>
      <c r="G318" s="185">
        <f>G319</f>
        <v>2190000</v>
      </c>
    </row>
    <row r="319" spans="1:7" ht="34.9" customHeight="1">
      <c r="A319" s="521"/>
      <c r="B319" s="156"/>
      <c r="C319" s="278"/>
      <c r="D319" s="278"/>
      <c r="E319" s="279"/>
      <c r="F319" s="218" t="s">
        <v>669</v>
      </c>
      <c r="G319" s="87">
        <v>2190000</v>
      </c>
    </row>
    <row r="320" spans="1:7" ht="36" customHeight="1">
      <c r="A320" s="521"/>
      <c r="B320" s="178">
        <v>11002</v>
      </c>
      <c r="C320" s="496" t="s">
        <v>335</v>
      </c>
      <c r="D320" s="497"/>
      <c r="E320" s="498"/>
      <c r="F320" s="94" t="s">
        <v>250</v>
      </c>
      <c r="G320" s="185">
        <f>G321</f>
        <v>414905.59999999998</v>
      </c>
    </row>
    <row r="321" spans="1:7" ht="35.450000000000003" customHeight="1">
      <c r="A321" s="521"/>
      <c r="B321" s="156"/>
      <c r="C321" s="278"/>
      <c r="D321" s="278"/>
      <c r="E321" s="279"/>
      <c r="F321" s="218" t="s">
        <v>670</v>
      </c>
      <c r="G321" s="197">
        <v>414905.59999999998</v>
      </c>
    </row>
    <row r="322" spans="1:7" ht="34.5" customHeight="1">
      <c r="A322" s="521"/>
      <c r="B322" s="178">
        <v>11003</v>
      </c>
      <c r="C322" s="496" t="s">
        <v>336</v>
      </c>
      <c r="D322" s="497"/>
      <c r="E322" s="498"/>
      <c r="F322" s="280"/>
      <c r="G322" s="154">
        <f>G323+G336+G338</f>
        <v>2427665.6</v>
      </c>
    </row>
    <row r="323" spans="1:7" ht="30.6" customHeight="1">
      <c r="A323" s="521"/>
      <c r="B323" s="156"/>
      <c r="C323" s="278"/>
      <c r="D323" s="278"/>
      <c r="E323" s="279"/>
      <c r="F323" s="184" t="s">
        <v>250</v>
      </c>
      <c r="G323" s="200">
        <f>SUM(G324:G335)</f>
        <v>2273761.8000000003</v>
      </c>
    </row>
    <row r="324" spans="1:7" ht="38.25" customHeight="1">
      <c r="A324" s="521"/>
      <c r="B324" s="209"/>
      <c r="C324" s="278"/>
      <c r="D324" s="278"/>
      <c r="E324" s="278"/>
      <c r="F324" s="218" t="s">
        <v>671</v>
      </c>
      <c r="G324" s="87">
        <v>411705.9</v>
      </c>
    </row>
    <row r="325" spans="1:7" ht="36" customHeight="1">
      <c r="A325" s="521"/>
      <c r="B325" s="209"/>
      <c r="C325" s="278"/>
      <c r="D325" s="278"/>
      <c r="E325" s="278"/>
      <c r="F325" s="218" t="s">
        <v>672</v>
      </c>
      <c r="G325" s="87">
        <v>248663.9</v>
      </c>
    </row>
    <row r="326" spans="1:7" ht="33" customHeight="1">
      <c r="A326" s="521"/>
      <c r="B326" s="209"/>
      <c r="C326" s="278"/>
      <c r="D326" s="278"/>
      <c r="E326" s="278"/>
      <c r="F326" s="218" t="s">
        <v>673</v>
      </c>
      <c r="G326" s="87">
        <v>206105.80000000002</v>
      </c>
    </row>
    <row r="327" spans="1:7" ht="31.15" customHeight="1">
      <c r="A327" s="521"/>
      <c r="B327" s="209"/>
      <c r="C327" s="278"/>
      <c r="D327" s="278"/>
      <c r="E327" s="278"/>
      <c r="F327" s="218" t="s">
        <v>674</v>
      </c>
      <c r="G327" s="87">
        <v>395997</v>
      </c>
    </row>
    <row r="328" spans="1:7" ht="34.5" customHeight="1">
      <c r="A328" s="521"/>
      <c r="B328" s="209"/>
      <c r="C328" s="278"/>
      <c r="D328" s="278"/>
      <c r="E328" s="278"/>
      <c r="F328" s="218" t="s">
        <v>675</v>
      </c>
      <c r="G328" s="87">
        <v>175239</v>
      </c>
    </row>
    <row r="329" spans="1:7" ht="36.75" customHeight="1">
      <c r="A329" s="521"/>
      <c r="B329" s="209"/>
      <c r="C329" s="278"/>
      <c r="D329" s="278"/>
      <c r="E329" s="278"/>
      <c r="F329" s="218" t="s">
        <v>676</v>
      </c>
      <c r="G329" s="87">
        <v>102799.7</v>
      </c>
    </row>
    <row r="330" spans="1:7" ht="30" customHeight="1">
      <c r="A330" s="521"/>
      <c r="B330" s="209"/>
      <c r="C330" s="278"/>
      <c r="D330" s="278"/>
      <c r="E330" s="278"/>
      <c r="F330" s="218" t="s">
        <v>677</v>
      </c>
      <c r="G330" s="87">
        <v>310000</v>
      </c>
    </row>
    <row r="331" spans="1:7" ht="30.6" customHeight="1">
      <c r="A331" s="521"/>
      <c r="B331" s="209"/>
      <c r="C331" s="278"/>
      <c r="D331" s="278"/>
      <c r="E331" s="278"/>
      <c r="F331" s="218" t="s">
        <v>678</v>
      </c>
      <c r="G331" s="87">
        <v>168599.7</v>
      </c>
    </row>
    <row r="332" spans="1:7" ht="36.75" customHeight="1">
      <c r="A332" s="521"/>
      <c r="B332" s="209"/>
      <c r="C332" s="278"/>
      <c r="D332" s="278"/>
      <c r="E332" s="278"/>
      <c r="F332" s="218" t="s">
        <v>679</v>
      </c>
      <c r="G332" s="87">
        <v>78796.7</v>
      </c>
    </row>
    <row r="333" spans="1:7" ht="31.9" customHeight="1">
      <c r="A333" s="521"/>
      <c r="B333" s="209"/>
      <c r="C333" s="278"/>
      <c r="D333" s="278"/>
      <c r="E333" s="278"/>
      <c r="F333" s="218" t="s">
        <v>680</v>
      </c>
      <c r="G333" s="87">
        <v>72790.099999999991</v>
      </c>
    </row>
    <row r="334" spans="1:7" ht="33" customHeight="1">
      <c r="A334" s="521"/>
      <c r="B334" s="209"/>
      <c r="C334" s="278"/>
      <c r="D334" s="278"/>
      <c r="E334" s="278"/>
      <c r="F334" s="218" t="s">
        <v>681</v>
      </c>
      <c r="G334" s="87">
        <v>67775.7</v>
      </c>
    </row>
    <row r="335" spans="1:7" ht="30.6" customHeight="1">
      <c r="A335" s="521"/>
      <c r="B335" s="209"/>
      <c r="C335" s="278"/>
      <c r="D335" s="278"/>
      <c r="E335" s="278"/>
      <c r="F335" s="218" t="s">
        <v>682</v>
      </c>
      <c r="G335" s="87">
        <v>35288.300000000003</v>
      </c>
    </row>
    <row r="336" spans="1:7" ht="38.25" customHeight="1">
      <c r="A336" s="521"/>
      <c r="B336" s="209"/>
      <c r="C336" s="278"/>
      <c r="D336" s="278"/>
      <c r="E336" s="278"/>
      <c r="F336" s="281" t="s">
        <v>319</v>
      </c>
      <c r="G336" s="154">
        <f>G337</f>
        <v>66412</v>
      </c>
    </row>
    <row r="337" spans="1:9" ht="36.75" customHeight="1">
      <c r="A337" s="521"/>
      <c r="B337" s="209"/>
      <c r="C337" s="278"/>
      <c r="D337" s="278"/>
      <c r="E337" s="278"/>
      <c r="F337" s="218" t="s">
        <v>683</v>
      </c>
      <c r="G337" s="163">
        <v>66412</v>
      </c>
    </row>
    <row r="338" spans="1:9" ht="27" customHeight="1">
      <c r="A338" s="521"/>
      <c r="B338" s="209"/>
      <c r="C338" s="278"/>
      <c r="D338" s="278"/>
      <c r="E338" s="278"/>
      <c r="F338" s="156" t="s">
        <v>322</v>
      </c>
      <c r="G338" s="154">
        <f>G339</f>
        <v>87491.8</v>
      </c>
    </row>
    <row r="339" spans="1:9" ht="34.5" customHeight="1">
      <c r="A339" s="521"/>
      <c r="B339" s="209"/>
      <c r="C339" s="278"/>
      <c r="D339" s="278"/>
      <c r="E339" s="278"/>
      <c r="F339" s="218" t="s">
        <v>684</v>
      </c>
      <c r="G339" s="163">
        <f>83968.8+2935.8+587.2</f>
        <v>87491.8</v>
      </c>
    </row>
    <row r="340" spans="1:9" ht="39" customHeight="1">
      <c r="A340" s="521"/>
      <c r="B340" s="156">
        <v>11004</v>
      </c>
      <c r="C340" s="496" t="s">
        <v>337</v>
      </c>
      <c r="D340" s="497"/>
      <c r="E340" s="498"/>
      <c r="F340" s="282"/>
      <c r="G340" s="154">
        <f>G341+G349</f>
        <v>3010792.7</v>
      </c>
    </row>
    <row r="341" spans="1:9" ht="35.25" customHeight="1">
      <c r="A341" s="521"/>
      <c r="B341" s="156"/>
      <c r="C341" s="278"/>
      <c r="D341" s="278"/>
      <c r="E341" s="279"/>
      <c r="F341" s="184" t="s">
        <v>250</v>
      </c>
      <c r="G341" s="185">
        <f>G342+G343+G344+G345+G346+G347+G348</f>
        <v>2834876</v>
      </c>
    </row>
    <row r="342" spans="1:9" ht="27" customHeight="1">
      <c r="A342" s="521"/>
      <c r="B342" s="209"/>
      <c r="C342" s="278"/>
      <c r="D342" s="278"/>
      <c r="E342" s="278"/>
      <c r="F342" s="218" t="s">
        <v>685</v>
      </c>
      <c r="G342" s="87">
        <v>927732.2</v>
      </c>
    </row>
    <row r="343" spans="1:9" ht="28.15" customHeight="1">
      <c r="A343" s="521"/>
      <c r="B343" s="209"/>
      <c r="C343" s="278"/>
      <c r="D343" s="278"/>
      <c r="E343" s="278"/>
      <c r="F343" s="218" t="s">
        <v>686</v>
      </c>
      <c r="G343" s="87">
        <v>542684.80000000005</v>
      </c>
    </row>
    <row r="344" spans="1:9" ht="29.45" customHeight="1">
      <c r="A344" s="521"/>
      <c r="B344" s="209"/>
      <c r="C344" s="278"/>
      <c r="D344" s="278"/>
      <c r="E344" s="278"/>
      <c r="F344" s="218" t="s">
        <v>625</v>
      </c>
      <c r="G344" s="87">
        <v>621968.4</v>
      </c>
    </row>
    <row r="345" spans="1:9" ht="30" customHeight="1">
      <c r="A345" s="521"/>
      <c r="B345" s="209"/>
      <c r="C345" s="278"/>
      <c r="D345" s="278"/>
      <c r="E345" s="278"/>
      <c r="F345" s="218" t="s">
        <v>687</v>
      </c>
      <c r="G345" s="87">
        <v>155123.79999999999</v>
      </c>
    </row>
    <row r="346" spans="1:9" ht="25.15" customHeight="1">
      <c r="A346" s="521"/>
      <c r="B346" s="209"/>
      <c r="C346" s="278"/>
      <c r="D346" s="278"/>
      <c r="E346" s="278"/>
      <c r="F346" s="218" t="s">
        <v>688</v>
      </c>
      <c r="G346" s="87">
        <v>442568.2</v>
      </c>
    </row>
    <row r="347" spans="1:9" ht="31.15" customHeight="1">
      <c r="A347" s="521"/>
      <c r="B347" s="209"/>
      <c r="C347" s="278"/>
      <c r="D347" s="278"/>
      <c r="E347" s="278"/>
      <c r="F347" s="218" t="s">
        <v>689</v>
      </c>
      <c r="G347" s="87">
        <v>76455.7</v>
      </c>
    </row>
    <row r="348" spans="1:9" ht="30.6" customHeight="1">
      <c r="A348" s="521"/>
      <c r="B348" s="209"/>
      <c r="C348" s="278"/>
      <c r="D348" s="278"/>
      <c r="E348" s="278"/>
      <c r="F348" s="218" t="s">
        <v>690</v>
      </c>
      <c r="G348" s="87">
        <v>68342.899999999994</v>
      </c>
    </row>
    <row r="349" spans="1:9" ht="25.5" customHeight="1">
      <c r="A349" s="521"/>
      <c r="B349" s="209"/>
      <c r="C349" s="278"/>
      <c r="D349" s="278"/>
      <c r="E349" s="278"/>
      <c r="F349" s="283" t="s">
        <v>321</v>
      </c>
      <c r="G349" s="185">
        <f t="shared" ref="G349" si="14">G350+G351</f>
        <v>175916.7</v>
      </c>
    </row>
    <row r="350" spans="1:9" ht="26.45" customHeight="1">
      <c r="A350" s="521"/>
      <c r="B350" s="209"/>
      <c r="C350" s="278"/>
      <c r="D350" s="278"/>
      <c r="E350" s="278"/>
      <c r="F350" s="225" t="s">
        <v>691</v>
      </c>
      <c r="G350" s="284">
        <v>101142</v>
      </c>
    </row>
    <row r="351" spans="1:9" ht="33" customHeight="1">
      <c r="A351" s="521"/>
      <c r="B351" s="209"/>
      <c r="C351" s="278"/>
      <c r="D351" s="278"/>
      <c r="E351" s="278"/>
      <c r="F351" s="225" t="s">
        <v>692</v>
      </c>
      <c r="G351" s="284">
        <v>74774.7</v>
      </c>
    </row>
    <row r="352" spans="1:9" ht="36.6" customHeight="1">
      <c r="A352" s="521"/>
      <c r="B352" s="171">
        <v>11005</v>
      </c>
      <c r="C352" s="496" t="s">
        <v>338</v>
      </c>
      <c r="D352" s="497"/>
      <c r="E352" s="498"/>
      <c r="F352" s="172" t="s">
        <v>250</v>
      </c>
      <c r="G352" s="208">
        <f>G354+G357+G359+G361+G363+G364+G365+G366+G374+G375+G377</f>
        <v>917787</v>
      </c>
      <c r="I352" s="149"/>
    </row>
    <row r="353" spans="1:7" ht="36.75" customHeight="1">
      <c r="A353" s="521"/>
      <c r="B353" s="171"/>
      <c r="C353" s="180"/>
      <c r="D353" s="584" t="s">
        <v>339</v>
      </c>
      <c r="E353" s="585"/>
      <c r="F353" s="172"/>
      <c r="G353" s="285"/>
    </row>
    <row r="354" spans="1:7" ht="27" customHeight="1">
      <c r="A354" s="521"/>
      <c r="B354" s="209"/>
      <c r="C354" s="278"/>
      <c r="D354" s="278"/>
      <c r="E354" s="286" t="s">
        <v>340</v>
      </c>
      <c r="F354" s="95"/>
      <c r="G354" s="229">
        <f>G355+G356</f>
        <v>102000</v>
      </c>
    </row>
    <row r="355" spans="1:7" ht="37.5" customHeight="1">
      <c r="A355" s="521"/>
      <c r="B355" s="209"/>
      <c r="C355" s="278"/>
      <c r="D355" s="278"/>
      <c r="E355" s="287" t="s">
        <v>341</v>
      </c>
      <c r="F355" s="169" t="s">
        <v>245</v>
      </c>
      <c r="G355" s="226">
        <v>83000</v>
      </c>
    </row>
    <row r="356" spans="1:7" ht="185.25" customHeight="1">
      <c r="A356" s="521"/>
      <c r="B356" s="209"/>
      <c r="C356" s="278"/>
      <c r="D356" s="278"/>
      <c r="E356" s="287" t="s">
        <v>694</v>
      </c>
      <c r="F356" s="288" t="s">
        <v>906</v>
      </c>
      <c r="G356" s="289">
        <v>19000</v>
      </c>
    </row>
    <row r="357" spans="1:7" ht="28.5" customHeight="1">
      <c r="A357" s="521"/>
      <c r="B357" s="209"/>
      <c r="C357" s="278"/>
      <c r="D357" s="278"/>
      <c r="E357" s="290" t="s">
        <v>342</v>
      </c>
      <c r="F357" s="180"/>
      <c r="G357" s="229">
        <f>G358</f>
        <v>26000</v>
      </c>
    </row>
    <row r="358" spans="1:7" ht="102" customHeight="1">
      <c r="A358" s="521"/>
      <c r="B358" s="209"/>
      <c r="C358" s="278"/>
      <c r="D358" s="278"/>
      <c r="E358" s="190" t="s">
        <v>700</v>
      </c>
      <c r="F358" s="254" t="s">
        <v>881</v>
      </c>
      <c r="G358" s="259">
        <v>26000</v>
      </c>
    </row>
    <row r="359" spans="1:7" ht="42" customHeight="1">
      <c r="A359" s="521"/>
      <c r="B359" s="209"/>
      <c r="C359" s="278"/>
      <c r="D359" s="278"/>
      <c r="E359" s="290" t="s">
        <v>343</v>
      </c>
      <c r="F359" s="180"/>
      <c r="G359" s="229">
        <f>G360</f>
        <v>10000</v>
      </c>
    </row>
    <row r="360" spans="1:7" ht="64.5" customHeight="1">
      <c r="A360" s="521"/>
      <c r="B360" s="291"/>
      <c r="C360" s="291"/>
      <c r="D360" s="291"/>
      <c r="E360" s="292" t="s">
        <v>344</v>
      </c>
      <c r="F360" s="225" t="s">
        <v>912</v>
      </c>
      <c r="G360" s="289">
        <v>10000</v>
      </c>
    </row>
    <row r="361" spans="1:7" ht="39.6" customHeight="1">
      <c r="A361" s="521"/>
      <c r="B361" s="209"/>
      <c r="C361" s="278"/>
      <c r="D361" s="278"/>
      <c r="E361" s="290" t="s">
        <v>489</v>
      </c>
      <c r="F361" s="180"/>
      <c r="G361" s="229">
        <f>G362</f>
        <v>18000</v>
      </c>
    </row>
    <row r="362" spans="1:7" ht="58.5" customHeight="1">
      <c r="A362" s="521"/>
      <c r="B362" s="209"/>
      <c r="C362" s="278"/>
      <c r="D362" s="278"/>
      <c r="E362" s="287" t="s">
        <v>345</v>
      </c>
      <c r="F362" s="169" t="s">
        <v>245</v>
      </c>
      <c r="G362" s="259">
        <v>18000</v>
      </c>
    </row>
    <row r="363" spans="1:7" ht="369.75" customHeight="1">
      <c r="A363" s="521"/>
      <c r="B363" s="209"/>
      <c r="C363" s="278"/>
      <c r="D363" s="278"/>
      <c r="E363" s="293" t="s">
        <v>346</v>
      </c>
      <c r="F363" s="294" t="s">
        <v>905</v>
      </c>
      <c r="G363" s="295">
        <v>60000</v>
      </c>
    </row>
    <row r="364" spans="1:7" ht="63" customHeight="1">
      <c r="A364" s="521"/>
      <c r="B364" s="209"/>
      <c r="C364" s="278"/>
      <c r="D364" s="278"/>
      <c r="E364" s="296" t="s">
        <v>882</v>
      </c>
      <c r="F364" s="169" t="s">
        <v>883</v>
      </c>
      <c r="G364" s="297">
        <v>15000</v>
      </c>
    </row>
    <row r="365" spans="1:7" ht="59.25" customHeight="1">
      <c r="A365" s="521"/>
      <c r="B365" s="209"/>
      <c r="C365" s="278"/>
      <c r="D365" s="278"/>
      <c r="E365" s="217" t="s">
        <v>347</v>
      </c>
      <c r="F365" s="169" t="s">
        <v>687</v>
      </c>
      <c r="G365" s="229">
        <v>8000</v>
      </c>
    </row>
    <row r="366" spans="1:7" ht="71.25" customHeight="1">
      <c r="A366" s="521"/>
      <c r="B366" s="209"/>
      <c r="C366" s="278"/>
      <c r="D366" s="278"/>
      <c r="E366" s="217" t="s">
        <v>348</v>
      </c>
      <c r="F366" s="231"/>
      <c r="G366" s="229">
        <f>G367+G368+G369+G370+G371+G372+G373</f>
        <v>333787</v>
      </c>
    </row>
    <row r="367" spans="1:7" ht="299.25" customHeight="1">
      <c r="A367" s="521"/>
      <c r="B367" s="209"/>
      <c r="C367" s="278"/>
      <c r="D367" s="278"/>
      <c r="E367" s="218" t="s">
        <v>349</v>
      </c>
      <c r="F367" s="294" t="s">
        <v>884</v>
      </c>
      <c r="G367" s="259">
        <v>140767</v>
      </c>
    </row>
    <row r="368" spans="1:7" ht="51" customHeight="1">
      <c r="A368" s="521"/>
      <c r="B368" s="209"/>
      <c r="C368" s="278"/>
      <c r="D368" s="278"/>
      <c r="E368" s="218" t="s">
        <v>885</v>
      </c>
      <c r="F368" s="218" t="s">
        <v>671</v>
      </c>
      <c r="G368" s="259">
        <v>34284</v>
      </c>
    </row>
    <row r="369" spans="1:7" ht="63.75" customHeight="1">
      <c r="A369" s="521"/>
      <c r="B369" s="209"/>
      <c r="C369" s="278"/>
      <c r="D369" s="278"/>
      <c r="E369" s="218" t="s">
        <v>886</v>
      </c>
      <c r="F369" s="218" t="s">
        <v>887</v>
      </c>
      <c r="G369" s="259">
        <v>38000</v>
      </c>
    </row>
    <row r="370" spans="1:7" ht="57.75" customHeight="1">
      <c r="A370" s="521"/>
      <c r="B370" s="209"/>
      <c r="C370" s="278"/>
      <c r="D370" s="278"/>
      <c r="E370" s="218" t="s">
        <v>913</v>
      </c>
      <c r="F370" s="218" t="s">
        <v>701</v>
      </c>
      <c r="G370" s="259">
        <v>40000</v>
      </c>
    </row>
    <row r="371" spans="1:7" ht="74.25" customHeight="1">
      <c r="A371" s="521"/>
      <c r="B371" s="191"/>
      <c r="C371" s="189"/>
      <c r="D371" s="189"/>
      <c r="E371" s="218" t="s">
        <v>915</v>
      </c>
      <c r="F371" s="218" t="s">
        <v>703</v>
      </c>
      <c r="G371" s="259">
        <v>40000</v>
      </c>
    </row>
    <row r="372" spans="1:7" ht="57.75" customHeight="1">
      <c r="A372" s="521"/>
      <c r="B372" s="247"/>
      <c r="C372" s="119"/>
      <c r="D372" s="119"/>
      <c r="E372" s="218" t="s">
        <v>888</v>
      </c>
      <c r="F372" s="218" t="s">
        <v>914</v>
      </c>
      <c r="G372" s="259">
        <v>20000</v>
      </c>
    </row>
    <row r="373" spans="1:7" ht="66" customHeight="1">
      <c r="A373" s="521"/>
      <c r="B373" s="191"/>
      <c r="C373" s="189"/>
      <c r="D373" s="189"/>
      <c r="E373" s="298" t="s">
        <v>702</v>
      </c>
      <c r="F373" s="218" t="s">
        <v>889</v>
      </c>
      <c r="G373" s="259">
        <v>20736</v>
      </c>
    </row>
    <row r="374" spans="1:7" ht="316.5" customHeight="1">
      <c r="A374" s="521"/>
      <c r="B374" s="209"/>
      <c r="C374" s="278"/>
      <c r="D374" s="278"/>
      <c r="E374" s="299" t="s">
        <v>474</v>
      </c>
      <c r="F374" s="294" t="s">
        <v>890</v>
      </c>
      <c r="G374" s="297">
        <v>310000</v>
      </c>
    </row>
    <row r="375" spans="1:7" ht="51" customHeight="1">
      <c r="A375" s="521"/>
      <c r="B375" s="209"/>
      <c r="C375" s="278"/>
      <c r="D375" s="278"/>
      <c r="E375" s="97" t="s">
        <v>350</v>
      </c>
      <c r="F375" s="169"/>
      <c r="G375" s="229">
        <f>G376</f>
        <v>15000</v>
      </c>
    </row>
    <row r="376" spans="1:7" ht="41.25" customHeight="1">
      <c r="A376" s="521"/>
      <c r="B376" s="191"/>
      <c r="C376" s="189"/>
      <c r="D376" s="189"/>
      <c r="E376" s="300" t="s">
        <v>704</v>
      </c>
      <c r="F376" s="169" t="s">
        <v>891</v>
      </c>
      <c r="G376" s="259">
        <v>15000</v>
      </c>
    </row>
    <row r="377" spans="1:7" ht="35.25" customHeight="1">
      <c r="A377" s="521"/>
      <c r="B377" s="209"/>
      <c r="C377" s="278"/>
      <c r="D377" s="278"/>
      <c r="E377" s="301" t="s">
        <v>351</v>
      </c>
      <c r="F377" s="169"/>
      <c r="G377" s="229">
        <f>G378</f>
        <v>20000</v>
      </c>
    </row>
    <row r="378" spans="1:7" ht="44.25" customHeight="1">
      <c r="A378" s="521"/>
      <c r="B378" s="209"/>
      <c r="C378" s="278"/>
      <c r="D378" s="278"/>
      <c r="E378" s="302" t="s">
        <v>705</v>
      </c>
      <c r="F378" s="303" t="s">
        <v>706</v>
      </c>
      <c r="G378" s="304">
        <v>20000</v>
      </c>
    </row>
    <row r="379" spans="1:7" ht="33.75" customHeight="1">
      <c r="A379" s="521"/>
      <c r="B379" s="234">
        <v>11006</v>
      </c>
      <c r="C379" s="586" t="s">
        <v>352</v>
      </c>
      <c r="D379" s="587"/>
      <c r="E379" s="588"/>
      <c r="F379" s="172" t="s">
        <v>250</v>
      </c>
      <c r="G379" s="154">
        <f>G380</f>
        <v>404616.6</v>
      </c>
    </row>
    <row r="380" spans="1:7" ht="40.5" customHeight="1">
      <c r="A380" s="521"/>
      <c r="B380" s="305"/>
      <c r="C380" s="278"/>
      <c r="D380" s="278"/>
      <c r="E380" s="279"/>
      <c r="F380" s="306" t="s">
        <v>707</v>
      </c>
      <c r="G380" s="197">
        <v>404616.6</v>
      </c>
    </row>
    <row r="381" spans="1:7" ht="42" customHeight="1">
      <c r="A381" s="521"/>
      <c r="B381" s="156">
        <v>11025</v>
      </c>
      <c r="C381" s="495" t="s">
        <v>354</v>
      </c>
      <c r="D381" s="495"/>
      <c r="E381" s="495"/>
      <c r="F381" s="172" t="s">
        <v>250</v>
      </c>
      <c r="G381" s="154">
        <f t="shared" ref="G381" si="15">G382</f>
        <v>50000</v>
      </c>
    </row>
    <row r="382" spans="1:7" ht="42" customHeight="1">
      <c r="A382" s="521"/>
      <c r="B382" s="209"/>
      <c r="C382" s="195"/>
      <c r="D382" s="307"/>
      <c r="E382" s="307"/>
      <c r="F382" s="218" t="s">
        <v>670</v>
      </c>
      <c r="G382" s="87">
        <v>50000</v>
      </c>
    </row>
    <row r="383" spans="1:7" ht="71.25" customHeight="1">
      <c r="A383" s="155"/>
      <c r="B383" s="183">
        <v>12002</v>
      </c>
      <c r="C383" s="492" t="s">
        <v>983</v>
      </c>
      <c r="D383" s="493"/>
      <c r="E383" s="494"/>
      <c r="F383" s="184" t="s">
        <v>250</v>
      </c>
      <c r="G383" s="185">
        <f t="shared" ref="G383:G385" si="16">G384</f>
        <v>35800</v>
      </c>
    </row>
    <row r="384" spans="1:7" ht="42" customHeight="1">
      <c r="A384" s="155"/>
      <c r="B384" s="191"/>
      <c r="C384" s="190"/>
      <c r="D384" s="308"/>
      <c r="E384" s="308"/>
      <c r="F384" s="309" t="s">
        <v>245</v>
      </c>
      <c r="G384" s="197">
        <v>35800</v>
      </c>
    </row>
    <row r="385" spans="1:7" ht="42" customHeight="1">
      <c r="A385" s="155"/>
      <c r="B385" s="183">
        <v>11053</v>
      </c>
      <c r="C385" s="549" t="s">
        <v>892</v>
      </c>
      <c r="D385" s="550"/>
      <c r="E385" s="551"/>
      <c r="F385" s="184" t="s">
        <v>250</v>
      </c>
      <c r="G385" s="185">
        <f t="shared" si="16"/>
        <v>500000</v>
      </c>
    </row>
    <row r="386" spans="1:7" ht="42" customHeight="1">
      <c r="A386" s="155"/>
      <c r="B386" s="191"/>
      <c r="C386" s="190"/>
      <c r="D386" s="308"/>
      <c r="E386" s="308"/>
      <c r="F386" s="309" t="s">
        <v>245</v>
      </c>
      <c r="G386" s="197">
        <v>500000</v>
      </c>
    </row>
    <row r="387" spans="1:7" ht="31.15" customHeight="1">
      <c r="A387" s="205">
        <v>1183</v>
      </c>
      <c r="B387" s="499" t="s">
        <v>355</v>
      </c>
      <c r="C387" s="500"/>
      <c r="D387" s="500"/>
      <c r="E387" s="501"/>
      <c r="F387" s="280"/>
      <c r="G387" s="154">
        <f>+G388</f>
        <v>80000</v>
      </c>
    </row>
    <row r="388" spans="1:7" ht="48.75" customHeight="1">
      <c r="A388" s="589"/>
      <c r="B388" s="171">
        <v>11002</v>
      </c>
      <c r="C388" s="519" t="s">
        <v>786</v>
      </c>
      <c r="D388" s="519"/>
      <c r="E388" s="519"/>
      <c r="F388" s="172" t="s">
        <v>250</v>
      </c>
      <c r="G388" s="154">
        <f>G389</f>
        <v>80000</v>
      </c>
    </row>
    <row r="389" spans="1:7" ht="28.9" customHeight="1">
      <c r="A389" s="589"/>
      <c r="B389" s="171"/>
      <c r="C389" s="206"/>
      <c r="D389" s="206"/>
      <c r="E389" s="310"/>
      <c r="F389" s="169" t="s">
        <v>317</v>
      </c>
      <c r="G389" s="207">
        <v>80000</v>
      </c>
    </row>
    <row r="390" spans="1:7" ht="32.450000000000003" customHeight="1">
      <c r="A390" s="177">
        <v>1192</v>
      </c>
      <c r="B390" s="499" t="s">
        <v>231</v>
      </c>
      <c r="C390" s="500"/>
      <c r="D390" s="500"/>
      <c r="E390" s="501"/>
      <c r="F390" s="172"/>
      <c r="G390" s="154">
        <f>+G391+G393</f>
        <v>749863</v>
      </c>
    </row>
    <row r="391" spans="1:7" ht="54.6" customHeight="1">
      <c r="A391" s="537"/>
      <c r="B391" s="171">
        <v>11001</v>
      </c>
      <c r="C391" s="519" t="s">
        <v>787</v>
      </c>
      <c r="D391" s="519"/>
      <c r="E391" s="519"/>
      <c r="F391" s="172" t="s">
        <v>250</v>
      </c>
      <c r="G391" s="154">
        <f>G392</f>
        <v>206676.6</v>
      </c>
    </row>
    <row r="392" spans="1:7" ht="42" customHeight="1">
      <c r="A392" s="538"/>
      <c r="B392" s="171"/>
      <c r="C392" s="206"/>
      <c r="D392" s="206"/>
      <c r="E392" s="206"/>
      <c r="F392" s="169" t="s">
        <v>735</v>
      </c>
      <c r="G392" s="311">
        <v>206676.6</v>
      </c>
    </row>
    <row r="393" spans="1:7" ht="34.9" customHeight="1">
      <c r="A393" s="538"/>
      <c r="B393" s="171">
        <v>11006</v>
      </c>
      <c r="C393" s="496" t="s">
        <v>357</v>
      </c>
      <c r="D393" s="497"/>
      <c r="E393" s="498"/>
      <c r="F393" s="172" t="s">
        <v>250</v>
      </c>
      <c r="G393" s="154">
        <f>G394</f>
        <v>543186.4</v>
      </c>
    </row>
    <row r="394" spans="1:7" ht="41.25" customHeight="1">
      <c r="A394" s="539"/>
      <c r="B394" s="171"/>
      <c r="C394" s="94"/>
      <c r="D394" s="94"/>
      <c r="E394" s="94"/>
      <c r="F394" s="169" t="s">
        <v>735</v>
      </c>
      <c r="G394" s="87">
        <v>543186.4</v>
      </c>
    </row>
    <row r="395" spans="1:7" ht="32.450000000000003" customHeight="1">
      <c r="A395" s="205">
        <v>1193</v>
      </c>
      <c r="B395" s="499" t="s">
        <v>358</v>
      </c>
      <c r="C395" s="500"/>
      <c r="D395" s="500"/>
      <c r="E395" s="501"/>
      <c r="F395" s="312"/>
      <c r="G395" s="154">
        <f>+G396+G416</f>
        <v>3967709.3</v>
      </c>
    </row>
    <row r="396" spans="1:7" ht="72" customHeight="1">
      <c r="A396" s="526"/>
      <c r="B396" s="171">
        <v>11001</v>
      </c>
      <c r="C396" s="496" t="s">
        <v>359</v>
      </c>
      <c r="D396" s="497"/>
      <c r="E396" s="498"/>
      <c r="F396" s="172" t="s">
        <v>250</v>
      </c>
      <c r="G396" s="154">
        <f>SUM(G397:G415)</f>
        <v>3885609.5</v>
      </c>
    </row>
    <row r="397" spans="1:7" ht="30.6" customHeight="1">
      <c r="A397" s="527"/>
      <c r="B397" s="171"/>
      <c r="C397" s="206"/>
      <c r="D397" s="206"/>
      <c r="E397" s="206"/>
      <c r="F397" s="218" t="s">
        <v>245</v>
      </c>
      <c r="G397" s="87">
        <v>596370</v>
      </c>
    </row>
    <row r="398" spans="1:7" ht="32.450000000000003" customHeight="1">
      <c r="A398" s="527"/>
      <c r="B398" s="171"/>
      <c r="C398" s="206"/>
      <c r="D398" s="206"/>
      <c r="E398" s="206"/>
      <c r="F398" s="169" t="s">
        <v>788</v>
      </c>
      <c r="G398" s="87">
        <v>311321.90000000002</v>
      </c>
    </row>
    <row r="399" spans="1:7" ht="37.5" customHeight="1">
      <c r="A399" s="527"/>
      <c r="B399" s="171"/>
      <c r="C399" s="206"/>
      <c r="D399" s="206"/>
      <c r="E399" s="206"/>
      <c r="F399" s="169" t="s">
        <v>789</v>
      </c>
      <c r="G399" s="87">
        <v>79670.399999999994</v>
      </c>
    </row>
    <row r="400" spans="1:7" ht="34.5" customHeight="1">
      <c r="A400" s="527"/>
      <c r="B400" s="171"/>
      <c r="C400" s="206"/>
      <c r="D400" s="206"/>
      <c r="E400" s="206"/>
      <c r="F400" s="169" t="s">
        <v>790</v>
      </c>
      <c r="G400" s="87">
        <v>86037.6</v>
      </c>
    </row>
    <row r="401" spans="1:7" ht="38.25" customHeight="1">
      <c r="A401" s="527"/>
      <c r="B401" s="171"/>
      <c r="C401" s="206"/>
      <c r="D401" s="206"/>
      <c r="E401" s="206"/>
      <c r="F401" s="169" t="s">
        <v>791</v>
      </c>
      <c r="G401" s="87">
        <v>110383</v>
      </c>
    </row>
    <row r="402" spans="1:7" ht="30" customHeight="1">
      <c r="A402" s="527"/>
      <c r="B402" s="171"/>
      <c r="C402" s="206"/>
      <c r="D402" s="206"/>
      <c r="E402" s="206"/>
      <c r="F402" s="169" t="s">
        <v>69</v>
      </c>
      <c r="G402" s="87">
        <v>85633.7</v>
      </c>
    </row>
    <row r="403" spans="1:7" ht="41.25" customHeight="1">
      <c r="A403" s="527"/>
      <c r="B403" s="171"/>
      <c r="C403" s="206"/>
      <c r="D403" s="206"/>
      <c r="E403" s="206"/>
      <c r="F403" s="169" t="s">
        <v>70</v>
      </c>
      <c r="G403" s="87">
        <v>234011.3</v>
      </c>
    </row>
    <row r="404" spans="1:7" ht="36" customHeight="1">
      <c r="A404" s="527"/>
      <c r="B404" s="171"/>
      <c r="C404" s="206"/>
      <c r="D404" s="206"/>
      <c r="E404" s="206"/>
      <c r="F404" s="169" t="s">
        <v>71</v>
      </c>
      <c r="G404" s="87">
        <v>96331</v>
      </c>
    </row>
    <row r="405" spans="1:7" ht="36.75" customHeight="1">
      <c r="A405" s="527"/>
      <c r="B405" s="171"/>
      <c r="C405" s="206"/>
      <c r="D405" s="206"/>
      <c r="E405" s="206"/>
      <c r="F405" s="169" t="s">
        <v>792</v>
      </c>
      <c r="G405" s="87">
        <v>176844.2</v>
      </c>
    </row>
    <row r="406" spans="1:7" ht="32.25" customHeight="1">
      <c r="A406" s="527"/>
      <c r="B406" s="171"/>
      <c r="C406" s="206"/>
      <c r="D406" s="206"/>
      <c r="E406" s="206"/>
      <c r="F406" s="169" t="s">
        <v>793</v>
      </c>
      <c r="G406" s="87">
        <v>178449.5</v>
      </c>
    </row>
    <row r="407" spans="1:7" ht="36" customHeight="1">
      <c r="A407" s="527"/>
      <c r="B407" s="171"/>
      <c r="C407" s="206"/>
      <c r="D407" s="206"/>
      <c r="E407" s="206"/>
      <c r="F407" s="169" t="s">
        <v>794</v>
      </c>
      <c r="G407" s="87">
        <v>193672.5</v>
      </c>
    </row>
    <row r="408" spans="1:7" ht="36" customHeight="1">
      <c r="A408" s="527"/>
      <c r="B408" s="171"/>
      <c r="C408" s="206"/>
      <c r="D408" s="206"/>
      <c r="E408" s="206"/>
      <c r="F408" s="169" t="s">
        <v>795</v>
      </c>
      <c r="G408" s="87">
        <v>144699.20000000001</v>
      </c>
    </row>
    <row r="409" spans="1:7" ht="41.25" customHeight="1">
      <c r="A409" s="527"/>
      <c r="B409" s="171"/>
      <c r="C409" s="206"/>
      <c r="D409" s="206"/>
      <c r="E409" s="206"/>
      <c r="F409" s="169" t="s">
        <v>796</v>
      </c>
      <c r="G409" s="87">
        <v>205842</v>
      </c>
    </row>
    <row r="410" spans="1:7" ht="38.25" customHeight="1">
      <c r="A410" s="527"/>
      <c r="B410" s="171"/>
      <c r="C410" s="206"/>
      <c r="D410" s="206"/>
      <c r="E410" s="206"/>
      <c r="F410" s="169" t="s">
        <v>797</v>
      </c>
      <c r="G410" s="87">
        <v>197492.5</v>
      </c>
    </row>
    <row r="411" spans="1:7" ht="35.25" customHeight="1">
      <c r="A411" s="527"/>
      <c r="B411" s="171"/>
      <c r="C411" s="206"/>
      <c r="D411" s="206"/>
      <c r="E411" s="206"/>
      <c r="F411" s="169" t="s">
        <v>798</v>
      </c>
      <c r="G411" s="87">
        <v>186887.8</v>
      </c>
    </row>
    <row r="412" spans="1:7" ht="37.5" customHeight="1">
      <c r="A412" s="527"/>
      <c r="B412" s="171"/>
      <c r="C412" s="206"/>
      <c r="D412" s="206"/>
      <c r="E412" s="206"/>
      <c r="F412" s="169" t="s">
        <v>799</v>
      </c>
      <c r="G412" s="87">
        <v>227598.8</v>
      </c>
    </row>
    <row r="413" spans="1:7" ht="41.25" customHeight="1">
      <c r="A413" s="527"/>
      <c r="B413" s="171"/>
      <c r="C413" s="206"/>
      <c r="D413" s="206"/>
      <c r="E413" s="206"/>
      <c r="F413" s="169" t="s">
        <v>800</v>
      </c>
      <c r="G413" s="87">
        <v>236231</v>
      </c>
    </row>
    <row r="414" spans="1:7" ht="37.5" customHeight="1">
      <c r="A414" s="527"/>
      <c r="B414" s="171"/>
      <c r="C414" s="206"/>
      <c r="D414" s="206"/>
      <c r="E414" s="206"/>
      <c r="F414" s="169" t="s">
        <v>801</v>
      </c>
      <c r="G414" s="87">
        <v>281648</v>
      </c>
    </row>
    <row r="415" spans="1:7" ht="38.25" customHeight="1">
      <c r="A415" s="527"/>
      <c r="B415" s="171"/>
      <c r="C415" s="206"/>
      <c r="D415" s="206"/>
      <c r="E415" s="206"/>
      <c r="F415" s="169" t="s">
        <v>802</v>
      </c>
      <c r="G415" s="87">
        <v>256485.1</v>
      </c>
    </row>
    <row r="416" spans="1:7" ht="58.5" customHeight="1">
      <c r="A416" s="527"/>
      <c r="B416" s="171">
        <v>11002</v>
      </c>
      <c r="C416" s="519" t="s">
        <v>360</v>
      </c>
      <c r="D416" s="519"/>
      <c r="E416" s="519"/>
      <c r="F416" s="172" t="s">
        <v>250</v>
      </c>
      <c r="G416" s="154">
        <f t="shared" ref="G416" si="17">G417</f>
        <v>82099.8</v>
      </c>
    </row>
    <row r="417" spans="1:7" ht="31.9" customHeight="1">
      <c r="A417" s="527"/>
      <c r="B417" s="171"/>
      <c r="C417" s="161"/>
      <c r="D417" s="161"/>
      <c r="E417" s="161"/>
      <c r="F417" s="169" t="s">
        <v>245</v>
      </c>
      <c r="G417" s="163">
        <v>82099.8</v>
      </c>
    </row>
    <row r="418" spans="1:7" ht="39.75" customHeight="1">
      <c r="A418" s="146">
        <v>1196</v>
      </c>
      <c r="B418" s="511" t="s">
        <v>361</v>
      </c>
      <c r="C418" s="512"/>
      <c r="D418" s="512"/>
      <c r="E418" s="513"/>
      <c r="F418" s="277"/>
      <c r="G418" s="154">
        <f>G419+G423</f>
        <v>359765.5</v>
      </c>
    </row>
    <row r="419" spans="1:7" ht="39.75" customHeight="1">
      <c r="A419" s="537"/>
      <c r="B419" s="171">
        <v>11001</v>
      </c>
      <c r="C419" s="496" t="s">
        <v>362</v>
      </c>
      <c r="D419" s="497"/>
      <c r="E419" s="498"/>
      <c r="F419" s="184" t="s">
        <v>250</v>
      </c>
      <c r="G419" s="154">
        <f>G421+G422</f>
        <v>310884.90000000002</v>
      </c>
    </row>
    <row r="420" spans="1:7" ht="36.75" customHeight="1">
      <c r="A420" s="538"/>
      <c r="B420" s="209"/>
      <c r="C420" s="195"/>
      <c r="D420" s="584" t="s">
        <v>339</v>
      </c>
      <c r="E420" s="585"/>
      <c r="F420" s="313"/>
      <c r="G420" s="314"/>
    </row>
    <row r="421" spans="1:7" ht="40.5" customHeight="1">
      <c r="A421" s="538"/>
      <c r="B421" s="209"/>
      <c r="C421" s="278"/>
      <c r="D421" s="278"/>
      <c r="E421" s="315" t="s">
        <v>362</v>
      </c>
      <c r="F421" s="218" t="s">
        <v>245</v>
      </c>
      <c r="G421" s="87">
        <v>130884.9</v>
      </c>
    </row>
    <row r="422" spans="1:7" ht="36.75" customHeight="1">
      <c r="A422" s="538"/>
      <c r="B422" s="209"/>
      <c r="C422" s="278"/>
      <c r="D422" s="278"/>
      <c r="E422" s="298" t="s">
        <v>623</v>
      </c>
      <c r="F422" s="218" t="s">
        <v>624</v>
      </c>
      <c r="G422" s="87">
        <v>180000</v>
      </c>
    </row>
    <row r="423" spans="1:7" ht="41.25" customHeight="1">
      <c r="A423" s="538"/>
      <c r="B423" s="178">
        <v>11002</v>
      </c>
      <c r="C423" s="496" t="s">
        <v>363</v>
      </c>
      <c r="D423" s="497"/>
      <c r="E423" s="498"/>
      <c r="F423" s="280"/>
      <c r="G423" s="154">
        <f>G424</f>
        <v>48880.6</v>
      </c>
    </row>
    <row r="424" spans="1:7" ht="39" customHeight="1">
      <c r="A424" s="538"/>
      <c r="B424" s="156"/>
      <c r="C424" s="278"/>
      <c r="D424" s="278"/>
      <c r="E424" s="279"/>
      <c r="F424" s="172" t="s">
        <v>250</v>
      </c>
      <c r="G424" s="154">
        <f>G425</f>
        <v>48880.6</v>
      </c>
    </row>
    <row r="425" spans="1:7" ht="29.45" customHeight="1">
      <c r="A425" s="538"/>
      <c r="B425" s="209"/>
      <c r="C425" s="278"/>
      <c r="D425" s="278"/>
      <c r="E425" s="278"/>
      <c r="F425" s="231" t="s">
        <v>626</v>
      </c>
      <c r="G425" s="163">
        <v>48880.6</v>
      </c>
    </row>
    <row r="426" spans="1:7" ht="36" customHeight="1">
      <c r="A426" s="215">
        <v>1198</v>
      </c>
      <c r="B426" s="499" t="s">
        <v>364</v>
      </c>
      <c r="C426" s="500"/>
      <c r="D426" s="500"/>
      <c r="E426" s="501"/>
      <c r="F426" s="277"/>
      <c r="G426" s="154">
        <f>+G427+G431+G433+G437</f>
        <v>393253.3</v>
      </c>
    </row>
    <row r="427" spans="1:7" ht="36.6" customHeight="1">
      <c r="A427" s="590"/>
      <c r="B427" s="160">
        <v>11001</v>
      </c>
      <c r="C427" s="495" t="s">
        <v>818</v>
      </c>
      <c r="D427" s="495"/>
      <c r="E427" s="495"/>
      <c r="F427" s="172" t="s">
        <v>250</v>
      </c>
      <c r="G427" s="154">
        <f>G429+G430</f>
        <v>38000</v>
      </c>
    </row>
    <row r="428" spans="1:7" ht="31.5" customHeight="1">
      <c r="A428" s="591"/>
      <c r="B428" s="316"/>
      <c r="C428" s="317"/>
      <c r="D428" s="524" t="s">
        <v>339</v>
      </c>
      <c r="E428" s="525"/>
      <c r="F428" s="299"/>
      <c r="G428" s="318"/>
    </row>
    <row r="429" spans="1:7" ht="89.25" customHeight="1">
      <c r="A429" s="591"/>
      <c r="B429" s="319"/>
      <c r="C429" s="291"/>
      <c r="D429" s="291"/>
      <c r="E429" s="315" t="s">
        <v>808</v>
      </c>
      <c r="F429" s="218" t="s">
        <v>806</v>
      </c>
      <c r="G429" s="87">
        <v>29000</v>
      </c>
    </row>
    <row r="430" spans="1:7" ht="56.25" customHeight="1">
      <c r="A430" s="591"/>
      <c r="B430" s="319"/>
      <c r="C430" s="291"/>
      <c r="D430" s="291"/>
      <c r="E430" s="315" t="s">
        <v>809</v>
      </c>
      <c r="F430" s="218" t="s">
        <v>627</v>
      </c>
      <c r="G430" s="87">
        <v>9000</v>
      </c>
    </row>
    <row r="431" spans="1:7" ht="54.75" customHeight="1">
      <c r="A431" s="591"/>
      <c r="B431" s="160">
        <v>11004</v>
      </c>
      <c r="C431" s="532" t="s">
        <v>365</v>
      </c>
      <c r="D431" s="532"/>
      <c r="E431" s="532"/>
      <c r="F431" s="172" t="s">
        <v>250</v>
      </c>
      <c r="G431" s="208">
        <f t="shared" ref="G431" si="18">G432</f>
        <v>12000</v>
      </c>
    </row>
    <row r="432" spans="1:7" ht="31.15" customHeight="1">
      <c r="A432" s="591"/>
      <c r="B432" s="319"/>
      <c r="C432" s="320"/>
      <c r="D432" s="320"/>
      <c r="E432" s="320"/>
      <c r="F432" s="231" t="s">
        <v>803</v>
      </c>
      <c r="G432" s="214">
        <v>12000</v>
      </c>
    </row>
    <row r="433" spans="1:8" ht="34.9" customHeight="1">
      <c r="A433" s="538"/>
      <c r="B433" s="91">
        <v>11008</v>
      </c>
      <c r="C433" s="495" t="s">
        <v>804</v>
      </c>
      <c r="D433" s="495"/>
      <c r="E433" s="495"/>
      <c r="F433" s="231"/>
      <c r="G433" s="154">
        <f>G435+G436</f>
        <v>64703.7</v>
      </c>
    </row>
    <row r="434" spans="1:8" ht="34.5" customHeight="1">
      <c r="A434" s="538"/>
      <c r="B434" s="222"/>
      <c r="C434" s="180"/>
      <c r="D434" s="584" t="s">
        <v>339</v>
      </c>
      <c r="E434" s="585"/>
      <c r="F434" s="231"/>
      <c r="G434" s="163"/>
    </row>
    <row r="435" spans="1:8" ht="38.25" customHeight="1">
      <c r="A435" s="538"/>
      <c r="B435" s="222"/>
      <c r="C435" s="180"/>
      <c r="D435" s="321"/>
      <c r="E435" s="123" t="s">
        <v>805</v>
      </c>
      <c r="F435" s="218" t="s">
        <v>806</v>
      </c>
      <c r="G435" s="87">
        <v>52703.7</v>
      </c>
    </row>
    <row r="436" spans="1:8" ht="37.15" customHeight="1">
      <c r="A436" s="538"/>
      <c r="B436" s="222"/>
      <c r="C436" s="180"/>
      <c r="D436" s="321"/>
      <c r="E436" s="123" t="s">
        <v>807</v>
      </c>
      <c r="F436" s="218" t="s">
        <v>893</v>
      </c>
      <c r="G436" s="87">
        <v>12000</v>
      </c>
    </row>
    <row r="437" spans="1:8" ht="33" customHeight="1">
      <c r="A437" s="527"/>
      <c r="B437" s="91">
        <v>11009</v>
      </c>
      <c r="C437" s="495" t="s">
        <v>366</v>
      </c>
      <c r="D437" s="495"/>
      <c r="E437" s="495"/>
      <c r="F437" s="172" t="s">
        <v>250</v>
      </c>
      <c r="G437" s="154">
        <f>G438</f>
        <v>278549.59999999998</v>
      </c>
    </row>
    <row r="438" spans="1:8" ht="34.5" customHeight="1">
      <c r="A438" s="528"/>
      <c r="B438" s="91"/>
      <c r="C438" s="206"/>
      <c r="D438" s="206"/>
      <c r="E438" s="206"/>
      <c r="F438" s="231" t="s">
        <v>282</v>
      </c>
      <c r="G438" s="322">
        <v>278549.59999999998</v>
      </c>
    </row>
    <row r="439" spans="1:8" ht="48.75" customHeight="1">
      <c r="A439" s="323">
        <v>1215</v>
      </c>
      <c r="B439" s="499" t="s">
        <v>367</v>
      </c>
      <c r="C439" s="500"/>
      <c r="D439" s="500"/>
      <c r="E439" s="501"/>
      <c r="F439" s="324"/>
      <c r="G439" s="154">
        <f>G440+G442+G444+G446</f>
        <v>269720</v>
      </c>
    </row>
    <row r="440" spans="1:8" ht="48.75" customHeight="1">
      <c r="A440" s="234"/>
      <c r="B440" s="158">
        <v>11003</v>
      </c>
      <c r="C440" s="549" t="s">
        <v>894</v>
      </c>
      <c r="D440" s="550"/>
      <c r="E440" s="551"/>
      <c r="F440" s="172" t="s">
        <v>250</v>
      </c>
      <c r="G440" s="154">
        <f>G441</f>
        <v>5000</v>
      </c>
    </row>
    <row r="441" spans="1:8" ht="48.75" customHeight="1">
      <c r="A441" s="234"/>
      <c r="B441" s="158"/>
      <c r="C441" s="161"/>
      <c r="D441" s="161"/>
      <c r="E441" s="161"/>
      <c r="F441" s="218" t="s">
        <v>245</v>
      </c>
      <c r="G441" s="163">
        <v>5000</v>
      </c>
    </row>
    <row r="442" spans="1:8" ht="48.75" customHeight="1">
      <c r="A442" s="234"/>
      <c r="B442" s="158">
        <v>11007</v>
      </c>
      <c r="C442" s="549" t="s">
        <v>895</v>
      </c>
      <c r="D442" s="550"/>
      <c r="E442" s="551"/>
      <c r="F442" s="172" t="s">
        <v>250</v>
      </c>
      <c r="G442" s="154">
        <f>G443</f>
        <v>105000</v>
      </c>
    </row>
    <row r="443" spans="1:8" ht="48.75" customHeight="1">
      <c r="A443" s="234"/>
      <c r="B443" s="158"/>
      <c r="C443" s="161"/>
      <c r="D443" s="161"/>
      <c r="E443" s="161"/>
      <c r="F443" s="218" t="s">
        <v>687</v>
      </c>
      <c r="G443" s="87">
        <v>105000</v>
      </c>
    </row>
    <row r="444" spans="1:8" ht="34.15" customHeight="1">
      <c r="A444" s="198"/>
      <c r="B444" s="158">
        <v>12001</v>
      </c>
      <c r="C444" s="496" t="s">
        <v>368</v>
      </c>
      <c r="D444" s="497"/>
      <c r="E444" s="498"/>
      <c r="F444" s="172" t="s">
        <v>250</v>
      </c>
      <c r="G444" s="154">
        <f>G445</f>
        <v>141720</v>
      </c>
      <c r="H444" s="149"/>
    </row>
    <row r="445" spans="1:8" ht="34.15" customHeight="1">
      <c r="A445" s="198"/>
      <c r="B445" s="158"/>
      <c r="C445" s="161"/>
      <c r="D445" s="161"/>
      <c r="E445" s="161"/>
      <c r="F445" s="231" t="s">
        <v>88</v>
      </c>
      <c r="G445" s="163">
        <v>141720</v>
      </c>
    </row>
    <row r="446" spans="1:8" ht="40.5" customHeight="1">
      <c r="A446" s="198"/>
      <c r="B446" s="238">
        <v>12006</v>
      </c>
      <c r="C446" s="495" t="s">
        <v>466</v>
      </c>
      <c r="D446" s="495"/>
      <c r="E446" s="495"/>
      <c r="F446" s="172" t="s">
        <v>250</v>
      </c>
      <c r="G446" s="154">
        <f>G447</f>
        <v>18000</v>
      </c>
    </row>
    <row r="447" spans="1:8" ht="34.15" customHeight="1">
      <c r="A447" s="159"/>
      <c r="B447" s="325"/>
      <c r="C447" s="278"/>
      <c r="D447" s="278"/>
      <c r="E447" s="278"/>
      <c r="F447" s="218" t="s">
        <v>282</v>
      </c>
      <c r="G447" s="163">
        <v>18000</v>
      </c>
    </row>
    <row r="448" spans="1:8" ht="44.25" customHeight="1">
      <c r="A448" s="326">
        <v>1227</v>
      </c>
      <c r="B448" s="499" t="s">
        <v>369</v>
      </c>
      <c r="C448" s="500"/>
      <c r="D448" s="500"/>
      <c r="E448" s="501"/>
      <c r="F448" s="324"/>
      <c r="G448" s="154">
        <f>G449+G451+G453+G455</f>
        <v>932016.1</v>
      </c>
    </row>
    <row r="449" spans="1:7" ht="34.15" customHeight="1">
      <c r="A449" s="157"/>
      <c r="B449" s="158">
        <v>11001</v>
      </c>
      <c r="C449" s="519" t="s">
        <v>370</v>
      </c>
      <c r="D449" s="519"/>
      <c r="E449" s="519"/>
      <c r="F449" s="172" t="s">
        <v>250</v>
      </c>
      <c r="G449" s="154">
        <f t="shared" ref="G449:G455" si="19">G450</f>
        <v>331581.8</v>
      </c>
    </row>
    <row r="450" spans="1:7" ht="34.15" customHeight="1">
      <c r="A450" s="198"/>
      <c r="B450" s="158"/>
      <c r="C450" s="161"/>
      <c r="D450" s="161"/>
      <c r="E450" s="161"/>
      <c r="F450" s="169" t="s">
        <v>620</v>
      </c>
      <c r="G450" s="163">
        <v>331581.8</v>
      </c>
    </row>
    <row r="451" spans="1:7" ht="34.15" customHeight="1">
      <c r="A451" s="198"/>
      <c r="B451" s="158">
        <v>11002</v>
      </c>
      <c r="C451" s="519" t="s">
        <v>371</v>
      </c>
      <c r="D451" s="519"/>
      <c r="E451" s="519"/>
      <c r="F451" s="172" t="s">
        <v>250</v>
      </c>
      <c r="G451" s="154">
        <f t="shared" si="19"/>
        <v>263114.3</v>
      </c>
    </row>
    <row r="452" spans="1:7" ht="34.15" customHeight="1">
      <c r="A452" s="198"/>
      <c r="B452" s="158"/>
      <c r="C452" s="161"/>
      <c r="D452" s="161"/>
      <c r="E452" s="161"/>
      <c r="F452" s="169" t="s">
        <v>620</v>
      </c>
      <c r="G452" s="163">
        <v>263114.3</v>
      </c>
    </row>
    <row r="453" spans="1:7" ht="34.15" customHeight="1">
      <c r="A453" s="198"/>
      <c r="B453" s="158">
        <v>11003</v>
      </c>
      <c r="C453" s="519" t="s">
        <v>954</v>
      </c>
      <c r="D453" s="519"/>
      <c r="E453" s="519"/>
      <c r="F453" s="172" t="s">
        <v>250</v>
      </c>
      <c r="G453" s="154">
        <f t="shared" si="19"/>
        <v>282000</v>
      </c>
    </row>
    <row r="454" spans="1:7" ht="34.15" customHeight="1">
      <c r="A454" s="159"/>
      <c r="B454" s="158"/>
      <c r="C454" s="161"/>
      <c r="D454" s="161"/>
      <c r="E454" s="161"/>
      <c r="F454" s="169" t="s">
        <v>620</v>
      </c>
      <c r="G454" s="163">
        <v>282000</v>
      </c>
    </row>
    <row r="455" spans="1:7" ht="34.15" customHeight="1">
      <c r="A455" s="198"/>
      <c r="B455" s="158">
        <v>11004</v>
      </c>
      <c r="C455" s="549" t="s">
        <v>955</v>
      </c>
      <c r="D455" s="550"/>
      <c r="E455" s="551"/>
      <c r="F455" s="172" t="s">
        <v>250</v>
      </c>
      <c r="G455" s="154">
        <f t="shared" si="19"/>
        <v>55320</v>
      </c>
    </row>
    <row r="456" spans="1:7" ht="34.15" customHeight="1">
      <c r="A456" s="198"/>
      <c r="B456" s="158"/>
      <c r="C456" s="161"/>
      <c r="D456" s="161"/>
      <c r="E456" s="161"/>
      <c r="F456" s="169" t="s">
        <v>904</v>
      </c>
      <c r="G456" s="87">
        <v>55320</v>
      </c>
    </row>
    <row r="457" spans="1:7" ht="38.25" customHeight="1">
      <c r="A457" s="326">
        <v>1240</v>
      </c>
      <c r="B457" s="327" t="s">
        <v>784</v>
      </c>
      <c r="C457" s="131"/>
      <c r="D457" s="131"/>
      <c r="E457" s="131"/>
      <c r="F457" s="209"/>
      <c r="G457" s="154">
        <f>G458</f>
        <v>214880</v>
      </c>
    </row>
    <row r="458" spans="1:7" ht="57.75" customHeight="1">
      <c r="A458" s="328"/>
      <c r="B458" s="329">
        <v>11001</v>
      </c>
      <c r="C458" s="508" t="s">
        <v>810</v>
      </c>
      <c r="D458" s="509"/>
      <c r="E458" s="510"/>
      <c r="F458" s="172" t="s">
        <v>232</v>
      </c>
      <c r="G458" s="154">
        <f>G459</f>
        <v>214880</v>
      </c>
    </row>
    <row r="459" spans="1:7" ht="46.5" customHeight="1">
      <c r="A459" s="198"/>
      <c r="B459" s="238"/>
      <c r="C459" s="161"/>
      <c r="D459" s="161"/>
      <c r="E459" s="161"/>
      <c r="F459" s="169" t="s">
        <v>811</v>
      </c>
      <c r="G459" s="163">
        <v>214880</v>
      </c>
    </row>
    <row r="460" spans="1:7" ht="36" customHeight="1">
      <c r="A460" s="505" t="s">
        <v>0</v>
      </c>
      <c r="B460" s="506"/>
      <c r="C460" s="506"/>
      <c r="D460" s="506"/>
      <c r="E460" s="506"/>
      <c r="F460" s="507"/>
      <c r="G460" s="154">
        <f>G461+G468+G473</f>
        <v>8143303.5999999996</v>
      </c>
    </row>
    <row r="461" spans="1:7" ht="39.75" customHeight="1">
      <c r="A461" s="326">
        <v>1003</v>
      </c>
      <c r="B461" s="499" t="s">
        <v>372</v>
      </c>
      <c r="C461" s="500"/>
      <c r="D461" s="500"/>
      <c r="E461" s="501"/>
      <c r="F461" s="312"/>
      <c r="G461" s="154">
        <f>+G462+G464+G466</f>
        <v>6933036</v>
      </c>
    </row>
    <row r="462" spans="1:7" ht="58.5" customHeight="1">
      <c r="A462" s="541"/>
      <c r="B462" s="238">
        <v>11001</v>
      </c>
      <c r="C462" s="496" t="s">
        <v>373</v>
      </c>
      <c r="D462" s="497"/>
      <c r="E462" s="498"/>
      <c r="F462" s="172" t="s">
        <v>0</v>
      </c>
      <c r="G462" s="154">
        <f>G463</f>
        <v>2299575.4</v>
      </c>
    </row>
    <row r="463" spans="1:7" ht="34.15" customHeight="1">
      <c r="A463" s="527"/>
      <c r="B463" s="330"/>
      <c r="C463" s="168"/>
      <c r="D463" s="168"/>
      <c r="E463" s="168"/>
      <c r="F463" s="169" t="s">
        <v>503</v>
      </c>
      <c r="G463" s="170">
        <v>2299575.4</v>
      </c>
    </row>
    <row r="464" spans="1:7" ht="34.15" customHeight="1">
      <c r="A464" s="198"/>
      <c r="B464" s="238">
        <v>11002</v>
      </c>
      <c r="C464" s="489" t="s">
        <v>486</v>
      </c>
      <c r="D464" s="490"/>
      <c r="E464" s="491"/>
      <c r="F464" s="331" t="s">
        <v>0</v>
      </c>
      <c r="G464" s="332">
        <f>G465</f>
        <v>4550460.5999999996</v>
      </c>
    </row>
    <row r="465" spans="1:7" ht="34.15" customHeight="1">
      <c r="A465" s="159"/>
      <c r="B465" s="330"/>
      <c r="C465" s="168"/>
      <c r="D465" s="168"/>
      <c r="E465" s="168"/>
      <c r="F465" s="169" t="s">
        <v>503</v>
      </c>
      <c r="G465" s="170">
        <v>4550460.5999999996</v>
      </c>
    </row>
    <row r="466" spans="1:7" ht="34.15" customHeight="1">
      <c r="A466" s="198"/>
      <c r="B466" s="238">
        <v>11005</v>
      </c>
      <c r="C466" s="489" t="s">
        <v>822</v>
      </c>
      <c r="D466" s="490"/>
      <c r="E466" s="491"/>
      <c r="F466" s="331" t="s">
        <v>0</v>
      </c>
      <c r="G466" s="332">
        <f>G467</f>
        <v>83000</v>
      </c>
    </row>
    <row r="467" spans="1:7" ht="42.75" customHeight="1">
      <c r="A467" s="159"/>
      <c r="B467" s="330"/>
      <c r="C467" s="168"/>
      <c r="D467" s="168"/>
      <c r="E467" s="168"/>
      <c r="F467" s="169" t="s">
        <v>503</v>
      </c>
      <c r="G467" s="170">
        <v>83000</v>
      </c>
    </row>
    <row r="468" spans="1:7" ht="37.5" customHeight="1">
      <c r="A468" s="92">
        <v>1188</v>
      </c>
      <c r="B468" s="499" t="s">
        <v>374</v>
      </c>
      <c r="C468" s="500"/>
      <c r="D468" s="500"/>
      <c r="E468" s="501"/>
      <c r="F468" s="156"/>
      <c r="G468" s="154">
        <f>+G469+G471</f>
        <v>1085307.6000000001</v>
      </c>
    </row>
    <row r="469" spans="1:7" ht="57" customHeight="1">
      <c r="A469" s="592"/>
      <c r="B469" s="238">
        <v>11001</v>
      </c>
      <c r="C469" s="495" t="s">
        <v>375</v>
      </c>
      <c r="D469" s="495"/>
      <c r="E469" s="495"/>
      <c r="F469" s="172" t="s">
        <v>0</v>
      </c>
      <c r="G469" s="154">
        <f>G470</f>
        <v>182400</v>
      </c>
    </row>
    <row r="470" spans="1:7" ht="39" customHeight="1">
      <c r="A470" s="591"/>
      <c r="B470" s="330"/>
      <c r="C470" s="168"/>
      <c r="D470" s="168"/>
      <c r="E470" s="168"/>
      <c r="F470" s="169" t="s">
        <v>504</v>
      </c>
      <c r="G470" s="170">
        <v>182400</v>
      </c>
    </row>
    <row r="471" spans="1:7" ht="39" customHeight="1">
      <c r="A471" s="92"/>
      <c r="B471" s="238">
        <v>11002</v>
      </c>
      <c r="C471" s="486" t="s">
        <v>487</v>
      </c>
      <c r="D471" s="487"/>
      <c r="E471" s="488"/>
      <c r="F471" s="331" t="s">
        <v>0</v>
      </c>
      <c r="G471" s="332">
        <f>G472</f>
        <v>902907.6</v>
      </c>
    </row>
    <row r="472" spans="1:7" ht="39" customHeight="1">
      <c r="A472" s="94"/>
      <c r="B472" s="330"/>
      <c r="C472" s="168"/>
      <c r="D472" s="168"/>
      <c r="E472" s="168"/>
      <c r="F472" s="169" t="s">
        <v>505</v>
      </c>
      <c r="G472" s="170">
        <v>902907.6</v>
      </c>
    </row>
    <row r="473" spans="1:7" ht="39.75" customHeight="1">
      <c r="A473" s="177">
        <v>1191</v>
      </c>
      <c r="B473" s="499" t="s">
        <v>376</v>
      </c>
      <c r="C473" s="500"/>
      <c r="D473" s="500"/>
      <c r="E473" s="501"/>
      <c r="F473" s="333"/>
      <c r="G473" s="154">
        <f>G474</f>
        <v>124960</v>
      </c>
    </row>
    <row r="474" spans="1:7" ht="68.25" customHeight="1">
      <c r="A474" s="527"/>
      <c r="B474" s="156">
        <v>11003</v>
      </c>
      <c r="C474" s="495" t="s">
        <v>377</v>
      </c>
      <c r="D474" s="495"/>
      <c r="E474" s="495"/>
      <c r="F474" s="172" t="s">
        <v>0</v>
      </c>
      <c r="G474" s="154">
        <f>G475</f>
        <v>124960</v>
      </c>
    </row>
    <row r="475" spans="1:7" ht="39.75" customHeight="1">
      <c r="A475" s="528"/>
      <c r="B475" s="156"/>
      <c r="C475" s="278"/>
      <c r="D475" s="195"/>
      <c r="E475" s="195"/>
      <c r="F475" s="334" t="s">
        <v>378</v>
      </c>
      <c r="G475" s="163">
        <v>124960</v>
      </c>
    </row>
    <row r="476" spans="1:7" ht="34.5" customHeight="1">
      <c r="A476" s="583" t="s">
        <v>237</v>
      </c>
      <c r="B476" s="506"/>
      <c r="C476" s="506"/>
      <c r="D476" s="506"/>
      <c r="E476" s="506"/>
      <c r="F476" s="507"/>
      <c r="G476" s="154">
        <f>G477</f>
        <v>306676.90000000002</v>
      </c>
    </row>
    <row r="477" spans="1:7" ht="42.75" customHeight="1">
      <c r="A477" s="94">
        <v>1177</v>
      </c>
      <c r="B477" s="499" t="s">
        <v>379</v>
      </c>
      <c r="C477" s="500"/>
      <c r="D477" s="500"/>
      <c r="E477" s="501"/>
      <c r="F477" s="171"/>
      <c r="G477" s="154">
        <f t="shared" ref="G477:G478" si="20">G478</f>
        <v>306676.90000000002</v>
      </c>
    </row>
    <row r="478" spans="1:7" ht="71.25" customHeight="1">
      <c r="A478" s="590"/>
      <c r="B478" s="156">
        <v>11001</v>
      </c>
      <c r="C478" s="495" t="s">
        <v>380</v>
      </c>
      <c r="D478" s="495"/>
      <c r="E478" s="495"/>
      <c r="F478" s="172" t="s">
        <v>237</v>
      </c>
      <c r="G478" s="154">
        <f t="shared" si="20"/>
        <v>306676.90000000002</v>
      </c>
    </row>
    <row r="479" spans="1:7" ht="42" customHeight="1">
      <c r="A479" s="596"/>
      <c r="B479" s="335"/>
      <c r="C479" s="336"/>
      <c r="D479" s="336"/>
      <c r="E479" s="336"/>
      <c r="F479" s="337" t="s">
        <v>708</v>
      </c>
      <c r="G479" s="170">
        <v>306676.90000000002</v>
      </c>
    </row>
    <row r="480" spans="1:7" ht="30.75" customHeight="1">
      <c r="A480" s="597" t="s">
        <v>381</v>
      </c>
      <c r="B480" s="597"/>
      <c r="C480" s="597"/>
      <c r="D480" s="597"/>
      <c r="E480" s="597"/>
      <c r="F480" s="597"/>
      <c r="G480" s="154">
        <f>+G481+G488+G491+G494</f>
        <v>4155364.9000000004</v>
      </c>
    </row>
    <row r="481" spans="1:7" ht="54" customHeight="1">
      <c r="A481" s="338">
        <v>1234</v>
      </c>
      <c r="B481" s="598" t="s">
        <v>382</v>
      </c>
      <c r="C481" s="598"/>
      <c r="D481" s="598"/>
      <c r="E481" s="598"/>
      <c r="F481" s="156"/>
      <c r="G481" s="154">
        <f>+G482+G484+G486</f>
        <v>3194202.4000000004</v>
      </c>
    </row>
    <row r="482" spans="1:7" ht="54" customHeight="1">
      <c r="A482" s="338"/>
      <c r="B482" s="238">
        <v>11001</v>
      </c>
      <c r="C482" s="495" t="s">
        <v>383</v>
      </c>
      <c r="D482" s="599"/>
      <c r="E482" s="599"/>
      <c r="F482" s="156" t="s">
        <v>381</v>
      </c>
      <c r="G482" s="154">
        <f>+G483</f>
        <v>24464.2</v>
      </c>
    </row>
    <row r="483" spans="1:7" ht="29.25" customHeight="1">
      <c r="A483" s="234"/>
      <c r="B483" s="238"/>
      <c r="C483" s="161"/>
      <c r="D483" s="161"/>
      <c r="E483" s="161"/>
      <c r="F483" s="231" t="s">
        <v>709</v>
      </c>
      <c r="G483" s="163">
        <v>24464.2</v>
      </c>
    </row>
    <row r="484" spans="1:7" ht="54" customHeight="1">
      <c r="A484" s="338"/>
      <c r="B484" s="238">
        <v>110021</v>
      </c>
      <c r="C484" s="549" t="s">
        <v>846</v>
      </c>
      <c r="D484" s="607"/>
      <c r="E484" s="608"/>
      <c r="F484" s="156" t="s">
        <v>381</v>
      </c>
      <c r="G484" s="154">
        <f>+G485</f>
        <v>3082000</v>
      </c>
    </row>
    <row r="485" spans="1:7" ht="43.5" customHeight="1">
      <c r="A485" s="234"/>
      <c r="B485" s="238"/>
      <c r="C485" s="161"/>
      <c r="D485" s="161"/>
      <c r="E485" s="161"/>
      <c r="F485" s="231" t="s">
        <v>710</v>
      </c>
      <c r="G485" s="163">
        <v>3082000</v>
      </c>
    </row>
    <row r="486" spans="1:7" ht="54" customHeight="1">
      <c r="A486" s="338"/>
      <c r="B486" s="238">
        <v>110022</v>
      </c>
      <c r="C486" s="549" t="s">
        <v>855</v>
      </c>
      <c r="D486" s="607"/>
      <c r="E486" s="608"/>
      <c r="F486" s="156" t="s">
        <v>381</v>
      </c>
      <c r="G486" s="154">
        <f>+G487</f>
        <v>87738.2</v>
      </c>
    </row>
    <row r="487" spans="1:7" ht="43.5" customHeight="1">
      <c r="A487" s="234"/>
      <c r="B487" s="238"/>
      <c r="C487" s="161"/>
      <c r="D487" s="161"/>
      <c r="E487" s="161"/>
      <c r="F487" s="339" t="s">
        <v>711</v>
      </c>
      <c r="G487" s="163">
        <v>87738.2</v>
      </c>
    </row>
    <row r="488" spans="1:7" ht="38.25" customHeight="1">
      <c r="A488" s="234">
        <v>1028</v>
      </c>
      <c r="B488" s="600" t="s">
        <v>384</v>
      </c>
      <c r="C488" s="601"/>
      <c r="D488" s="601"/>
      <c r="E488" s="602"/>
      <c r="F488" s="156"/>
      <c r="G488" s="154">
        <f>+G489</f>
        <v>276000</v>
      </c>
    </row>
    <row r="489" spans="1:7" ht="39.75" customHeight="1">
      <c r="A489" s="234"/>
      <c r="B489" s="238">
        <v>11002</v>
      </c>
      <c r="C489" s="603" t="s">
        <v>730</v>
      </c>
      <c r="D489" s="604"/>
      <c r="E489" s="605"/>
      <c r="F489" s="156" t="s">
        <v>381</v>
      </c>
      <c r="G489" s="154">
        <f>+G490</f>
        <v>276000</v>
      </c>
    </row>
    <row r="490" spans="1:7" ht="30.75" customHeight="1">
      <c r="A490" s="171"/>
      <c r="B490" s="238"/>
      <c r="C490" s="340"/>
      <c r="D490" s="341"/>
      <c r="E490" s="342"/>
      <c r="F490" s="343" t="s">
        <v>712</v>
      </c>
      <c r="G490" s="344">
        <v>276000</v>
      </c>
    </row>
    <row r="491" spans="1:7" ht="36" customHeight="1">
      <c r="A491" s="234">
        <v>1089</v>
      </c>
      <c r="B491" s="606" t="s">
        <v>490</v>
      </c>
      <c r="C491" s="601"/>
      <c r="D491" s="601"/>
      <c r="E491" s="602"/>
      <c r="F491" s="156"/>
      <c r="G491" s="154">
        <f>+G492</f>
        <v>648805.80000000005</v>
      </c>
    </row>
    <row r="492" spans="1:7" ht="40.5" customHeight="1">
      <c r="A492" s="338"/>
      <c r="B492" s="238">
        <v>11011</v>
      </c>
      <c r="C492" s="593" t="s">
        <v>385</v>
      </c>
      <c r="D492" s="594"/>
      <c r="E492" s="595"/>
      <c r="F492" s="156" t="s">
        <v>381</v>
      </c>
      <c r="G492" s="154">
        <f>+G493</f>
        <v>648805.80000000005</v>
      </c>
    </row>
    <row r="493" spans="1:7" ht="25.15" customHeight="1">
      <c r="A493" s="171"/>
      <c r="B493" s="345"/>
      <c r="C493" s="212"/>
      <c r="D493" s="212"/>
      <c r="E493" s="212"/>
      <c r="F493" s="343" t="s">
        <v>713</v>
      </c>
      <c r="G493" s="163">
        <v>648805.80000000005</v>
      </c>
    </row>
    <row r="494" spans="1:7" ht="31.5" customHeight="1">
      <c r="A494" s="92">
        <v>1090</v>
      </c>
      <c r="B494" s="615" t="s">
        <v>386</v>
      </c>
      <c r="C494" s="615"/>
      <c r="D494" s="615"/>
      <c r="E494" s="615"/>
      <c r="F494" s="156"/>
      <c r="G494" s="154">
        <f>G495</f>
        <v>36356.699999999997</v>
      </c>
    </row>
    <row r="495" spans="1:7" ht="42.75" customHeight="1">
      <c r="A495" s="591"/>
      <c r="B495" s="238">
        <v>11003</v>
      </c>
      <c r="C495" s="495" t="s">
        <v>387</v>
      </c>
      <c r="D495" s="495"/>
      <c r="E495" s="495"/>
      <c r="F495" s="172" t="s">
        <v>381</v>
      </c>
      <c r="G495" s="154">
        <f>G496</f>
        <v>36356.699999999997</v>
      </c>
    </row>
    <row r="496" spans="1:7" ht="35.25" customHeight="1">
      <c r="A496" s="596"/>
      <c r="B496" s="325"/>
      <c r="C496" s="212"/>
      <c r="D496" s="212"/>
      <c r="E496" s="212"/>
      <c r="F496" s="231" t="s">
        <v>714</v>
      </c>
      <c r="G496" s="163">
        <v>36356.699999999997</v>
      </c>
    </row>
    <row r="497" spans="1:9" ht="35.25" customHeight="1">
      <c r="A497" s="505" t="s">
        <v>19</v>
      </c>
      <c r="B497" s="506"/>
      <c r="C497" s="506"/>
      <c r="D497" s="506"/>
      <c r="E497" s="506"/>
      <c r="F497" s="507"/>
      <c r="G497" s="346">
        <f>G535+G509+G564+G498+G569+G532+G523+G555</f>
        <v>12485812.299999997</v>
      </c>
    </row>
    <row r="498" spans="1:9" ht="35.25" customHeight="1">
      <c r="A498" s="338">
        <v>1011</v>
      </c>
      <c r="B498" s="499" t="s">
        <v>388</v>
      </c>
      <c r="C498" s="500"/>
      <c r="D498" s="500"/>
      <c r="E498" s="501"/>
      <c r="F498" s="176"/>
      <c r="G498" s="347">
        <f>G499+G501+G503+G505+G507</f>
        <v>423631.2</v>
      </c>
    </row>
    <row r="499" spans="1:9" ht="32.450000000000003" customHeight="1">
      <c r="A499" s="609"/>
      <c r="B499" s="238">
        <v>11005</v>
      </c>
      <c r="C499" s="616" t="s">
        <v>849</v>
      </c>
      <c r="D499" s="617"/>
      <c r="E499" s="618"/>
      <c r="F499" s="172" t="s">
        <v>19</v>
      </c>
      <c r="G499" s="346">
        <f>+G500</f>
        <v>34093.199999999997</v>
      </c>
    </row>
    <row r="500" spans="1:9" ht="27.6" customHeight="1">
      <c r="A500" s="610"/>
      <c r="B500" s="348"/>
      <c r="C500" s="176"/>
      <c r="D500" s="176"/>
      <c r="E500" s="176"/>
      <c r="F500" s="339" t="s">
        <v>245</v>
      </c>
      <c r="G500" s="170">
        <v>34093.199999999997</v>
      </c>
    </row>
    <row r="501" spans="1:9" ht="34.5" customHeight="1">
      <c r="A501" s="610"/>
      <c r="B501" s="238">
        <v>11007</v>
      </c>
      <c r="C501" s="486" t="s">
        <v>848</v>
      </c>
      <c r="D501" s="487"/>
      <c r="E501" s="488"/>
      <c r="F501" s="172" t="s">
        <v>19</v>
      </c>
      <c r="G501" s="346">
        <f>G502</f>
        <v>96513.3</v>
      </c>
    </row>
    <row r="502" spans="1:9" ht="27.6" customHeight="1">
      <c r="A502" s="610"/>
      <c r="B502" s="348"/>
      <c r="C502" s="176"/>
      <c r="D502" s="176"/>
      <c r="E502" s="176"/>
      <c r="F502" s="339" t="s">
        <v>821</v>
      </c>
      <c r="G502" s="170">
        <v>96513.3</v>
      </c>
    </row>
    <row r="503" spans="1:9" ht="57" customHeight="1">
      <c r="A503" s="349"/>
      <c r="B503" s="238">
        <v>11008</v>
      </c>
      <c r="C503" s="486" t="s">
        <v>847</v>
      </c>
      <c r="D503" s="487"/>
      <c r="E503" s="488"/>
      <c r="F503" s="172" t="s">
        <v>19</v>
      </c>
      <c r="G503" s="346">
        <f>G504</f>
        <v>39827.199999999997</v>
      </c>
    </row>
    <row r="504" spans="1:9" ht="27.6" customHeight="1">
      <c r="A504" s="350"/>
      <c r="B504" s="348"/>
      <c r="C504" s="176"/>
      <c r="D504" s="176"/>
      <c r="E504" s="176"/>
      <c r="F504" s="339" t="s">
        <v>715</v>
      </c>
      <c r="G504" s="170">
        <v>39827.199999999997</v>
      </c>
    </row>
    <row r="505" spans="1:9" ht="34.5" customHeight="1">
      <c r="A505" s="349"/>
      <c r="B505" s="238">
        <v>11009</v>
      </c>
      <c r="C505" s="351" t="s">
        <v>850</v>
      </c>
      <c r="D505" s="352"/>
      <c r="E505" s="353"/>
      <c r="F505" s="172" t="s">
        <v>19</v>
      </c>
      <c r="G505" s="346">
        <f>G506</f>
        <v>73668.5</v>
      </c>
    </row>
    <row r="506" spans="1:9" ht="27.6" customHeight="1">
      <c r="A506" s="350"/>
      <c r="B506" s="348"/>
      <c r="C506" s="176"/>
      <c r="D506" s="176"/>
      <c r="E506" s="176"/>
      <c r="F506" s="339" t="s">
        <v>245</v>
      </c>
      <c r="G506" s="170">
        <v>73668.5</v>
      </c>
    </row>
    <row r="507" spans="1:9" ht="57" customHeight="1">
      <c r="A507" s="349"/>
      <c r="B507" s="238">
        <v>11010</v>
      </c>
      <c r="C507" s="351" t="s">
        <v>851</v>
      </c>
      <c r="D507" s="354"/>
      <c r="E507" s="100"/>
      <c r="F507" s="172" t="s">
        <v>19</v>
      </c>
      <c r="G507" s="346">
        <f>G508</f>
        <v>179529</v>
      </c>
    </row>
    <row r="508" spans="1:9" ht="27.6" customHeight="1">
      <c r="A508" s="350"/>
      <c r="B508" s="348"/>
      <c r="C508" s="176"/>
      <c r="D508" s="176"/>
      <c r="E508" s="176"/>
      <c r="F508" s="339" t="s">
        <v>245</v>
      </c>
      <c r="G508" s="170">
        <v>179529</v>
      </c>
    </row>
    <row r="509" spans="1:9" ht="60.75" customHeight="1">
      <c r="A509" s="171">
        <v>1032</v>
      </c>
      <c r="B509" s="499" t="s">
        <v>484</v>
      </c>
      <c r="C509" s="500"/>
      <c r="D509" s="500"/>
      <c r="E509" s="501"/>
      <c r="F509" s="176"/>
      <c r="G509" s="346">
        <f>G510+G517+G519+G521</f>
        <v>4235675.7</v>
      </c>
    </row>
    <row r="510" spans="1:9" ht="35.25" customHeight="1">
      <c r="A510" s="355"/>
      <c r="B510" s="156">
        <v>11001</v>
      </c>
      <c r="C510" s="611" t="s">
        <v>389</v>
      </c>
      <c r="D510" s="611"/>
      <c r="E510" s="611"/>
      <c r="F510" s="172" t="s">
        <v>19</v>
      </c>
      <c r="G510" s="346">
        <f>SUM(G511:G516)</f>
        <v>3808625.2</v>
      </c>
    </row>
    <row r="511" spans="1:9" ht="22.9" customHeight="1">
      <c r="A511" s="356"/>
      <c r="B511" s="357"/>
      <c r="C511" s="176"/>
      <c r="D511" s="176"/>
      <c r="E511" s="176"/>
      <c r="F511" s="339" t="s">
        <v>731</v>
      </c>
      <c r="G511" s="170">
        <v>676064.2</v>
      </c>
      <c r="H511" s="141"/>
      <c r="I511" s="358"/>
    </row>
    <row r="512" spans="1:9" ht="24" customHeight="1">
      <c r="A512" s="356"/>
      <c r="B512" s="357"/>
      <c r="C512" s="176"/>
      <c r="D512" s="176"/>
      <c r="E512" s="176"/>
      <c r="F512" s="339" t="s">
        <v>732</v>
      </c>
      <c r="G512" s="170">
        <v>584249.4</v>
      </c>
      <c r="H512" s="141"/>
      <c r="I512" s="358"/>
    </row>
    <row r="513" spans="1:1530" ht="26.45" customHeight="1">
      <c r="A513" s="356"/>
      <c r="B513" s="357"/>
      <c r="C513" s="176"/>
      <c r="D513" s="176"/>
      <c r="E513" s="176"/>
      <c r="F513" s="339" t="s">
        <v>716</v>
      </c>
      <c r="G513" s="170">
        <v>286276.40000000002</v>
      </c>
      <c r="H513" s="141"/>
      <c r="I513" s="358"/>
    </row>
    <row r="514" spans="1:1530" ht="21.6" customHeight="1">
      <c r="A514" s="356"/>
      <c r="B514" s="357"/>
      <c r="C514" s="176"/>
      <c r="D514" s="176"/>
      <c r="E514" s="176"/>
      <c r="F514" s="181" t="s">
        <v>717</v>
      </c>
      <c r="G514" s="170">
        <v>1577724.6</v>
      </c>
      <c r="H514" s="141"/>
      <c r="I514" s="358"/>
    </row>
    <row r="515" spans="1:1530" ht="28.15" customHeight="1">
      <c r="A515" s="356"/>
      <c r="B515" s="357"/>
      <c r="C515" s="176"/>
      <c r="D515" s="176"/>
      <c r="E515" s="176"/>
      <c r="F515" s="181" t="s">
        <v>903</v>
      </c>
      <c r="G515" s="170">
        <v>635638.6</v>
      </c>
      <c r="H515" s="141"/>
      <c r="I515" s="358"/>
    </row>
    <row r="516" spans="1:1530" ht="42.75" customHeight="1">
      <c r="A516" s="356"/>
      <c r="B516" s="359"/>
      <c r="C516" s="360"/>
      <c r="D516" s="360"/>
      <c r="E516" s="360"/>
      <c r="F516" s="181" t="s">
        <v>718</v>
      </c>
      <c r="G516" s="170">
        <v>48672</v>
      </c>
      <c r="H516" s="141"/>
      <c r="I516" s="358"/>
    </row>
    <row r="517" spans="1:1530" ht="40.5" customHeight="1">
      <c r="A517" s="356"/>
      <c r="B517" s="156">
        <v>11002</v>
      </c>
      <c r="C517" s="612" t="s">
        <v>390</v>
      </c>
      <c r="D517" s="613"/>
      <c r="E517" s="614"/>
      <c r="F517" s="172" t="s">
        <v>19</v>
      </c>
      <c r="G517" s="346">
        <f>SUM(G518:G518)</f>
        <v>265574.40000000002</v>
      </c>
      <c r="H517" s="141"/>
      <c r="I517" s="358"/>
      <c r="J517" s="149"/>
    </row>
    <row r="518" spans="1:1530" ht="26.45" customHeight="1">
      <c r="A518" s="356"/>
      <c r="B518" s="357"/>
      <c r="C518" s="176"/>
      <c r="D518" s="176"/>
      <c r="E518" s="176"/>
      <c r="F518" s="181" t="s">
        <v>245</v>
      </c>
      <c r="G518" s="170">
        <v>265574.40000000002</v>
      </c>
    </row>
    <row r="519" spans="1:1530" ht="51" customHeight="1">
      <c r="A519" s="356"/>
      <c r="B519" s="156">
        <v>11003</v>
      </c>
      <c r="C519" s="611" t="s">
        <v>485</v>
      </c>
      <c r="D519" s="611"/>
      <c r="E519" s="611"/>
      <c r="F519" s="172" t="s">
        <v>19</v>
      </c>
      <c r="G519" s="346">
        <f>+G520</f>
        <v>141476.1</v>
      </c>
    </row>
    <row r="520" spans="1:1530" ht="27.6" customHeight="1">
      <c r="A520" s="356"/>
      <c r="B520" s="357"/>
      <c r="C520" s="176"/>
      <c r="D520" s="176"/>
      <c r="E520" s="176"/>
      <c r="F520" s="339" t="s">
        <v>245</v>
      </c>
      <c r="G520" s="170">
        <v>141476.1</v>
      </c>
    </row>
    <row r="521" spans="1:1530" ht="38.25" customHeight="1">
      <c r="A521" s="356"/>
      <c r="B521" s="361">
        <v>12003</v>
      </c>
      <c r="C521" s="486" t="s">
        <v>729</v>
      </c>
      <c r="D521" s="487"/>
      <c r="E521" s="488"/>
      <c r="F521" s="362" t="s">
        <v>19</v>
      </c>
      <c r="G521" s="346">
        <f>+G522</f>
        <v>20000</v>
      </c>
    </row>
    <row r="522" spans="1:1530" ht="27.6" customHeight="1">
      <c r="A522" s="363"/>
      <c r="B522" s="361"/>
      <c r="C522" s="364"/>
      <c r="D522" s="364"/>
      <c r="E522" s="365"/>
      <c r="F522" s="366" t="s">
        <v>719</v>
      </c>
      <c r="G522" s="170">
        <v>20000</v>
      </c>
    </row>
    <row r="523" spans="1:1530" s="86" customFormat="1" ht="30.75" customHeight="1">
      <c r="A523" s="361">
        <v>1088</v>
      </c>
      <c r="B523" s="483" t="s">
        <v>15</v>
      </c>
      <c r="C523" s="484"/>
      <c r="D523" s="484"/>
      <c r="E523" s="485"/>
      <c r="F523" s="367"/>
      <c r="G523" s="346">
        <f>G524+G526+G528+G530</f>
        <v>1439321.5</v>
      </c>
      <c r="H523" s="65"/>
      <c r="I523" s="65"/>
      <c r="J523" s="65"/>
      <c r="K523" s="65"/>
      <c r="L523" s="65"/>
      <c r="M523" s="65"/>
      <c r="N523" s="65"/>
      <c r="O523" s="65"/>
      <c r="P523" s="65"/>
      <c r="Q523" s="65"/>
      <c r="R523" s="65"/>
      <c r="S523" s="65"/>
      <c r="T523" s="65"/>
      <c r="U523" s="65"/>
      <c r="V523" s="65"/>
      <c r="W523" s="65"/>
      <c r="X523" s="65"/>
      <c r="Y523" s="65"/>
      <c r="Z523" s="65"/>
      <c r="AA523" s="65"/>
      <c r="AB523" s="65"/>
      <c r="AC523" s="65"/>
      <c r="AD523" s="65"/>
      <c r="AE523" s="65"/>
      <c r="AF523" s="65"/>
      <c r="AG523" s="65"/>
      <c r="AH523" s="65"/>
      <c r="AI523" s="65"/>
      <c r="AJ523" s="65"/>
      <c r="AK523" s="65"/>
      <c r="AL523" s="65"/>
      <c r="AM523" s="65"/>
      <c r="AN523" s="65"/>
      <c r="AO523" s="65"/>
      <c r="AP523" s="65"/>
      <c r="AQ523" s="65"/>
      <c r="AR523" s="65"/>
      <c r="AS523" s="65"/>
      <c r="AT523" s="65"/>
      <c r="AU523" s="65"/>
      <c r="AV523" s="65"/>
      <c r="AW523" s="65"/>
      <c r="AX523" s="65"/>
      <c r="AY523" s="65"/>
      <c r="AZ523" s="65"/>
      <c r="BA523" s="65"/>
      <c r="BB523" s="65"/>
      <c r="BC523" s="65"/>
      <c r="BD523" s="65"/>
      <c r="BE523" s="65"/>
      <c r="BF523" s="65"/>
      <c r="BG523" s="65"/>
      <c r="BH523" s="65"/>
      <c r="BI523" s="65"/>
      <c r="BJ523" s="65"/>
      <c r="BK523" s="65"/>
      <c r="BL523" s="65"/>
      <c r="BM523" s="65"/>
      <c r="BN523" s="65"/>
      <c r="BO523" s="65"/>
      <c r="BP523" s="65"/>
      <c r="BQ523" s="65"/>
      <c r="BR523" s="65"/>
      <c r="BS523" s="65"/>
      <c r="BT523" s="65"/>
      <c r="BU523" s="65"/>
      <c r="BV523" s="65"/>
      <c r="BW523" s="65"/>
      <c r="BX523" s="65"/>
      <c r="BY523" s="65"/>
      <c r="BZ523" s="65"/>
      <c r="CA523" s="65"/>
      <c r="CB523" s="65"/>
      <c r="CC523" s="65"/>
      <c r="CD523" s="65"/>
      <c r="CE523" s="65"/>
      <c r="CF523" s="65"/>
      <c r="CG523" s="65"/>
      <c r="CH523" s="65"/>
      <c r="CI523" s="65"/>
      <c r="CJ523" s="65"/>
      <c r="CK523" s="65"/>
      <c r="CL523" s="65"/>
      <c r="CM523" s="65"/>
      <c r="CN523" s="65"/>
      <c r="CO523" s="65"/>
      <c r="CP523" s="65"/>
      <c r="CQ523" s="65"/>
      <c r="CR523" s="65"/>
      <c r="CS523" s="65"/>
      <c r="CT523" s="65"/>
      <c r="CU523" s="65"/>
      <c r="CV523" s="65"/>
      <c r="CW523" s="65"/>
      <c r="CX523" s="65"/>
      <c r="CY523" s="65"/>
      <c r="CZ523" s="65"/>
      <c r="DA523" s="65"/>
      <c r="DB523" s="65"/>
      <c r="DC523" s="65"/>
      <c r="DD523" s="65"/>
      <c r="DE523" s="65"/>
      <c r="DF523" s="65"/>
      <c r="DG523" s="65"/>
      <c r="DH523" s="65"/>
      <c r="DI523" s="65"/>
      <c r="DJ523" s="65"/>
      <c r="DK523" s="65"/>
      <c r="DL523" s="65"/>
      <c r="DM523" s="65"/>
      <c r="DN523" s="65"/>
      <c r="DO523" s="65"/>
      <c r="DP523" s="65"/>
      <c r="DQ523" s="65"/>
      <c r="DR523" s="65"/>
      <c r="DS523" s="65"/>
      <c r="DT523" s="65"/>
      <c r="DU523" s="65"/>
      <c r="DV523" s="65"/>
      <c r="DW523" s="65"/>
      <c r="DX523" s="65"/>
      <c r="DY523" s="65"/>
      <c r="DZ523" s="65"/>
      <c r="EA523" s="65"/>
      <c r="EB523" s="65"/>
      <c r="EC523" s="65"/>
      <c r="ED523" s="65"/>
      <c r="EE523" s="65"/>
      <c r="EF523" s="65"/>
      <c r="EG523" s="65"/>
      <c r="EH523" s="65"/>
      <c r="EI523" s="65"/>
      <c r="EJ523" s="65"/>
      <c r="EK523" s="65"/>
      <c r="EL523" s="65"/>
      <c r="EM523" s="65"/>
      <c r="EN523" s="65"/>
      <c r="EO523" s="65"/>
      <c r="EP523" s="65"/>
      <c r="EQ523" s="65"/>
      <c r="ER523" s="65"/>
      <c r="ES523" s="65"/>
      <c r="ET523" s="65"/>
      <c r="EU523" s="65"/>
      <c r="EV523" s="65"/>
      <c r="EW523" s="65"/>
      <c r="EX523" s="65"/>
      <c r="EY523" s="65"/>
      <c r="EZ523" s="65"/>
      <c r="FA523" s="65"/>
      <c r="FB523" s="65"/>
      <c r="FC523" s="65"/>
      <c r="FD523" s="65"/>
      <c r="FE523" s="65"/>
      <c r="FF523" s="65"/>
      <c r="FG523" s="65"/>
      <c r="FH523" s="65"/>
      <c r="FI523" s="65"/>
      <c r="FJ523" s="65"/>
      <c r="FK523" s="65"/>
      <c r="FL523" s="65"/>
      <c r="FM523" s="65"/>
      <c r="FN523" s="65"/>
      <c r="FO523" s="65"/>
      <c r="FP523" s="65"/>
      <c r="FQ523" s="65"/>
      <c r="FR523" s="65"/>
      <c r="FS523" s="65"/>
      <c r="FT523" s="65"/>
      <c r="FU523" s="65"/>
      <c r="FV523" s="65"/>
      <c r="FW523" s="65"/>
      <c r="FX523" s="65"/>
      <c r="FY523" s="65"/>
      <c r="FZ523" s="65"/>
      <c r="GA523" s="65"/>
      <c r="GB523" s="65"/>
      <c r="GC523" s="65"/>
      <c r="GD523" s="65"/>
      <c r="GE523" s="65"/>
      <c r="GF523" s="65"/>
      <c r="GG523" s="65"/>
      <c r="GH523" s="65"/>
      <c r="GI523" s="65"/>
      <c r="GJ523" s="65"/>
      <c r="GK523" s="65"/>
      <c r="GL523" s="65"/>
      <c r="GM523" s="65"/>
      <c r="GN523" s="65"/>
      <c r="GO523" s="65"/>
      <c r="GP523" s="65"/>
      <c r="GQ523" s="65"/>
      <c r="GR523" s="65"/>
      <c r="GS523" s="65"/>
      <c r="GT523" s="65"/>
      <c r="GU523" s="65"/>
      <c r="GV523" s="65"/>
      <c r="GW523" s="65"/>
      <c r="GX523" s="65"/>
      <c r="GY523" s="65"/>
      <c r="GZ523" s="65"/>
      <c r="HA523" s="65"/>
      <c r="HB523" s="65"/>
      <c r="HC523" s="65"/>
      <c r="HD523" s="65"/>
      <c r="HE523" s="65"/>
      <c r="HF523" s="65"/>
      <c r="HG523" s="65"/>
      <c r="HH523" s="65"/>
      <c r="HI523" s="65"/>
      <c r="HJ523" s="65"/>
      <c r="HK523" s="65"/>
      <c r="HL523" s="65"/>
      <c r="HM523" s="65"/>
      <c r="HN523" s="65"/>
      <c r="HO523" s="65"/>
      <c r="HP523" s="65"/>
      <c r="HQ523" s="65"/>
      <c r="HR523" s="65"/>
      <c r="HS523" s="65"/>
      <c r="HT523" s="65"/>
      <c r="HU523" s="65"/>
      <c r="HV523" s="65"/>
      <c r="HW523" s="65"/>
      <c r="HX523" s="65"/>
      <c r="HY523" s="65"/>
      <c r="HZ523" s="65"/>
      <c r="IA523" s="65"/>
      <c r="IB523" s="65"/>
      <c r="IC523" s="65"/>
      <c r="ID523" s="65"/>
      <c r="IE523" s="65"/>
      <c r="IF523" s="65"/>
      <c r="IG523" s="65"/>
      <c r="IH523" s="65"/>
      <c r="II523" s="65"/>
      <c r="IJ523" s="65"/>
      <c r="IK523" s="65"/>
      <c r="IL523" s="65"/>
      <c r="IM523" s="65"/>
      <c r="IN523" s="65"/>
      <c r="IO523" s="65"/>
      <c r="IP523" s="65"/>
      <c r="IQ523" s="65"/>
      <c r="IR523" s="65"/>
      <c r="IS523" s="65"/>
      <c r="IT523" s="65"/>
      <c r="IU523" s="65"/>
      <c r="IV523" s="65"/>
      <c r="IW523" s="65"/>
      <c r="IX523" s="65"/>
      <c r="IY523" s="65"/>
      <c r="IZ523" s="65"/>
      <c r="JA523" s="65"/>
      <c r="JB523" s="65"/>
      <c r="JC523" s="65"/>
      <c r="JD523" s="65"/>
      <c r="JE523" s="65"/>
      <c r="JF523" s="65"/>
      <c r="JG523" s="65"/>
      <c r="JH523" s="65"/>
      <c r="JI523" s="65"/>
      <c r="JJ523" s="65"/>
      <c r="JK523" s="65"/>
      <c r="JL523" s="65"/>
      <c r="JM523" s="65"/>
      <c r="JN523" s="65"/>
      <c r="JO523" s="65"/>
      <c r="JP523" s="65"/>
      <c r="JQ523" s="65"/>
      <c r="JR523" s="65"/>
      <c r="JS523" s="65"/>
      <c r="JT523" s="65"/>
      <c r="JU523" s="65"/>
      <c r="JV523" s="65"/>
      <c r="JW523" s="65"/>
      <c r="JX523" s="65"/>
      <c r="JY523" s="65"/>
      <c r="JZ523" s="65"/>
      <c r="KA523" s="65"/>
      <c r="KB523" s="65"/>
      <c r="KC523" s="65"/>
      <c r="KD523" s="65"/>
      <c r="KE523" s="65"/>
      <c r="KF523" s="65"/>
      <c r="KG523" s="65"/>
      <c r="KH523" s="65"/>
      <c r="KI523" s="65"/>
      <c r="KJ523" s="65"/>
      <c r="KK523" s="65"/>
      <c r="KL523" s="65"/>
      <c r="KM523" s="65"/>
      <c r="KN523" s="65"/>
      <c r="KO523" s="65"/>
      <c r="KP523" s="65"/>
      <c r="KQ523" s="65"/>
      <c r="KR523" s="65"/>
      <c r="KS523" s="65"/>
      <c r="KT523" s="65"/>
      <c r="KU523" s="65"/>
      <c r="KV523" s="65"/>
      <c r="KW523" s="65"/>
      <c r="KX523" s="65"/>
      <c r="KY523" s="65"/>
      <c r="KZ523" s="65"/>
      <c r="LA523" s="65"/>
      <c r="LB523" s="65"/>
      <c r="LC523" s="65"/>
      <c r="LD523" s="65"/>
      <c r="LE523" s="65"/>
      <c r="LF523" s="65"/>
      <c r="LG523" s="65"/>
      <c r="LH523" s="65"/>
      <c r="LI523" s="65"/>
      <c r="LJ523" s="65"/>
      <c r="LK523" s="65"/>
      <c r="LL523" s="65"/>
      <c r="LM523" s="65"/>
      <c r="LN523" s="65"/>
      <c r="LO523" s="65"/>
      <c r="LP523" s="65"/>
      <c r="LQ523" s="65"/>
      <c r="LR523" s="65"/>
      <c r="LS523" s="65"/>
      <c r="LT523" s="65"/>
      <c r="LU523" s="65"/>
      <c r="LV523" s="65"/>
      <c r="LW523" s="65"/>
      <c r="LX523" s="65"/>
      <c r="LY523" s="65"/>
      <c r="LZ523" s="65"/>
      <c r="MA523" s="65"/>
      <c r="MB523" s="65"/>
      <c r="MC523" s="65"/>
      <c r="MD523" s="65"/>
      <c r="ME523" s="65"/>
      <c r="MF523" s="65"/>
      <c r="MG523" s="65"/>
      <c r="MH523" s="65"/>
      <c r="MI523" s="65"/>
      <c r="MJ523" s="65"/>
      <c r="MK523" s="65"/>
      <c r="ML523" s="65"/>
      <c r="MM523" s="65"/>
      <c r="MN523" s="65"/>
      <c r="MO523" s="65"/>
      <c r="MP523" s="65"/>
      <c r="MQ523" s="65"/>
      <c r="MR523" s="65"/>
      <c r="MS523" s="65"/>
      <c r="MT523" s="65"/>
      <c r="MU523" s="65"/>
      <c r="MV523" s="65"/>
      <c r="MW523" s="65"/>
      <c r="MX523" s="65"/>
      <c r="MY523" s="65"/>
      <c r="MZ523" s="65"/>
      <c r="NA523" s="65"/>
      <c r="NB523" s="65"/>
      <c r="NC523" s="65"/>
      <c r="ND523" s="65"/>
      <c r="NE523" s="65"/>
      <c r="NF523" s="65"/>
      <c r="NG523" s="65"/>
      <c r="NH523" s="65"/>
      <c r="NI523" s="65"/>
      <c r="NJ523" s="65"/>
      <c r="NK523" s="65"/>
      <c r="NL523" s="65"/>
      <c r="NM523" s="65"/>
      <c r="NN523" s="65"/>
      <c r="NO523" s="65"/>
      <c r="NP523" s="65"/>
      <c r="NQ523" s="65"/>
      <c r="NR523" s="65"/>
      <c r="NS523" s="65"/>
      <c r="NT523" s="65"/>
      <c r="NU523" s="65"/>
      <c r="NV523" s="65"/>
      <c r="NW523" s="65"/>
      <c r="NX523" s="65"/>
      <c r="NY523" s="65"/>
      <c r="NZ523" s="65"/>
      <c r="OA523" s="65"/>
      <c r="OB523" s="65"/>
      <c r="OC523" s="65"/>
      <c r="OD523" s="65"/>
      <c r="OE523" s="65"/>
      <c r="OF523" s="65"/>
      <c r="OG523" s="65"/>
      <c r="OH523" s="65"/>
      <c r="OI523" s="65"/>
      <c r="OJ523" s="65"/>
      <c r="OK523" s="65"/>
      <c r="OL523" s="65"/>
      <c r="OM523" s="65"/>
      <c r="ON523" s="65"/>
      <c r="OO523" s="65"/>
      <c r="OP523" s="65"/>
      <c r="OQ523" s="65"/>
      <c r="OR523" s="65"/>
      <c r="OS523" s="65"/>
      <c r="OT523" s="65"/>
      <c r="OU523" s="65"/>
      <c r="OV523" s="65"/>
      <c r="OW523" s="65"/>
      <c r="OX523" s="65"/>
      <c r="OY523" s="65"/>
      <c r="OZ523" s="65"/>
      <c r="PA523" s="65"/>
      <c r="PB523" s="65"/>
      <c r="PC523" s="65"/>
      <c r="PD523" s="65"/>
      <c r="PE523" s="65"/>
      <c r="PF523" s="65"/>
      <c r="PG523" s="65"/>
      <c r="PH523" s="65"/>
      <c r="PI523" s="65"/>
      <c r="PJ523" s="65"/>
      <c r="PK523" s="65"/>
      <c r="PL523" s="65"/>
      <c r="PM523" s="65"/>
      <c r="PN523" s="65"/>
      <c r="PO523" s="65"/>
      <c r="PP523" s="65"/>
      <c r="PQ523" s="65"/>
      <c r="PR523" s="65"/>
      <c r="PS523" s="65"/>
      <c r="PT523" s="65"/>
      <c r="PU523" s="65"/>
      <c r="PV523" s="65"/>
      <c r="PW523" s="65"/>
      <c r="PX523" s="65"/>
      <c r="PY523" s="65"/>
      <c r="PZ523" s="65"/>
      <c r="QA523" s="65"/>
      <c r="QB523" s="65"/>
      <c r="QC523" s="65"/>
      <c r="QD523" s="65"/>
      <c r="QE523" s="65"/>
      <c r="QF523" s="65"/>
      <c r="QG523" s="65"/>
      <c r="QH523" s="65"/>
      <c r="QI523" s="65"/>
      <c r="QJ523" s="65"/>
      <c r="QK523" s="65"/>
      <c r="QL523" s="65"/>
      <c r="QM523" s="65"/>
      <c r="QN523" s="65"/>
      <c r="QO523" s="65"/>
      <c r="QP523" s="65"/>
      <c r="QQ523" s="65"/>
      <c r="QR523" s="65"/>
      <c r="QS523" s="65"/>
      <c r="QT523" s="65"/>
      <c r="QU523" s="65"/>
      <c r="QV523" s="65"/>
      <c r="QW523" s="65"/>
      <c r="QX523" s="65"/>
      <c r="QY523" s="65"/>
      <c r="QZ523" s="65"/>
      <c r="RA523" s="65"/>
      <c r="RB523" s="65"/>
      <c r="RC523" s="65"/>
      <c r="RD523" s="65"/>
      <c r="RE523" s="65"/>
      <c r="RF523" s="65"/>
      <c r="RG523" s="65"/>
      <c r="RH523" s="65"/>
      <c r="RI523" s="65"/>
      <c r="RJ523" s="65"/>
      <c r="RK523" s="65"/>
      <c r="RL523" s="65"/>
      <c r="RM523" s="65"/>
      <c r="RN523" s="65"/>
      <c r="RO523" s="65"/>
      <c r="RP523" s="65"/>
      <c r="RQ523" s="65"/>
      <c r="RR523" s="65"/>
      <c r="RS523" s="65"/>
      <c r="RT523" s="65"/>
      <c r="RU523" s="65"/>
      <c r="RV523" s="65"/>
      <c r="RW523" s="65"/>
      <c r="RX523" s="65"/>
      <c r="RY523" s="65"/>
      <c r="RZ523" s="65"/>
      <c r="SA523" s="65"/>
      <c r="SB523" s="65"/>
      <c r="SC523" s="65"/>
      <c r="SD523" s="65"/>
      <c r="SE523" s="65"/>
      <c r="SF523" s="65"/>
      <c r="SG523" s="65"/>
      <c r="SH523" s="65"/>
      <c r="SI523" s="65"/>
      <c r="SJ523" s="65"/>
      <c r="SK523" s="65"/>
      <c r="SL523" s="65"/>
      <c r="SM523" s="65"/>
      <c r="SN523" s="65"/>
      <c r="SO523" s="65"/>
      <c r="SP523" s="65"/>
      <c r="SQ523" s="65"/>
      <c r="SR523" s="65"/>
      <c r="SS523" s="65"/>
      <c r="ST523" s="65"/>
      <c r="SU523" s="65"/>
      <c r="SV523" s="65"/>
      <c r="SW523" s="65"/>
      <c r="SX523" s="65"/>
      <c r="SY523" s="65"/>
      <c r="SZ523" s="65"/>
      <c r="TA523" s="65"/>
      <c r="TB523" s="65"/>
      <c r="TC523" s="65"/>
      <c r="TD523" s="65"/>
      <c r="TE523" s="65"/>
      <c r="TF523" s="65"/>
      <c r="TG523" s="65"/>
      <c r="TH523" s="65"/>
      <c r="TI523" s="65"/>
      <c r="TJ523" s="65"/>
      <c r="TK523" s="65"/>
      <c r="TL523" s="65"/>
      <c r="TM523" s="65"/>
      <c r="TN523" s="65"/>
      <c r="TO523" s="65"/>
      <c r="TP523" s="65"/>
      <c r="TQ523" s="65"/>
      <c r="TR523" s="65"/>
      <c r="TS523" s="65"/>
      <c r="TT523" s="65"/>
      <c r="TU523" s="65"/>
      <c r="TV523" s="65"/>
      <c r="TW523" s="65"/>
      <c r="TX523" s="65"/>
      <c r="TY523" s="65"/>
      <c r="TZ523" s="65"/>
      <c r="UA523" s="65"/>
      <c r="UB523" s="65"/>
      <c r="UC523" s="65"/>
      <c r="UD523" s="65"/>
      <c r="UE523" s="65"/>
      <c r="UF523" s="65"/>
      <c r="UG523" s="65"/>
      <c r="UH523" s="65"/>
      <c r="UI523" s="65"/>
      <c r="UJ523" s="65"/>
      <c r="UK523" s="65"/>
      <c r="UL523" s="65"/>
      <c r="UM523" s="65"/>
      <c r="UN523" s="65"/>
      <c r="UO523" s="65"/>
      <c r="UP523" s="65"/>
      <c r="UQ523" s="65"/>
      <c r="UR523" s="65"/>
      <c r="US523" s="65"/>
      <c r="UT523" s="65"/>
      <c r="UU523" s="65"/>
      <c r="UV523" s="65"/>
      <c r="UW523" s="65"/>
      <c r="UX523" s="65"/>
      <c r="UY523" s="65"/>
      <c r="UZ523" s="65"/>
      <c r="VA523" s="65"/>
      <c r="VB523" s="65"/>
      <c r="VC523" s="65"/>
      <c r="VD523" s="65"/>
      <c r="VE523" s="65"/>
      <c r="VF523" s="65"/>
      <c r="VG523" s="65"/>
      <c r="VH523" s="65"/>
      <c r="VI523" s="65"/>
      <c r="VJ523" s="65"/>
      <c r="VK523" s="65"/>
      <c r="VL523" s="65"/>
      <c r="VM523" s="65"/>
      <c r="VN523" s="65"/>
      <c r="VO523" s="65"/>
      <c r="VP523" s="65"/>
      <c r="VQ523" s="65"/>
      <c r="VR523" s="65"/>
      <c r="VS523" s="65"/>
      <c r="VT523" s="65"/>
      <c r="VU523" s="65"/>
      <c r="VV523" s="65"/>
      <c r="VW523" s="65"/>
      <c r="VX523" s="65"/>
      <c r="VY523" s="65"/>
      <c r="VZ523" s="65"/>
      <c r="WA523" s="65"/>
      <c r="WB523" s="65"/>
      <c r="WC523" s="65"/>
      <c r="WD523" s="65"/>
      <c r="WE523" s="65"/>
      <c r="WF523" s="65"/>
      <c r="WG523" s="65"/>
      <c r="WH523" s="65"/>
      <c r="WI523" s="65"/>
      <c r="WJ523" s="65"/>
      <c r="WK523" s="65"/>
      <c r="WL523" s="65"/>
      <c r="WM523" s="65"/>
      <c r="WN523" s="65"/>
      <c r="WO523" s="65"/>
      <c r="WP523" s="65"/>
      <c r="WQ523" s="65"/>
      <c r="WR523" s="65"/>
      <c r="WS523" s="65"/>
      <c r="WT523" s="65"/>
      <c r="WU523" s="65"/>
      <c r="WV523" s="65"/>
      <c r="WW523" s="65"/>
      <c r="WX523" s="65"/>
      <c r="WY523" s="65"/>
      <c r="WZ523" s="65"/>
      <c r="XA523" s="65"/>
      <c r="XB523" s="65"/>
      <c r="XC523" s="65"/>
      <c r="XD523" s="65"/>
      <c r="XE523" s="65"/>
      <c r="XF523" s="65"/>
      <c r="XG523" s="65"/>
      <c r="XH523" s="65"/>
      <c r="XI523" s="65"/>
      <c r="XJ523" s="65"/>
      <c r="XK523" s="65"/>
      <c r="XL523" s="65"/>
      <c r="XM523" s="65"/>
      <c r="XN523" s="65"/>
      <c r="XO523" s="65"/>
      <c r="XP523" s="65"/>
      <c r="XQ523" s="65"/>
      <c r="XR523" s="65"/>
      <c r="XS523" s="65"/>
      <c r="XT523" s="65"/>
      <c r="XU523" s="65"/>
      <c r="XV523" s="65"/>
      <c r="XW523" s="65"/>
      <c r="XX523" s="65"/>
      <c r="XY523" s="65"/>
      <c r="XZ523" s="65"/>
      <c r="YA523" s="65"/>
      <c r="YB523" s="65"/>
      <c r="YC523" s="65"/>
      <c r="YD523" s="65"/>
      <c r="YE523" s="65"/>
      <c r="YF523" s="65"/>
      <c r="YG523" s="65"/>
      <c r="YH523" s="65"/>
      <c r="YI523" s="65"/>
      <c r="YJ523" s="65"/>
      <c r="YK523" s="65"/>
      <c r="YL523" s="65"/>
      <c r="YM523" s="65"/>
      <c r="YN523" s="65"/>
      <c r="YO523" s="65"/>
      <c r="YP523" s="65"/>
      <c r="YQ523" s="65"/>
      <c r="YR523" s="65"/>
      <c r="YS523" s="65"/>
      <c r="YT523" s="65"/>
      <c r="YU523" s="65"/>
      <c r="YV523" s="65"/>
      <c r="YW523" s="65"/>
      <c r="YX523" s="65"/>
      <c r="YY523" s="65"/>
      <c r="YZ523" s="65"/>
      <c r="ZA523" s="65"/>
      <c r="ZB523" s="65"/>
      <c r="ZC523" s="65"/>
      <c r="ZD523" s="65"/>
      <c r="ZE523" s="65"/>
      <c r="ZF523" s="65"/>
      <c r="ZG523" s="65"/>
      <c r="ZH523" s="65"/>
      <c r="ZI523" s="65"/>
      <c r="ZJ523" s="65"/>
      <c r="ZK523" s="65"/>
      <c r="ZL523" s="65"/>
      <c r="ZM523" s="65"/>
      <c r="ZN523" s="65"/>
      <c r="ZO523" s="65"/>
      <c r="ZP523" s="65"/>
      <c r="ZQ523" s="65"/>
      <c r="ZR523" s="65"/>
      <c r="ZS523" s="65"/>
      <c r="ZT523" s="65"/>
      <c r="ZU523" s="65"/>
      <c r="ZV523" s="65"/>
      <c r="ZW523" s="65"/>
      <c r="ZX523" s="65"/>
      <c r="ZY523" s="65"/>
      <c r="ZZ523" s="65"/>
      <c r="AAA523" s="65"/>
      <c r="AAB523" s="65"/>
      <c r="AAC523" s="65"/>
      <c r="AAD523" s="65"/>
      <c r="AAE523" s="65"/>
      <c r="AAF523" s="65"/>
      <c r="AAG523" s="65"/>
      <c r="AAH523" s="65"/>
      <c r="AAI523" s="65"/>
      <c r="AAJ523" s="65"/>
      <c r="AAK523" s="65"/>
      <c r="AAL523" s="65"/>
      <c r="AAM523" s="65"/>
      <c r="AAN523" s="65"/>
      <c r="AAO523" s="65"/>
      <c r="AAP523" s="65"/>
      <c r="AAQ523" s="65"/>
      <c r="AAR523" s="65"/>
      <c r="AAS523" s="65"/>
      <c r="AAT523" s="65"/>
      <c r="AAU523" s="65"/>
      <c r="AAV523" s="65"/>
      <c r="AAW523" s="65"/>
      <c r="AAX523" s="65"/>
      <c r="AAY523" s="65"/>
      <c r="AAZ523" s="65"/>
      <c r="ABA523" s="65"/>
      <c r="ABB523" s="65"/>
      <c r="ABC523" s="65"/>
      <c r="ABD523" s="65"/>
      <c r="ABE523" s="65"/>
      <c r="ABF523" s="65"/>
      <c r="ABG523" s="65"/>
      <c r="ABH523" s="65"/>
      <c r="ABI523" s="65"/>
      <c r="ABJ523" s="65"/>
      <c r="ABK523" s="65"/>
      <c r="ABL523" s="65"/>
      <c r="ABM523" s="65"/>
      <c r="ABN523" s="65"/>
      <c r="ABO523" s="65"/>
      <c r="ABP523" s="65"/>
      <c r="ABQ523" s="65"/>
      <c r="ABR523" s="65"/>
      <c r="ABS523" s="65"/>
      <c r="ABT523" s="65"/>
      <c r="ABU523" s="65"/>
      <c r="ABV523" s="65"/>
      <c r="ABW523" s="65"/>
      <c r="ABX523" s="65"/>
      <c r="ABY523" s="65"/>
      <c r="ABZ523" s="65"/>
      <c r="ACA523" s="65"/>
      <c r="ACB523" s="65"/>
      <c r="ACC523" s="65"/>
      <c r="ACD523" s="65"/>
      <c r="ACE523" s="65"/>
      <c r="ACF523" s="65"/>
      <c r="ACG523" s="65"/>
      <c r="ACH523" s="65"/>
      <c r="ACI523" s="65"/>
      <c r="ACJ523" s="65"/>
      <c r="ACK523" s="65"/>
      <c r="ACL523" s="65"/>
      <c r="ACM523" s="65"/>
      <c r="ACN523" s="65"/>
      <c r="ACO523" s="65"/>
      <c r="ACP523" s="65"/>
      <c r="ACQ523" s="65"/>
      <c r="ACR523" s="65"/>
      <c r="ACS523" s="65"/>
      <c r="ACT523" s="65"/>
      <c r="ACU523" s="65"/>
      <c r="ACV523" s="65"/>
      <c r="ACW523" s="65"/>
      <c r="ACX523" s="65"/>
      <c r="ACY523" s="65"/>
      <c r="ACZ523" s="65"/>
      <c r="ADA523" s="65"/>
      <c r="ADB523" s="65"/>
      <c r="ADC523" s="65"/>
      <c r="ADD523" s="65"/>
      <c r="ADE523" s="65"/>
      <c r="ADF523" s="65"/>
      <c r="ADG523" s="65"/>
      <c r="ADH523" s="65"/>
      <c r="ADI523" s="65"/>
      <c r="ADJ523" s="65"/>
      <c r="ADK523" s="65"/>
      <c r="ADL523" s="65"/>
      <c r="ADM523" s="65"/>
      <c r="ADN523" s="65"/>
      <c r="ADO523" s="65"/>
      <c r="ADP523" s="65"/>
      <c r="ADQ523" s="65"/>
      <c r="ADR523" s="65"/>
      <c r="ADS523" s="65"/>
      <c r="ADT523" s="65"/>
      <c r="ADU523" s="65"/>
      <c r="ADV523" s="65"/>
      <c r="ADW523" s="65"/>
      <c r="ADX523" s="65"/>
      <c r="ADY523" s="65"/>
      <c r="ADZ523" s="65"/>
      <c r="AEA523" s="65"/>
      <c r="AEB523" s="65"/>
      <c r="AEC523" s="65"/>
      <c r="AED523" s="65"/>
      <c r="AEE523" s="65"/>
      <c r="AEF523" s="65"/>
      <c r="AEG523" s="65"/>
      <c r="AEH523" s="65"/>
      <c r="AEI523" s="65"/>
      <c r="AEJ523" s="65"/>
      <c r="AEK523" s="65"/>
      <c r="AEL523" s="65"/>
      <c r="AEM523" s="65"/>
      <c r="AEN523" s="65"/>
      <c r="AEO523" s="65"/>
      <c r="AEP523" s="65"/>
      <c r="AEQ523" s="65"/>
      <c r="AER523" s="65"/>
      <c r="AES523" s="65"/>
      <c r="AET523" s="65"/>
      <c r="AEU523" s="65"/>
      <c r="AEV523" s="65"/>
      <c r="AEW523" s="65"/>
      <c r="AEX523" s="65"/>
      <c r="AEY523" s="65"/>
      <c r="AEZ523" s="65"/>
      <c r="AFA523" s="65"/>
      <c r="AFB523" s="65"/>
      <c r="AFC523" s="65"/>
      <c r="AFD523" s="65"/>
      <c r="AFE523" s="65"/>
      <c r="AFF523" s="65"/>
      <c r="AFG523" s="65"/>
      <c r="AFH523" s="65"/>
      <c r="AFI523" s="65"/>
      <c r="AFJ523" s="65"/>
      <c r="AFK523" s="65"/>
      <c r="AFL523" s="65"/>
      <c r="AFM523" s="65"/>
      <c r="AFN523" s="65"/>
      <c r="AFO523" s="65"/>
      <c r="AFP523" s="65"/>
      <c r="AFQ523" s="65"/>
      <c r="AFR523" s="65"/>
      <c r="AFS523" s="65"/>
      <c r="AFT523" s="65"/>
      <c r="AFU523" s="65"/>
      <c r="AFV523" s="65"/>
      <c r="AFW523" s="65"/>
      <c r="AFX523" s="65"/>
      <c r="AFY523" s="65"/>
      <c r="AFZ523" s="65"/>
      <c r="AGA523" s="65"/>
      <c r="AGB523" s="65"/>
      <c r="AGC523" s="65"/>
      <c r="AGD523" s="65"/>
      <c r="AGE523" s="65"/>
      <c r="AGF523" s="65"/>
      <c r="AGG523" s="65"/>
      <c r="AGH523" s="65"/>
      <c r="AGI523" s="65"/>
      <c r="AGJ523" s="65"/>
      <c r="AGK523" s="65"/>
      <c r="AGL523" s="65"/>
      <c r="AGM523" s="65"/>
      <c r="AGN523" s="65"/>
      <c r="AGO523" s="65"/>
      <c r="AGP523" s="65"/>
      <c r="AGQ523" s="65"/>
      <c r="AGR523" s="65"/>
      <c r="AGS523" s="65"/>
      <c r="AGT523" s="65"/>
      <c r="AGU523" s="65"/>
      <c r="AGV523" s="65"/>
      <c r="AGW523" s="65"/>
      <c r="AGX523" s="65"/>
      <c r="AGY523" s="65"/>
      <c r="AGZ523" s="65"/>
      <c r="AHA523" s="65"/>
      <c r="AHB523" s="65"/>
      <c r="AHC523" s="65"/>
      <c r="AHD523" s="65"/>
      <c r="AHE523" s="65"/>
      <c r="AHF523" s="65"/>
      <c r="AHG523" s="65"/>
      <c r="AHH523" s="65"/>
      <c r="AHI523" s="65"/>
      <c r="AHJ523" s="65"/>
      <c r="AHK523" s="65"/>
      <c r="AHL523" s="65"/>
      <c r="AHM523" s="65"/>
      <c r="AHN523" s="65"/>
      <c r="AHO523" s="65"/>
      <c r="AHP523" s="65"/>
      <c r="AHQ523" s="65"/>
      <c r="AHR523" s="65"/>
      <c r="AHS523" s="65"/>
      <c r="AHT523" s="65"/>
      <c r="AHU523" s="65"/>
      <c r="AHV523" s="65"/>
      <c r="AHW523" s="65"/>
      <c r="AHX523" s="65"/>
      <c r="AHY523" s="65"/>
      <c r="AHZ523" s="65"/>
      <c r="AIA523" s="65"/>
      <c r="AIB523" s="65"/>
      <c r="AIC523" s="65"/>
      <c r="AID523" s="65"/>
      <c r="AIE523" s="65"/>
      <c r="AIF523" s="65"/>
      <c r="AIG523" s="65"/>
      <c r="AIH523" s="65"/>
      <c r="AII523" s="65"/>
      <c r="AIJ523" s="65"/>
      <c r="AIK523" s="65"/>
      <c r="AIL523" s="65"/>
      <c r="AIM523" s="65"/>
      <c r="AIN523" s="65"/>
      <c r="AIO523" s="65"/>
      <c r="AIP523" s="65"/>
      <c r="AIQ523" s="65"/>
      <c r="AIR523" s="65"/>
      <c r="AIS523" s="65"/>
      <c r="AIT523" s="65"/>
      <c r="AIU523" s="65"/>
      <c r="AIV523" s="65"/>
      <c r="AIW523" s="65"/>
      <c r="AIX523" s="65"/>
      <c r="AIY523" s="65"/>
      <c r="AIZ523" s="65"/>
      <c r="AJA523" s="65"/>
      <c r="AJB523" s="65"/>
      <c r="AJC523" s="65"/>
      <c r="AJD523" s="65"/>
      <c r="AJE523" s="65"/>
      <c r="AJF523" s="65"/>
      <c r="AJG523" s="65"/>
      <c r="AJH523" s="65"/>
      <c r="AJI523" s="65"/>
      <c r="AJJ523" s="65"/>
      <c r="AJK523" s="65"/>
      <c r="AJL523" s="65"/>
      <c r="AJM523" s="65"/>
      <c r="AJN523" s="65"/>
      <c r="AJO523" s="65"/>
      <c r="AJP523" s="65"/>
      <c r="AJQ523" s="65"/>
      <c r="AJR523" s="65"/>
      <c r="AJS523" s="65"/>
      <c r="AJT523" s="65"/>
      <c r="AJU523" s="65"/>
      <c r="AJV523" s="65"/>
      <c r="AJW523" s="65"/>
      <c r="AJX523" s="65"/>
      <c r="AJY523" s="65"/>
      <c r="AJZ523" s="65"/>
      <c r="AKA523" s="65"/>
      <c r="AKB523" s="65"/>
      <c r="AKC523" s="65"/>
      <c r="AKD523" s="65"/>
      <c r="AKE523" s="65"/>
      <c r="AKF523" s="65"/>
      <c r="AKG523" s="65"/>
      <c r="AKH523" s="65"/>
      <c r="AKI523" s="65"/>
      <c r="AKJ523" s="65"/>
      <c r="AKK523" s="65"/>
      <c r="AKL523" s="65"/>
      <c r="AKM523" s="65"/>
      <c r="AKN523" s="65"/>
      <c r="AKO523" s="65"/>
      <c r="AKP523" s="65"/>
      <c r="AKQ523" s="65"/>
      <c r="AKR523" s="65"/>
      <c r="AKS523" s="65"/>
      <c r="AKT523" s="65"/>
      <c r="AKU523" s="65"/>
      <c r="AKV523" s="65"/>
      <c r="AKW523" s="65"/>
      <c r="AKX523" s="65"/>
      <c r="AKY523" s="65"/>
      <c r="AKZ523" s="65"/>
      <c r="ALA523" s="65"/>
      <c r="ALB523" s="65"/>
      <c r="ALC523" s="65"/>
      <c r="ALD523" s="65"/>
      <c r="ALE523" s="65"/>
      <c r="ALF523" s="65"/>
      <c r="ALG523" s="65"/>
      <c r="ALH523" s="65"/>
      <c r="ALI523" s="65"/>
      <c r="ALJ523" s="65"/>
      <c r="ALK523" s="65"/>
      <c r="ALL523" s="65"/>
      <c r="ALM523" s="65"/>
      <c r="ALN523" s="65"/>
      <c r="ALO523" s="65"/>
      <c r="ALP523" s="65"/>
      <c r="ALQ523" s="65"/>
      <c r="ALR523" s="65"/>
      <c r="ALS523" s="65"/>
      <c r="ALT523" s="65"/>
      <c r="ALU523" s="65"/>
      <c r="ALV523" s="65"/>
      <c r="ALW523" s="65"/>
      <c r="ALX523" s="65"/>
      <c r="ALY523" s="65"/>
      <c r="ALZ523" s="65"/>
      <c r="AMA523" s="65"/>
      <c r="AMB523" s="65"/>
      <c r="AMC523" s="65"/>
      <c r="AMD523" s="65"/>
      <c r="AME523" s="65"/>
      <c r="AMF523" s="65"/>
      <c r="AMG523" s="65"/>
      <c r="AMH523" s="65"/>
      <c r="AMI523" s="65"/>
      <c r="AMJ523" s="65"/>
      <c r="AMK523" s="65"/>
      <c r="AML523" s="65"/>
      <c r="AMM523" s="65"/>
      <c r="AMN523" s="65"/>
      <c r="AMO523" s="65"/>
      <c r="AMP523" s="65"/>
      <c r="AMQ523" s="65"/>
      <c r="AMR523" s="65"/>
      <c r="AMS523" s="65"/>
      <c r="AMT523" s="65"/>
      <c r="AMU523" s="65"/>
      <c r="AMV523" s="65"/>
      <c r="AMW523" s="65"/>
      <c r="AMX523" s="65"/>
      <c r="AMY523" s="65"/>
      <c r="AMZ523" s="65"/>
      <c r="ANA523" s="65"/>
      <c r="ANB523" s="65"/>
      <c r="ANC523" s="65"/>
      <c r="AND523" s="65"/>
      <c r="ANE523" s="65"/>
      <c r="ANF523" s="65"/>
      <c r="ANG523" s="65"/>
      <c r="ANH523" s="65"/>
      <c r="ANI523" s="65"/>
      <c r="ANJ523" s="65"/>
      <c r="ANK523" s="65"/>
      <c r="ANL523" s="65"/>
      <c r="ANM523" s="65"/>
      <c r="ANN523" s="65"/>
      <c r="ANO523" s="65"/>
      <c r="ANP523" s="65"/>
      <c r="ANQ523" s="65"/>
      <c r="ANR523" s="65"/>
      <c r="ANS523" s="65"/>
      <c r="ANT523" s="65"/>
      <c r="ANU523" s="65"/>
      <c r="ANV523" s="65"/>
      <c r="ANW523" s="65"/>
      <c r="ANX523" s="65"/>
      <c r="ANY523" s="65"/>
      <c r="ANZ523" s="65"/>
      <c r="AOA523" s="65"/>
      <c r="AOB523" s="65"/>
      <c r="AOC523" s="65"/>
      <c r="AOD523" s="65"/>
      <c r="AOE523" s="65"/>
      <c r="AOF523" s="65"/>
      <c r="AOG523" s="65"/>
      <c r="AOH523" s="65"/>
      <c r="AOI523" s="65"/>
      <c r="AOJ523" s="65"/>
      <c r="AOK523" s="65"/>
      <c r="AOL523" s="65"/>
      <c r="AOM523" s="65"/>
      <c r="AON523" s="65"/>
      <c r="AOO523" s="65"/>
      <c r="AOP523" s="65"/>
      <c r="AOQ523" s="65"/>
      <c r="AOR523" s="65"/>
      <c r="AOS523" s="65"/>
      <c r="AOT523" s="65"/>
      <c r="AOU523" s="65"/>
      <c r="AOV523" s="65"/>
      <c r="AOW523" s="65"/>
      <c r="AOX523" s="65"/>
      <c r="AOY523" s="65"/>
      <c r="AOZ523" s="65"/>
      <c r="APA523" s="65"/>
      <c r="APB523" s="65"/>
      <c r="APC523" s="65"/>
      <c r="APD523" s="65"/>
      <c r="APE523" s="65"/>
      <c r="APF523" s="65"/>
      <c r="APG523" s="65"/>
      <c r="APH523" s="65"/>
      <c r="API523" s="65"/>
      <c r="APJ523" s="65"/>
      <c r="APK523" s="65"/>
      <c r="APL523" s="65"/>
      <c r="APM523" s="65"/>
      <c r="APN523" s="65"/>
      <c r="APO523" s="65"/>
      <c r="APP523" s="65"/>
      <c r="APQ523" s="65"/>
      <c r="APR523" s="65"/>
      <c r="APS523" s="65"/>
      <c r="APT523" s="65"/>
      <c r="APU523" s="65"/>
      <c r="APV523" s="65"/>
      <c r="APW523" s="65"/>
      <c r="APX523" s="65"/>
      <c r="APY523" s="65"/>
      <c r="APZ523" s="65"/>
      <c r="AQA523" s="65"/>
      <c r="AQB523" s="65"/>
      <c r="AQC523" s="65"/>
      <c r="AQD523" s="65"/>
      <c r="AQE523" s="65"/>
      <c r="AQF523" s="65"/>
      <c r="AQG523" s="65"/>
      <c r="AQH523" s="65"/>
      <c r="AQI523" s="65"/>
      <c r="AQJ523" s="65"/>
      <c r="AQK523" s="65"/>
      <c r="AQL523" s="65"/>
      <c r="AQM523" s="65"/>
      <c r="AQN523" s="65"/>
      <c r="AQO523" s="65"/>
      <c r="AQP523" s="65"/>
      <c r="AQQ523" s="65"/>
      <c r="AQR523" s="65"/>
      <c r="AQS523" s="65"/>
      <c r="AQT523" s="65"/>
      <c r="AQU523" s="65"/>
      <c r="AQV523" s="65"/>
      <c r="AQW523" s="65"/>
      <c r="AQX523" s="65"/>
      <c r="AQY523" s="65"/>
      <c r="AQZ523" s="65"/>
      <c r="ARA523" s="65"/>
      <c r="ARB523" s="65"/>
      <c r="ARC523" s="65"/>
      <c r="ARD523" s="65"/>
      <c r="ARE523" s="65"/>
      <c r="ARF523" s="65"/>
      <c r="ARG523" s="65"/>
      <c r="ARH523" s="65"/>
      <c r="ARI523" s="65"/>
      <c r="ARJ523" s="65"/>
      <c r="ARK523" s="65"/>
      <c r="ARL523" s="65"/>
      <c r="ARM523" s="65"/>
      <c r="ARN523" s="65"/>
      <c r="ARO523" s="65"/>
      <c r="ARP523" s="65"/>
      <c r="ARQ523" s="65"/>
      <c r="ARR523" s="65"/>
      <c r="ARS523" s="65"/>
      <c r="ART523" s="65"/>
      <c r="ARU523" s="65"/>
      <c r="ARV523" s="65"/>
      <c r="ARW523" s="65"/>
      <c r="ARX523" s="65"/>
      <c r="ARY523" s="65"/>
      <c r="ARZ523" s="65"/>
      <c r="ASA523" s="65"/>
      <c r="ASB523" s="65"/>
      <c r="ASC523" s="65"/>
      <c r="ASD523" s="65"/>
      <c r="ASE523" s="65"/>
      <c r="ASF523" s="65"/>
      <c r="ASG523" s="65"/>
      <c r="ASH523" s="65"/>
      <c r="ASI523" s="65"/>
      <c r="ASJ523" s="65"/>
      <c r="ASK523" s="65"/>
      <c r="ASL523" s="65"/>
      <c r="ASM523" s="65"/>
      <c r="ASN523" s="65"/>
      <c r="ASO523" s="65"/>
      <c r="ASP523" s="65"/>
      <c r="ASQ523" s="65"/>
      <c r="ASR523" s="65"/>
      <c r="ASS523" s="65"/>
      <c r="AST523" s="65"/>
      <c r="ASU523" s="65"/>
      <c r="ASV523" s="65"/>
      <c r="ASW523" s="65"/>
      <c r="ASX523" s="65"/>
      <c r="ASY523" s="65"/>
      <c r="ASZ523" s="65"/>
      <c r="ATA523" s="65"/>
      <c r="ATB523" s="65"/>
      <c r="ATC523" s="65"/>
      <c r="ATD523" s="65"/>
      <c r="ATE523" s="65"/>
      <c r="ATF523" s="65"/>
      <c r="ATG523" s="65"/>
      <c r="ATH523" s="65"/>
      <c r="ATI523" s="65"/>
      <c r="ATJ523" s="65"/>
      <c r="ATK523" s="65"/>
      <c r="ATL523" s="65"/>
      <c r="ATM523" s="65"/>
      <c r="ATN523" s="65"/>
      <c r="ATO523" s="65"/>
      <c r="ATP523" s="65"/>
      <c r="ATQ523" s="65"/>
      <c r="ATR523" s="65"/>
      <c r="ATS523" s="65"/>
      <c r="ATT523" s="65"/>
      <c r="ATU523" s="65"/>
      <c r="ATV523" s="65"/>
      <c r="ATW523" s="65"/>
      <c r="ATX523" s="65"/>
      <c r="ATY523" s="65"/>
      <c r="ATZ523" s="65"/>
      <c r="AUA523" s="65"/>
      <c r="AUB523" s="65"/>
      <c r="AUC523" s="65"/>
      <c r="AUD523" s="65"/>
      <c r="AUE523" s="65"/>
      <c r="AUF523" s="65"/>
      <c r="AUG523" s="65"/>
      <c r="AUH523" s="65"/>
      <c r="AUI523" s="65"/>
      <c r="AUJ523" s="65"/>
      <c r="AUK523" s="65"/>
      <c r="AUL523" s="65"/>
      <c r="AUM523" s="65"/>
      <c r="AUN523" s="65"/>
      <c r="AUO523" s="65"/>
      <c r="AUP523" s="65"/>
      <c r="AUQ523" s="65"/>
      <c r="AUR523" s="65"/>
      <c r="AUS523" s="65"/>
      <c r="AUT523" s="65"/>
      <c r="AUU523" s="65"/>
      <c r="AUV523" s="65"/>
      <c r="AUW523" s="65"/>
      <c r="AUX523" s="65"/>
      <c r="AUY523" s="65"/>
      <c r="AUZ523" s="65"/>
      <c r="AVA523" s="65"/>
      <c r="AVB523" s="65"/>
      <c r="AVC523" s="65"/>
      <c r="AVD523" s="65"/>
      <c r="AVE523" s="65"/>
      <c r="AVF523" s="65"/>
      <c r="AVG523" s="65"/>
      <c r="AVH523" s="65"/>
      <c r="AVI523" s="65"/>
      <c r="AVJ523" s="65"/>
      <c r="AVK523" s="65"/>
      <c r="AVL523" s="65"/>
      <c r="AVM523" s="65"/>
      <c r="AVN523" s="65"/>
      <c r="AVO523" s="65"/>
      <c r="AVP523" s="65"/>
      <c r="AVQ523" s="65"/>
      <c r="AVR523" s="65"/>
      <c r="AVS523" s="65"/>
      <c r="AVT523" s="65"/>
      <c r="AVU523" s="65"/>
      <c r="AVV523" s="65"/>
      <c r="AVW523" s="65"/>
      <c r="AVX523" s="65"/>
      <c r="AVY523" s="65"/>
      <c r="AVZ523" s="65"/>
      <c r="AWA523" s="65"/>
      <c r="AWB523" s="65"/>
      <c r="AWC523" s="65"/>
      <c r="AWD523" s="65"/>
      <c r="AWE523" s="65"/>
      <c r="AWF523" s="65"/>
      <c r="AWG523" s="65"/>
      <c r="AWH523" s="65"/>
      <c r="AWI523" s="65"/>
      <c r="AWJ523" s="65"/>
      <c r="AWK523" s="65"/>
      <c r="AWL523" s="65"/>
      <c r="AWM523" s="65"/>
      <c r="AWN523" s="65"/>
      <c r="AWO523" s="65"/>
      <c r="AWP523" s="65"/>
      <c r="AWQ523" s="65"/>
      <c r="AWR523" s="65"/>
      <c r="AWS523" s="65"/>
      <c r="AWT523" s="65"/>
      <c r="AWU523" s="65"/>
      <c r="AWV523" s="65"/>
      <c r="AWW523" s="65"/>
      <c r="AWX523" s="65"/>
      <c r="AWY523" s="65"/>
      <c r="AWZ523" s="65"/>
      <c r="AXA523" s="65"/>
      <c r="AXB523" s="65"/>
      <c r="AXC523" s="65"/>
      <c r="AXD523" s="65"/>
      <c r="AXE523" s="65"/>
      <c r="AXF523" s="65"/>
      <c r="AXG523" s="65"/>
      <c r="AXH523" s="65"/>
      <c r="AXI523" s="65"/>
      <c r="AXJ523" s="65"/>
      <c r="AXK523" s="65"/>
      <c r="AXL523" s="65"/>
      <c r="AXM523" s="65"/>
      <c r="AXN523" s="65"/>
      <c r="AXO523" s="65"/>
      <c r="AXP523" s="65"/>
      <c r="AXQ523" s="65"/>
      <c r="AXR523" s="65"/>
      <c r="AXS523" s="65"/>
      <c r="AXT523" s="65"/>
      <c r="AXU523" s="65"/>
      <c r="AXV523" s="65"/>
      <c r="AXW523" s="65"/>
      <c r="AXX523" s="65"/>
      <c r="AXY523" s="65"/>
      <c r="AXZ523" s="65"/>
      <c r="AYA523" s="65"/>
      <c r="AYB523" s="65"/>
      <c r="AYC523" s="65"/>
      <c r="AYD523" s="65"/>
      <c r="AYE523" s="65"/>
      <c r="AYF523" s="65"/>
      <c r="AYG523" s="65"/>
      <c r="AYH523" s="65"/>
      <c r="AYI523" s="65"/>
      <c r="AYJ523" s="65"/>
      <c r="AYK523" s="65"/>
      <c r="AYL523" s="65"/>
      <c r="AYM523" s="65"/>
      <c r="AYN523" s="65"/>
      <c r="AYO523" s="65"/>
      <c r="AYP523" s="65"/>
      <c r="AYQ523" s="65"/>
      <c r="AYR523" s="65"/>
      <c r="AYS523" s="65"/>
      <c r="AYT523" s="65"/>
      <c r="AYU523" s="65"/>
      <c r="AYV523" s="65"/>
      <c r="AYW523" s="65"/>
      <c r="AYX523" s="65"/>
      <c r="AYY523" s="65"/>
      <c r="AYZ523" s="65"/>
      <c r="AZA523" s="65"/>
      <c r="AZB523" s="65"/>
      <c r="AZC523" s="65"/>
      <c r="AZD523" s="65"/>
      <c r="AZE523" s="65"/>
      <c r="AZF523" s="65"/>
      <c r="AZG523" s="65"/>
      <c r="AZH523" s="65"/>
      <c r="AZI523" s="65"/>
      <c r="AZJ523" s="65"/>
      <c r="AZK523" s="65"/>
      <c r="AZL523" s="65"/>
      <c r="AZM523" s="65"/>
      <c r="AZN523" s="65"/>
      <c r="AZO523" s="65"/>
      <c r="AZP523" s="65"/>
      <c r="AZQ523" s="65"/>
      <c r="AZR523" s="65"/>
      <c r="AZS523" s="65"/>
      <c r="AZT523" s="65"/>
      <c r="AZU523" s="65"/>
      <c r="AZV523" s="65"/>
      <c r="AZW523" s="65"/>
      <c r="AZX523" s="65"/>
      <c r="AZY523" s="65"/>
      <c r="AZZ523" s="65"/>
      <c r="BAA523" s="65"/>
      <c r="BAB523" s="65"/>
      <c r="BAC523" s="65"/>
      <c r="BAD523" s="65"/>
      <c r="BAE523" s="65"/>
      <c r="BAF523" s="65"/>
      <c r="BAG523" s="65"/>
      <c r="BAH523" s="65"/>
      <c r="BAI523" s="65"/>
      <c r="BAJ523" s="65"/>
      <c r="BAK523" s="65"/>
      <c r="BAL523" s="65"/>
      <c r="BAM523" s="65"/>
      <c r="BAN523" s="65"/>
      <c r="BAO523" s="65"/>
      <c r="BAP523" s="65"/>
      <c r="BAQ523" s="65"/>
      <c r="BAR523" s="65"/>
      <c r="BAS523" s="65"/>
      <c r="BAT523" s="65"/>
      <c r="BAU523" s="65"/>
      <c r="BAV523" s="65"/>
      <c r="BAW523" s="65"/>
      <c r="BAX523" s="65"/>
      <c r="BAY523" s="65"/>
      <c r="BAZ523" s="65"/>
      <c r="BBA523" s="65"/>
      <c r="BBB523" s="65"/>
      <c r="BBC523" s="65"/>
      <c r="BBD523" s="65"/>
      <c r="BBE523" s="65"/>
      <c r="BBF523" s="65"/>
      <c r="BBG523" s="65"/>
      <c r="BBH523" s="65"/>
      <c r="BBI523" s="65"/>
      <c r="BBJ523" s="65"/>
      <c r="BBK523" s="65"/>
      <c r="BBL523" s="65"/>
      <c r="BBM523" s="65"/>
      <c r="BBN523" s="65"/>
      <c r="BBO523" s="65"/>
      <c r="BBP523" s="65"/>
      <c r="BBQ523" s="65"/>
      <c r="BBR523" s="65"/>
      <c r="BBS523" s="65"/>
      <c r="BBT523" s="65"/>
      <c r="BBU523" s="65"/>
      <c r="BBV523" s="65"/>
      <c r="BBW523" s="65"/>
      <c r="BBX523" s="65"/>
      <c r="BBY523" s="65"/>
      <c r="BBZ523" s="65"/>
      <c r="BCA523" s="65"/>
      <c r="BCB523" s="65"/>
      <c r="BCC523" s="65"/>
      <c r="BCD523" s="65"/>
      <c r="BCE523" s="65"/>
      <c r="BCF523" s="65"/>
      <c r="BCG523" s="65"/>
      <c r="BCH523" s="65"/>
      <c r="BCI523" s="65"/>
      <c r="BCJ523" s="65"/>
      <c r="BCK523" s="65"/>
      <c r="BCL523" s="65"/>
      <c r="BCM523" s="65"/>
      <c r="BCN523" s="65"/>
      <c r="BCO523" s="65"/>
      <c r="BCP523" s="65"/>
      <c r="BCQ523" s="65"/>
      <c r="BCR523" s="65"/>
      <c r="BCS523" s="65"/>
      <c r="BCT523" s="65"/>
      <c r="BCU523" s="65"/>
      <c r="BCV523" s="65"/>
      <c r="BCW523" s="65"/>
      <c r="BCX523" s="65"/>
      <c r="BCY523" s="65"/>
      <c r="BCZ523" s="65"/>
      <c r="BDA523" s="65"/>
      <c r="BDB523" s="65"/>
      <c r="BDC523" s="65"/>
      <c r="BDD523" s="65"/>
      <c r="BDE523" s="65"/>
      <c r="BDF523" s="65"/>
      <c r="BDG523" s="65"/>
      <c r="BDH523" s="65"/>
      <c r="BDI523" s="65"/>
      <c r="BDJ523" s="65"/>
      <c r="BDK523" s="65"/>
      <c r="BDL523" s="65"/>
      <c r="BDM523" s="65"/>
      <c r="BDN523" s="65"/>
      <c r="BDO523" s="65"/>
      <c r="BDP523" s="65"/>
      <c r="BDQ523" s="65"/>
      <c r="BDR523" s="65"/>
      <c r="BDS523" s="65"/>
      <c r="BDT523" s="65"/>
      <c r="BDU523" s="65"/>
      <c r="BDV523" s="65"/>
      <c r="BDW523" s="65"/>
      <c r="BDX523" s="65"/>
      <c r="BDY523" s="65"/>
      <c r="BDZ523" s="65"/>
      <c r="BEA523" s="65"/>
      <c r="BEB523" s="65"/>
      <c r="BEC523" s="65"/>
      <c r="BED523" s="65"/>
      <c r="BEE523" s="65"/>
      <c r="BEF523" s="65"/>
      <c r="BEG523" s="65"/>
      <c r="BEH523" s="65"/>
      <c r="BEI523" s="65"/>
      <c r="BEJ523" s="65"/>
      <c r="BEK523" s="65"/>
      <c r="BEL523" s="65"/>
      <c r="BEM523" s="65"/>
      <c r="BEN523" s="65"/>
      <c r="BEO523" s="65"/>
      <c r="BEP523" s="65"/>
      <c r="BEQ523" s="65"/>
      <c r="BER523" s="65"/>
      <c r="BES523" s="65"/>
      <c r="BET523" s="65"/>
      <c r="BEU523" s="65"/>
      <c r="BEV523" s="65"/>
      <c r="BEW523" s="65"/>
      <c r="BEX523" s="65"/>
      <c r="BEY523" s="65"/>
      <c r="BEZ523" s="65"/>
      <c r="BFA523" s="65"/>
      <c r="BFB523" s="65"/>
      <c r="BFC523" s="65"/>
      <c r="BFD523" s="65"/>
      <c r="BFE523" s="65"/>
      <c r="BFF523" s="65"/>
      <c r="BFG523" s="65"/>
      <c r="BFH523" s="65"/>
      <c r="BFI523" s="65"/>
      <c r="BFJ523" s="65"/>
      <c r="BFK523" s="65"/>
      <c r="BFL523" s="65"/>
      <c r="BFM523" s="65"/>
      <c r="BFN523" s="65"/>
      <c r="BFO523" s="65"/>
      <c r="BFP523" s="65"/>
      <c r="BFQ523" s="65"/>
      <c r="BFR523" s="65"/>
      <c r="BFS523" s="65"/>
      <c r="BFT523" s="65"/>
      <c r="BFU523" s="65"/>
      <c r="BFV523" s="65"/>
    </row>
    <row r="524" spans="1:1530" s="86" customFormat="1" ht="102.75" customHeight="1">
      <c r="B524" s="156">
        <v>12018</v>
      </c>
      <c r="C524" s="482" t="s">
        <v>945</v>
      </c>
      <c r="D524" s="482"/>
      <c r="E524" s="482"/>
      <c r="F524" s="172" t="s">
        <v>819</v>
      </c>
      <c r="G524" s="346">
        <f>G525</f>
        <v>299375</v>
      </c>
      <c r="H524" s="65"/>
      <c r="I524" s="65"/>
      <c r="J524" s="65"/>
      <c r="K524" s="65"/>
      <c r="L524" s="65"/>
      <c r="M524" s="65"/>
      <c r="N524" s="65"/>
      <c r="O524" s="65"/>
      <c r="P524" s="65"/>
      <c r="Q524" s="65"/>
      <c r="R524" s="65"/>
      <c r="S524" s="65"/>
      <c r="T524" s="65"/>
      <c r="U524" s="65"/>
      <c r="V524" s="65"/>
      <c r="W524" s="65"/>
      <c r="X524" s="65"/>
      <c r="Y524" s="65"/>
      <c r="Z524" s="65"/>
      <c r="AA524" s="65"/>
      <c r="AB524" s="65"/>
      <c r="AC524" s="65"/>
      <c r="AD524" s="65"/>
      <c r="AE524" s="65"/>
      <c r="AF524" s="65"/>
      <c r="AG524" s="65"/>
      <c r="AH524" s="65"/>
      <c r="AI524" s="65"/>
      <c r="AJ524" s="65"/>
      <c r="AK524" s="65"/>
      <c r="AL524" s="65"/>
      <c r="AM524" s="65"/>
      <c r="AN524" s="65"/>
      <c r="AO524" s="65"/>
      <c r="AP524" s="65"/>
      <c r="AQ524" s="65"/>
      <c r="AR524" s="65"/>
      <c r="AS524" s="65"/>
      <c r="AT524" s="65"/>
      <c r="AU524" s="65"/>
      <c r="AV524" s="65"/>
      <c r="AW524" s="65"/>
      <c r="AX524" s="65"/>
      <c r="AY524" s="65"/>
      <c r="AZ524" s="65"/>
      <c r="BA524" s="65"/>
      <c r="BB524" s="65"/>
      <c r="BC524" s="65"/>
      <c r="BD524" s="65"/>
      <c r="BE524" s="65"/>
      <c r="BF524" s="65"/>
      <c r="BG524" s="65"/>
      <c r="BH524" s="65"/>
      <c r="BI524" s="65"/>
      <c r="BJ524" s="65"/>
      <c r="BK524" s="65"/>
      <c r="BL524" s="65"/>
      <c r="BM524" s="65"/>
      <c r="BN524" s="65"/>
      <c r="BO524" s="65"/>
      <c r="BP524" s="65"/>
      <c r="BQ524" s="65"/>
      <c r="BR524" s="65"/>
      <c r="BS524" s="65"/>
      <c r="BT524" s="65"/>
      <c r="BU524" s="65"/>
      <c r="BV524" s="65"/>
      <c r="BW524" s="65"/>
      <c r="BX524" s="65"/>
      <c r="BY524" s="65"/>
      <c r="BZ524" s="65"/>
      <c r="CA524" s="65"/>
      <c r="CB524" s="65"/>
      <c r="CC524" s="65"/>
      <c r="CD524" s="65"/>
      <c r="CE524" s="65"/>
      <c r="CF524" s="65"/>
      <c r="CG524" s="65"/>
      <c r="CH524" s="65"/>
      <c r="CI524" s="65"/>
      <c r="CJ524" s="65"/>
      <c r="CK524" s="65"/>
      <c r="CL524" s="65"/>
      <c r="CM524" s="65"/>
      <c r="CN524" s="65"/>
      <c r="CO524" s="65"/>
      <c r="CP524" s="65"/>
      <c r="CQ524" s="65"/>
      <c r="CR524" s="65"/>
      <c r="CS524" s="65"/>
      <c r="CT524" s="65"/>
      <c r="CU524" s="65"/>
      <c r="CV524" s="65"/>
      <c r="CW524" s="65"/>
      <c r="CX524" s="65"/>
      <c r="CY524" s="65"/>
      <c r="CZ524" s="65"/>
      <c r="DA524" s="65"/>
      <c r="DB524" s="65"/>
      <c r="DC524" s="65"/>
      <c r="DD524" s="65"/>
      <c r="DE524" s="65"/>
      <c r="DF524" s="65"/>
      <c r="DG524" s="65"/>
      <c r="DH524" s="65"/>
      <c r="DI524" s="65"/>
      <c r="DJ524" s="65"/>
      <c r="DK524" s="65"/>
      <c r="DL524" s="65"/>
      <c r="DM524" s="65"/>
      <c r="DN524" s="65"/>
      <c r="DO524" s="65"/>
      <c r="DP524" s="65"/>
      <c r="DQ524" s="65"/>
      <c r="DR524" s="65"/>
      <c r="DS524" s="65"/>
      <c r="DT524" s="65"/>
      <c r="DU524" s="65"/>
      <c r="DV524" s="65"/>
      <c r="DW524" s="65"/>
      <c r="DX524" s="65"/>
      <c r="DY524" s="65"/>
      <c r="DZ524" s="65"/>
      <c r="EA524" s="65"/>
      <c r="EB524" s="65"/>
      <c r="EC524" s="65"/>
      <c r="ED524" s="65"/>
      <c r="EE524" s="65"/>
      <c r="EF524" s="65"/>
      <c r="EG524" s="65"/>
      <c r="EH524" s="65"/>
      <c r="EI524" s="65"/>
      <c r="EJ524" s="65"/>
      <c r="EK524" s="65"/>
      <c r="EL524" s="65"/>
      <c r="EM524" s="65"/>
      <c r="EN524" s="65"/>
      <c r="EO524" s="65"/>
      <c r="EP524" s="65"/>
      <c r="EQ524" s="65"/>
      <c r="ER524" s="65"/>
      <c r="ES524" s="65"/>
      <c r="ET524" s="65"/>
      <c r="EU524" s="65"/>
      <c r="EV524" s="65"/>
      <c r="EW524" s="65"/>
      <c r="EX524" s="65"/>
      <c r="EY524" s="65"/>
      <c r="EZ524" s="65"/>
      <c r="FA524" s="65"/>
      <c r="FB524" s="65"/>
      <c r="FC524" s="65"/>
      <c r="FD524" s="65"/>
      <c r="FE524" s="65"/>
      <c r="FF524" s="65"/>
      <c r="FG524" s="65"/>
      <c r="FH524" s="65"/>
      <c r="FI524" s="65"/>
      <c r="FJ524" s="65"/>
      <c r="FK524" s="65"/>
      <c r="FL524" s="65"/>
      <c r="FM524" s="65"/>
      <c r="FN524" s="65"/>
      <c r="FO524" s="65"/>
      <c r="FP524" s="65"/>
      <c r="FQ524" s="65"/>
      <c r="FR524" s="65"/>
      <c r="FS524" s="65"/>
      <c r="FT524" s="65"/>
      <c r="FU524" s="65"/>
      <c r="FV524" s="65"/>
      <c r="FW524" s="65"/>
      <c r="FX524" s="65"/>
      <c r="FY524" s="65"/>
      <c r="FZ524" s="65"/>
      <c r="GA524" s="65"/>
      <c r="GB524" s="65"/>
      <c r="GC524" s="65"/>
      <c r="GD524" s="65"/>
      <c r="GE524" s="65"/>
      <c r="GF524" s="65"/>
      <c r="GG524" s="65"/>
      <c r="GH524" s="65"/>
      <c r="GI524" s="65"/>
      <c r="GJ524" s="65"/>
      <c r="GK524" s="65"/>
      <c r="GL524" s="65"/>
      <c r="GM524" s="65"/>
      <c r="GN524" s="65"/>
      <c r="GO524" s="65"/>
      <c r="GP524" s="65"/>
      <c r="GQ524" s="65"/>
      <c r="GR524" s="65"/>
      <c r="GS524" s="65"/>
      <c r="GT524" s="65"/>
      <c r="GU524" s="65"/>
      <c r="GV524" s="65"/>
      <c r="GW524" s="65"/>
      <c r="GX524" s="65"/>
      <c r="GY524" s="65"/>
      <c r="GZ524" s="65"/>
      <c r="HA524" s="65"/>
      <c r="HB524" s="65"/>
      <c r="HC524" s="65"/>
      <c r="HD524" s="65"/>
      <c r="HE524" s="65"/>
      <c r="HF524" s="65"/>
      <c r="HG524" s="65"/>
      <c r="HH524" s="65"/>
      <c r="HI524" s="65"/>
      <c r="HJ524" s="65"/>
      <c r="HK524" s="65"/>
      <c r="HL524" s="65"/>
      <c r="HM524" s="65"/>
      <c r="HN524" s="65"/>
      <c r="HO524" s="65"/>
      <c r="HP524" s="65"/>
      <c r="HQ524" s="65"/>
      <c r="HR524" s="65"/>
      <c r="HS524" s="65"/>
      <c r="HT524" s="65"/>
      <c r="HU524" s="65"/>
      <c r="HV524" s="65"/>
      <c r="HW524" s="65"/>
      <c r="HX524" s="65"/>
      <c r="HY524" s="65"/>
      <c r="HZ524" s="65"/>
      <c r="IA524" s="65"/>
      <c r="IB524" s="65"/>
      <c r="IC524" s="65"/>
      <c r="ID524" s="65"/>
      <c r="IE524" s="65"/>
      <c r="IF524" s="65"/>
      <c r="IG524" s="65"/>
      <c r="IH524" s="65"/>
      <c r="II524" s="65"/>
      <c r="IJ524" s="65"/>
      <c r="IK524" s="65"/>
      <c r="IL524" s="65"/>
      <c r="IM524" s="65"/>
      <c r="IN524" s="65"/>
      <c r="IO524" s="65"/>
      <c r="IP524" s="65"/>
      <c r="IQ524" s="65"/>
      <c r="IR524" s="65"/>
      <c r="IS524" s="65"/>
      <c r="IT524" s="65"/>
      <c r="IU524" s="65"/>
      <c r="IV524" s="65"/>
      <c r="IW524" s="65"/>
      <c r="IX524" s="65"/>
      <c r="IY524" s="65"/>
      <c r="IZ524" s="65"/>
      <c r="JA524" s="65"/>
      <c r="JB524" s="65"/>
      <c r="JC524" s="65"/>
      <c r="JD524" s="65"/>
      <c r="JE524" s="65"/>
      <c r="JF524" s="65"/>
      <c r="JG524" s="65"/>
      <c r="JH524" s="65"/>
      <c r="JI524" s="65"/>
      <c r="JJ524" s="65"/>
      <c r="JK524" s="65"/>
      <c r="JL524" s="65"/>
      <c r="JM524" s="65"/>
      <c r="JN524" s="65"/>
      <c r="JO524" s="65"/>
      <c r="JP524" s="65"/>
      <c r="JQ524" s="65"/>
      <c r="JR524" s="65"/>
      <c r="JS524" s="65"/>
      <c r="JT524" s="65"/>
      <c r="JU524" s="65"/>
      <c r="JV524" s="65"/>
      <c r="JW524" s="65"/>
      <c r="JX524" s="65"/>
      <c r="JY524" s="65"/>
      <c r="JZ524" s="65"/>
      <c r="KA524" s="65"/>
      <c r="KB524" s="65"/>
      <c r="KC524" s="65"/>
      <c r="KD524" s="65"/>
      <c r="KE524" s="65"/>
      <c r="KF524" s="65"/>
      <c r="KG524" s="65"/>
      <c r="KH524" s="65"/>
      <c r="KI524" s="65"/>
      <c r="KJ524" s="65"/>
      <c r="KK524" s="65"/>
      <c r="KL524" s="65"/>
      <c r="KM524" s="65"/>
      <c r="KN524" s="65"/>
      <c r="KO524" s="65"/>
      <c r="KP524" s="65"/>
      <c r="KQ524" s="65"/>
      <c r="KR524" s="65"/>
      <c r="KS524" s="65"/>
      <c r="KT524" s="65"/>
      <c r="KU524" s="65"/>
      <c r="KV524" s="65"/>
      <c r="KW524" s="65"/>
      <c r="KX524" s="65"/>
      <c r="KY524" s="65"/>
      <c r="KZ524" s="65"/>
      <c r="LA524" s="65"/>
      <c r="LB524" s="65"/>
      <c r="LC524" s="65"/>
      <c r="LD524" s="65"/>
      <c r="LE524" s="65"/>
      <c r="LF524" s="65"/>
      <c r="LG524" s="65"/>
      <c r="LH524" s="65"/>
      <c r="LI524" s="65"/>
      <c r="LJ524" s="65"/>
      <c r="LK524" s="65"/>
      <c r="LL524" s="65"/>
      <c r="LM524" s="65"/>
      <c r="LN524" s="65"/>
      <c r="LO524" s="65"/>
      <c r="LP524" s="65"/>
      <c r="LQ524" s="65"/>
      <c r="LR524" s="65"/>
      <c r="LS524" s="65"/>
      <c r="LT524" s="65"/>
      <c r="LU524" s="65"/>
      <c r="LV524" s="65"/>
      <c r="LW524" s="65"/>
      <c r="LX524" s="65"/>
      <c r="LY524" s="65"/>
      <c r="LZ524" s="65"/>
      <c r="MA524" s="65"/>
      <c r="MB524" s="65"/>
      <c r="MC524" s="65"/>
      <c r="MD524" s="65"/>
      <c r="ME524" s="65"/>
      <c r="MF524" s="65"/>
      <c r="MG524" s="65"/>
      <c r="MH524" s="65"/>
      <c r="MI524" s="65"/>
      <c r="MJ524" s="65"/>
      <c r="MK524" s="65"/>
      <c r="ML524" s="65"/>
      <c r="MM524" s="65"/>
      <c r="MN524" s="65"/>
      <c r="MO524" s="65"/>
      <c r="MP524" s="65"/>
      <c r="MQ524" s="65"/>
      <c r="MR524" s="65"/>
      <c r="MS524" s="65"/>
      <c r="MT524" s="65"/>
      <c r="MU524" s="65"/>
      <c r="MV524" s="65"/>
      <c r="MW524" s="65"/>
      <c r="MX524" s="65"/>
      <c r="MY524" s="65"/>
      <c r="MZ524" s="65"/>
      <c r="NA524" s="65"/>
      <c r="NB524" s="65"/>
      <c r="NC524" s="65"/>
      <c r="ND524" s="65"/>
      <c r="NE524" s="65"/>
      <c r="NF524" s="65"/>
      <c r="NG524" s="65"/>
      <c r="NH524" s="65"/>
      <c r="NI524" s="65"/>
      <c r="NJ524" s="65"/>
      <c r="NK524" s="65"/>
      <c r="NL524" s="65"/>
      <c r="NM524" s="65"/>
      <c r="NN524" s="65"/>
      <c r="NO524" s="65"/>
      <c r="NP524" s="65"/>
      <c r="NQ524" s="65"/>
      <c r="NR524" s="65"/>
      <c r="NS524" s="65"/>
      <c r="NT524" s="65"/>
      <c r="NU524" s="65"/>
      <c r="NV524" s="65"/>
      <c r="NW524" s="65"/>
      <c r="NX524" s="65"/>
      <c r="NY524" s="65"/>
      <c r="NZ524" s="65"/>
      <c r="OA524" s="65"/>
      <c r="OB524" s="65"/>
      <c r="OC524" s="65"/>
      <c r="OD524" s="65"/>
      <c r="OE524" s="65"/>
      <c r="OF524" s="65"/>
      <c r="OG524" s="65"/>
      <c r="OH524" s="65"/>
      <c r="OI524" s="65"/>
      <c r="OJ524" s="65"/>
      <c r="OK524" s="65"/>
      <c r="OL524" s="65"/>
      <c r="OM524" s="65"/>
      <c r="ON524" s="65"/>
      <c r="OO524" s="65"/>
      <c r="OP524" s="65"/>
      <c r="OQ524" s="65"/>
      <c r="OR524" s="65"/>
      <c r="OS524" s="65"/>
      <c r="OT524" s="65"/>
      <c r="OU524" s="65"/>
      <c r="OV524" s="65"/>
      <c r="OW524" s="65"/>
      <c r="OX524" s="65"/>
      <c r="OY524" s="65"/>
      <c r="OZ524" s="65"/>
      <c r="PA524" s="65"/>
      <c r="PB524" s="65"/>
      <c r="PC524" s="65"/>
      <c r="PD524" s="65"/>
      <c r="PE524" s="65"/>
      <c r="PF524" s="65"/>
      <c r="PG524" s="65"/>
      <c r="PH524" s="65"/>
      <c r="PI524" s="65"/>
      <c r="PJ524" s="65"/>
      <c r="PK524" s="65"/>
      <c r="PL524" s="65"/>
      <c r="PM524" s="65"/>
      <c r="PN524" s="65"/>
      <c r="PO524" s="65"/>
      <c r="PP524" s="65"/>
      <c r="PQ524" s="65"/>
      <c r="PR524" s="65"/>
      <c r="PS524" s="65"/>
      <c r="PT524" s="65"/>
      <c r="PU524" s="65"/>
      <c r="PV524" s="65"/>
      <c r="PW524" s="65"/>
      <c r="PX524" s="65"/>
      <c r="PY524" s="65"/>
      <c r="PZ524" s="65"/>
      <c r="QA524" s="65"/>
      <c r="QB524" s="65"/>
      <c r="QC524" s="65"/>
      <c r="QD524" s="65"/>
      <c r="QE524" s="65"/>
      <c r="QF524" s="65"/>
      <c r="QG524" s="65"/>
      <c r="QH524" s="65"/>
      <c r="QI524" s="65"/>
      <c r="QJ524" s="65"/>
      <c r="QK524" s="65"/>
      <c r="QL524" s="65"/>
      <c r="QM524" s="65"/>
      <c r="QN524" s="65"/>
      <c r="QO524" s="65"/>
      <c r="QP524" s="65"/>
      <c r="QQ524" s="65"/>
      <c r="QR524" s="65"/>
      <c r="QS524" s="65"/>
      <c r="QT524" s="65"/>
      <c r="QU524" s="65"/>
      <c r="QV524" s="65"/>
      <c r="QW524" s="65"/>
      <c r="QX524" s="65"/>
      <c r="QY524" s="65"/>
      <c r="QZ524" s="65"/>
      <c r="RA524" s="65"/>
      <c r="RB524" s="65"/>
      <c r="RC524" s="65"/>
      <c r="RD524" s="65"/>
      <c r="RE524" s="65"/>
      <c r="RF524" s="65"/>
      <c r="RG524" s="65"/>
      <c r="RH524" s="65"/>
      <c r="RI524" s="65"/>
      <c r="RJ524" s="65"/>
      <c r="RK524" s="65"/>
      <c r="RL524" s="65"/>
      <c r="RM524" s="65"/>
      <c r="RN524" s="65"/>
      <c r="RO524" s="65"/>
      <c r="RP524" s="65"/>
      <c r="RQ524" s="65"/>
      <c r="RR524" s="65"/>
      <c r="RS524" s="65"/>
      <c r="RT524" s="65"/>
      <c r="RU524" s="65"/>
      <c r="RV524" s="65"/>
      <c r="RW524" s="65"/>
      <c r="RX524" s="65"/>
      <c r="RY524" s="65"/>
      <c r="RZ524" s="65"/>
      <c r="SA524" s="65"/>
      <c r="SB524" s="65"/>
      <c r="SC524" s="65"/>
      <c r="SD524" s="65"/>
      <c r="SE524" s="65"/>
      <c r="SF524" s="65"/>
      <c r="SG524" s="65"/>
      <c r="SH524" s="65"/>
      <c r="SI524" s="65"/>
      <c r="SJ524" s="65"/>
      <c r="SK524" s="65"/>
      <c r="SL524" s="65"/>
      <c r="SM524" s="65"/>
      <c r="SN524" s="65"/>
      <c r="SO524" s="65"/>
      <c r="SP524" s="65"/>
      <c r="SQ524" s="65"/>
      <c r="SR524" s="65"/>
      <c r="SS524" s="65"/>
      <c r="ST524" s="65"/>
      <c r="SU524" s="65"/>
      <c r="SV524" s="65"/>
      <c r="SW524" s="65"/>
      <c r="SX524" s="65"/>
      <c r="SY524" s="65"/>
      <c r="SZ524" s="65"/>
      <c r="TA524" s="65"/>
      <c r="TB524" s="65"/>
      <c r="TC524" s="65"/>
      <c r="TD524" s="65"/>
      <c r="TE524" s="65"/>
      <c r="TF524" s="65"/>
      <c r="TG524" s="65"/>
      <c r="TH524" s="65"/>
      <c r="TI524" s="65"/>
      <c r="TJ524" s="65"/>
      <c r="TK524" s="65"/>
      <c r="TL524" s="65"/>
      <c r="TM524" s="65"/>
      <c r="TN524" s="65"/>
      <c r="TO524" s="65"/>
      <c r="TP524" s="65"/>
      <c r="TQ524" s="65"/>
      <c r="TR524" s="65"/>
      <c r="TS524" s="65"/>
      <c r="TT524" s="65"/>
      <c r="TU524" s="65"/>
      <c r="TV524" s="65"/>
      <c r="TW524" s="65"/>
      <c r="TX524" s="65"/>
      <c r="TY524" s="65"/>
      <c r="TZ524" s="65"/>
      <c r="UA524" s="65"/>
      <c r="UB524" s="65"/>
      <c r="UC524" s="65"/>
      <c r="UD524" s="65"/>
      <c r="UE524" s="65"/>
      <c r="UF524" s="65"/>
      <c r="UG524" s="65"/>
      <c r="UH524" s="65"/>
      <c r="UI524" s="65"/>
      <c r="UJ524" s="65"/>
      <c r="UK524" s="65"/>
      <c r="UL524" s="65"/>
      <c r="UM524" s="65"/>
      <c r="UN524" s="65"/>
      <c r="UO524" s="65"/>
      <c r="UP524" s="65"/>
      <c r="UQ524" s="65"/>
      <c r="UR524" s="65"/>
      <c r="US524" s="65"/>
      <c r="UT524" s="65"/>
      <c r="UU524" s="65"/>
      <c r="UV524" s="65"/>
      <c r="UW524" s="65"/>
      <c r="UX524" s="65"/>
      <c r="UY524" s="65"/>
      <c r="UZ524" s="65"/>
      <c r="VA524" s="65"/>
      <c r="VB524" s="65"/>
      <c r="VC524" s="65"/>
      <c r="VD524" s="65"/>
      <c r="VE524" s="65"/>
      <c r="VF524" s="65"/>
      <c r="VG524" s="65"/>
      <c r="VH524" s="65"/>
      <c r="VI524" s="65"/>
      <c r="VJ524" s="65"/>
      <c r="VK524" s="65"/>
      <c r="VL524" s="65"/>
      <c r="VM524" s="65"/>
      <c r="VN524" s="65"/>
      <c r="VO524" s="65"/>
      <c r="VP524" s="65"/>
      <c r="VQ524" s="65"/>
      <c r="VR524" s="65"/>
      <c r="VS524" s="65"/>
      <c r="VT524" s="65"/>
      <c r="VU524" s="65"/>
      <c r="VV524" s="65"/>
      <c r="VW524" s="65"/>
      <c r="VX524" s="65"/>
      <c r="VY524" s="65"/>
      <c r="VZ524" s="65"/>
      <c r="WA524" s="65"/>
      <c r="WB524" s="65"/>
      <c r="WC524" s="65"/>
      <c r="WD524" s="65"/>
      <c r="WE524" s="65"/>
      <c r="WF524" s="65"/>
      <c r="WG524" s="65"/>
      <c r="WH524" s="65"/>
      <c r="WI524" s="65"/>
      <c r="WJ524" s="65"/>
      <c r="WK524" s="65"/>
      <c r="WL524" s="65"/>
      <c r="WM524" s="65"/>
      <c r="WN524" s="65"/>
      <c r="WO524" s="65"/>
      <c r="WP524" s="65"/>
      <c r="WQ524" s="65"/>
      <c r="WR524" s="65"/>
      <c r="WS524" s="65"/>
      <c r="WT524" s="65"/>
      <c r="WU524" s="65"/>
      <c r="WV524" s="65"/>
      <c r="WW524" s="65"/>
      <c r="WX524" s="65"/>
      <c r="WY524" s="65"/>
      <c r="WZ524" s="65"/>
      <c r="XA524" s="65"/>
      <c r="XB524" s="65"/>
      <c r="XC524" s="65"/>
      <c r="XD524" s="65"/>
      <c r="XE524" s="65"/>
      <c r="XF524" s="65"/>
      <c r="XG524" s="65"/>
      <c r="XH524" s="65"/>
      <c r="XI524" s="65"/>
      <c r="XJ524" s="65"/>
      <c r="XK524" s="65"/>
      <c r="XL524" s="65"/>
      <c r="XM524" s="65"/>
      <c r="XN524" s="65"/>
      <c r="XO524" s="65"/>
      <c r="XP524" s="65"/>
      <c r="XQ524" s="65"/>
      <c r="XR524" s="65"/>
      <c r="XS524" s="65"/>
      <c r="XT524" s="65"/>
      <c r="XU524" s="65"/>
      <c r="XV524" s="65"/>
      <c r="XW524" s="65"/>
      <c r="XX524" s="65"/>
      <c r="XY524" s="65"/>
      <c r="XZ524" s="65"/>
      <c r="YA524" s="65"/>
      <c r="YB524" s="65"/>
      <c r="YC524" s="65"/>
      <c r="YD524" s="65"/>
      <c r="YE524" s="65"/>
      <c r="YF524" s="65"/>
      <c r="YG524" s="65"/>
      <c r="YH524" s="65"/>
      <c r="YI524" s="65"/>
      <c r="YJ524" s="65"/>
      <c r="YK524" s="65"/>
      <c r="YL524" s="65"/>
      <c r="YM524" s="65"/>
      <c r="YN524" s="65"/>
      <c r="YO524" s="65"/>
      <c r="YP524" s="65"/>
      <c r="YQ524" s="65"/>
      <c r="YR524" s="65"/>
      <c r="YS524" s="65"/>
      <c r="YT524" s="65"/>
      <c r="YU524" s="65"/>
      <c r="YV524" s="65"/>
      <c r="YW524" s="65"/>
      <c r="YX524" s="65"/>
      <c r="YY524" s="65"/>
      <c r="YZ524" s="65"/>
      <c r="ZA524" s="65"/>
      <c r="ZB524" s="65"/>
      <c r="ZC524" s="65"/>
      <c r="ZD524" s="65"/>
      <c r="ZE524" s="65"/>
      <c r="ZF524" s="65"/>
      <c r="ZG524" s="65"/>
      <c r="ZH524" s="65"/>
      <c r="ZI524" s="65"/>
      <c r="ZJ524" s="65"/>
      <c r="ZK524" s="65"/>
      <c r="ZL524" s="65"/>
      <c r="ZM524" s="65"/>
      <c r="ZN524" s="65"/>
      <c r="ZO524" s="65"/>
      <c r="ZP524" s="65"/>
      <c r="ZQ524" s="65"/>
      <c r="ZR524" s="65"/>
      <c r="ZS524" s="65"/>
      <c r="ZT524" s="65"/>
      <c r="ZU524" s="65"/>
      <c r="ZV524" s="65"/>
      <c r="ZW524" s="65"/>
      <c r="ZX524" s="65"/>
      <c r="ZY524" s="65"/>
      <c r="ZZ524" s="65"/>
      <c r="AAA524" s="65"/>
      <c r="AAB524" s="65"/>
      <c r="AAC524" s="65"/>
      <c r="AAD524" s="65"/>
      <c r="AAE524" s="65"/>
      <c r="AAF524" s="65"/>
      <c r="AAG524" s="65"/>
      <c r="AAH524" s="65"/>
      <c r="AAI524" s="65"/>
      <c r="AAJ524" s="65"/>
      <c r="AAK524" s="65"/>
      <c r="AAL524" s="65"/>
      <c r="AAM524" s="65"/>
      <c r="AAN524" s="65"/>
      <c r="AAO524" s="65"/>
      <c r="AAP524" s="65"/>
      <c r="AAQ524" s="65"/>
      <c r="AAR524" s="65"/>
      <c r="AAS524" s="65"/>
      <c r="AAT524" s="65"/>
      <c r="AAU524" s="65"/>
      <c r="AAV524" s="65"/>
      <c r="AAW524" s="65"/>
      <c r="AAX524" s="65"/>
      <c r="AAY524" s="65"/>
      <c r="AAZ524" s="65"/>
      <c r="ABA524" s="65"/>
      <c r="ABB524" s="65"/>
      <c r="ABC524" s="65"/>
      <c r="ABD524" s="65"/>
      <c r="ABE524" s="65"/>
      <c r="ABF524" s="65"/>
      <c r="ABG524" s="65"/>
      <c r="ABH524" s="65"/>
      <c r="ABI524" s="65"/>
      <c r="ABJ524" s="65"/>
      <c r="ABK524" s="65"/>
      <c r="ABL524" s="65"/>
      <c r="ABM524" s="65"/>
      <c r="ABN524" s="65"/>
      <c r="ABO524" s="65"/>
      <c r="ABP524" s="65"/>
      <c r="ABQ524" s="65"/>
      <c r="ABR524" s="65"/>
      <c r="ABS524" s="65"/>
      <c r="ABT524" s="65"/>
      <c r="ABU524" s="65"/>
      <c r="ABV524" s="65"/>
      <c r="ABW524" s="65"/>
      <c r="ABX524" s="65"/>
      <c r="ABY524" s="65"/>
      <c r="ABZ524" s="65"/>
      <c r="ACA524" s="65"/>
      <c r="ACB524" s="65"/>
      <c r="ACC524" s="65"/>
      <c r="ACD524" s="65"/>
      <c r="ACE524" s="65"/>
      <c r="ACF524" s="65"/>
      <c r="ACG524" s="65"/>
      <c r="ACH524" s="65"/>
      <c r="ACI524" s="65"/>
      <c r="ACJ524" s="65"/>
      <c r="ACK524" s="65"/>
      <c r="ACL524" s="65"/>
      <c r="ACM524" s="65"/>
      <c r="ACN524" s="65"/>
      <c r="ACO524" s="65"/>
      <c r="ACP524" s="65"/>
      <c r="ACQ524" s="65"/>
      <c r="ACR524" s="65"/>
      <c r="ACS524" s="65"/>
      <c r="ACT524" s="65"/>
      <c r="ACU524" s="65"/>
      <c r="ACV524" s="65"/>
      <c r="ACW524" s="65"/>
      <c r="ACX524" s="65"/>
      <c r="ACY524" s="65"/>
      <c r="ACZ524" s="65"/>
      <c r="ADA524" s="65"/>
      <c r="ADB524" s="65"/>
      <c r="ADC524" s="65"/>
      <c r="ADD524" s="65"/>
      <c r="ADE524" s="65"/>
      <c r="ADF524" s="65"/>
      <c r="ADG524" s="65"/>
      <c r="ADH524" s="65"/>
      <c r="ADI524" s="65"/>
      <c r="ADJ524" s="65"/>
      <c r="ADK524" s="65"/>
      <c r="ADL524" s="65"/>
      <c r="ADM524" s="65"/>
      <c r="ADN524" s="65"/>
      <c r="ADO524" s="65"/>
      <c r="ADP524" s="65"/>
      <c r="ADQ524" s="65"/>
      <c r="ADR524" s="65"/>
      <c r="ADS524" s="65"/>
      <c r="ADT524" s="65"/>
      <c r="ADU524" s="65"/>
      <c r="ADV524" s="65"/>
      <c r="ADW524" s="65"/>
      <c r="ADX524" s="65"/>
      <c r="ADY524" s="65"/>
      <c r="ADZ524" s="65"/>
      <c r="AEA524" s="65"/>
      <c r="AEB524" s="65"/>
      <c r="AEC524" s="65"/>
      <c r="AED524" s="65"/>
      <c r="AEE524" s="65"/>
      <c r="AEF524" s="65"/>
      <c r="AEG524" s="65"/>
      <c r="AEH524" s="65"/>
      <c r="AEI524" s="65"/>
      <c r="AEJ524" s="65"/>
      <c r="AEK524" s="65"/>
      <c r="AEL524" s="65"/>
      <c r="AEM524" s="65"/>
      <c r="AEN524" s="65"/>
      <c r="AEO524" s="65"/>
      <c r="AEP524" s="65"/>
      <c r="AEQ524" s="65"/>
      <c r="AER524" s="65"/>
      <c r="AES524" s="65"/>
      <c r="AET524" s="65"/>
      <c r="AEU524" s="65"/>
      <c r="AEV524" s="65"/>
      <c r="AEW524" s="65"/>
      <c r="AEX524" s="65"/>
      <c r="AEY524" s="65"/>
      <c r="AEZ524" s="65"/>
      <c r="AFA524" s="65"/>
      <c r="AFB524" s="65"/>
      <c r="AFC524" s="65"/>
      <c r="AFD524" s="65"/>
      <c r="AFE524" s="65"/>
      <c r="AFF524" s="65"/>
      <c r="AFG524" s="65"/>
      <c r="AFH524" s="65"/>
      <c r="AFI524" s="65"/>
      <c r="AFJ524" s="65"/>
      <c r="AFK524" s="65"/>
      <c r="AFL524" s="65"/>
      <c r="AFM524" s="65"/>
      <c r="AFN524" s="65"/>
      <c r="AFO524" s="65"/>
      <c r="AFP524" s="65"/>
      <c r="AFQ524" s="65"/>
      <c r="AFR524" s="65"/>
      <c r="AFS524" s="65"/>
      <c r="AFT524" s="65"/>
      <c r="AFU524" s="65"/>
      <c r="AFV524" s="65"/>
      <c r="AFW524" s="65"/>
      <c r="AFX524" s="65"/>
      <c r="AFY524" s="65"/>
      <c r="AFZ524" s="65"/>
      <c r="AGA524" s="65"/>
      <c r="AGB524" s="65"/>
      <c r="AGC524" s="65"/>
      <c r="AGD524" s="65"/>
      <c r="AGE524" s="65"/>
      <c r="AGF524" s="65"/>
      <c r="AGG524" s="65"/>
      <c r="AGH524" s="65"/>
      <c r="AGI524" s="65"/>
      <c r="AGJ524" s="65"/>
      <c r="AGK524" s="65"/>
      <c r="AGL524" s="65"/>
      <c r="AGM524" s="65"/>
      <c r="AGN524" s="65"/>
      <c r="AGO524" s="65"/>
      <c r="AGP524" s="65"/>
      <c r="AGQ524" s="65"/>
      <c r="AGR524" s="65"/>
      <c r="AGS524" s="65"/>
      <c r="AGT524" s="65"/>
      <c r="AGU524" s="65"/>
      <c r="AGV524" s="65"/>
      <c r="AGW524" s="65"/>
      <c r="AGX524" s="65"/>
      <c r="AGY524" s="65"/>
      <c r="AGZ524" s="65"/>
      <c r="AHA524" s="65"/>
      <c r="AHB524" s="65"/>
      <c r="AHC524" s="65"/>
      <c r="AHD524" s="65"/>
      <c r="AHE524" s="65"/>
      <c r="AHF524" s="65"/>
      <c r="AHG524" s="65"/>
      <c r="AHH524" s="65"/>
      <c r="AHI524" s="65"/>
      <c r="AHJ524" s="65"/>
      <c r="AHK524" s="65"/>
      <c r="AHL524" s="65"/>
      <c r="AHM524" s="65"/>
      <c r="AHN524" s="65"/>
      <c r="AHO524" s="65"/>
      <c r="AHP524" s="65"/>
      <c r="AHQ524" s="65"/>
      <c r="AHR524" s="65"/>
      <c r="AHS524" s="65"/>
      <c r="AHT524" s="65"/>
      <c r="AHU524" s="65"/>
      <c r="AHV524" s="65"/>
      <c r="AHW524" s="65"/>
      <c r="AHX524" s="65"/>
      <c r="AHY524" s="65"/>
      <c r="AHZ524" s="65"/>
      <c r="AIA524" s="65"/>
      <c r="AIB524" s="65"/>
      <c r="AIC524" s="65"/>
      <c r="AID524" s="65"/>
      <c r="AIE524" s="65"/>
      <c r="AIF524" s="65"/>
      <c r="AIG524" s="65"/>
      <c r="AIH524" s="65"/>
      <c r="AII524" s="65"/>
      <c r="AIJ524" s="65"/>
      <c r="AIK524" s="65"/>
      <c r="AIL524" s="65"/>
      <c r="AIM524" s="65"/>
      <c r="AIN524" s="65"/>
      <c r="AIO524" s="65"/>
      <c r="AIP524" s="65"/>
      <c r="AIQ524" s="65"/>
      <c r="AIR524" s="65"/>
      <c r="AIS524" s="65"/>
      <c r="AIT524" s="65"/>
      <c r="AIU524" s="65"/>
      <c r="AIV524" s="65"/>
      <c r="AIW524" s="65"/>
      <c r="AIX524" s="65"/>
      <c r="AIY524" s="65"/>
      <c r="AIZ524" s="65"/>
      <c r="AJA524" s="65"/>
      <c r="AJB524" s="65"/>
      <c r="AJC524" s="65"/>
      <c r="AJD524" s="65"/>
      <c r="AJE524" s="65"/>
      <c r="AJF524" s="65"/>
      <c r="AJG524" s="65"/>
      <c r="AJH524" s="65"/>
      <c r="AJI524" s="65"/>
      <c r="AJJ524" s="65"/>
      <c r="AJK524" s="65"/>
      <c r="AJL524" s="65"/>
      <c r="AJM524" s="65"/>
      <c r="AJN524" s="65"/>
      <c r="AJO524" s="65"/>
      <c r="AJP524" s="65"/>
      <c r="AJQ524" s="65"/>
      <c r="AJR524" s="65"/>
      <c r="AJS524" s="65"/>
      <c r="AJT524" s="65"/>
      <c r="AJU524" s="65"/>
      <c r="AJV524" s="65"/>
      <c r="AJW524" s="65"/>
      <c r="AJX524" s="65"/>
      <c r="AJY524" s="65"/>
      <c r="AJZ524" s="65"/>
      <c r="AKA524" s="65"/>
      <c r="AKB524" s="65"/>
      <c r="AKC524" s="65"/>
      <c r="AKD524" s="65"/>
      <c r="AKE524" s="65"/>
      <c r="AKF524" s="65"/>
      <c r="AKG524" s="65"/>
      <c r="AKH524" s="65"/>
      <c r="AKI524" s="65"/>
      <c r="AKJ524" s="65"/>
      <c r="AKK524" s="65"/>
      <c r="AKL524" s="65"/>
      <c r="AKM524" s="65"/>
      <c r="AKN524" s="65"/>
      <c r="AKO524" s="65"/>
      <c r="AKP524" s="65"/>
      <c r="AKQ524" s="65"/>
      <c r="AKR524" s="65"/>
      <c r="AKS524" s="65"/>
      <c r="AKT524" s="65"/>
      <c r="AKU524" s="65"/>
      <c r="AKV524" s="65"/>
      <c r="AKW524" s="65"/>
      <c r="AKX524" s="65"/>
      <c r="AKY524" s="65"/>
      <c r="AKZ524" s="65"/>
      <c r="ALA524" s="65"/>
      <c r="ALB524" s="65"/>
      <c r="ALC524" s="65"/>
      <c r="ALD524" s="65"/>
      <c r="ALE524" s="65"/>
      <c r="ALF524" s="65"/>
      <c r="ALG524" s="65"/>
      <c r="ALH524" s="65"/>
      <c r="ALI524" s="65"/>
      <c r="ALJ524" s="65"/>
      <c r="ALK524" s="65"/>
      <c r="ALL524" s="65"/>
      <c r="ALM524" s="65"/>
      <c r="ALN524" s="65"/>
      <c r="ALO524" s="65"/>
      <c r="ALP524" s="65"/>
      <c r="ALQ524" s="65"/>
      <c r="ALR524" s="65"/>
      <c r="ALS524" s="65"/>
      <c r="ALT524" s="65"/>
      <c r="ALU524" s="65"/>
      <c r="ALV524" s="65"/>
      <c r="ALW524" s="65"/>
      <c r="ALX524" s="65"/>
      <c r="ALY524" s="65"/>
      <c r="ALZ524" s="65"/>
      <c r="AMA524" s="65"/>
      <c r="AMB524" s="65"/>
      <c r="AMC524" s="65"/>
      <c r="AMD524" s="65"/>
      <c r="AME524" s="65"/>
      <c r="AMF524" s="65"/>
      <c r="AMG524" s="65"/>
      <c r="AMH524" s="65"/>
      <c r="AMI524" s="65"/>
      <c r="AMJ524" s="65"/>
      <c r="AMK524" s="65"/>
      <c r="AML524" s="65"/>
      <c r="AMM524" s="65"/>
      <c r="AMN524" s="65"/>
      <c r="AMO524" s="65"/>
      <c r="AMP524" s="65"/>
      <c r="AMQ524" s="65"/>
      <c r="AMR524" s="65"/>
      <c r="AMS524" s="65"/>
      <c r="AMT524" s="65"/>
      <c r="AMU524" s="65"/>
      <c r="AMV524" s="65"/>
      <c r="AMW524" s="65"/>
      <c r="AMX524" s="65"/>
      <c r="AMY524" s="65"/>
      <c r="AMZ524" s="65"/>
      <c r="ANA524" s="65"/>
      <c r="ANB524" s="65"/>
      <c r="ANC524" s="65"/>
      <c r="AND524" s="65"/>
      <c r="ANE524" s="65"/>
      <c r="ANF524" s="65"/>
      <c r="ANG524" s="65"/>
      <c r="ANH524" s="65"/>
      <c r="ANI524" s="65"/>
      <c r="ANJ524" s="65"/>
      <c r="ANK524" s="65"/>
      <c r="ANL524" s="65"/>
      <c r="ANM524" s="65"/>
      <c r="ANN524" s="65"/>
      <c r="ANO524" s="65"/>
      <c r="ANP524" s="65"/>
      <c r="ANQ524" s="65"/>
      <c r="ANR524" s="65"/>
      <c r="ANS524" s="65"/>
      <c r="ANT524" s="65"/>
      <c r="ANU524" s="65"/>
      <c r="ANV524" s="65"/>
      <c r="ANW524" s="65"/>
      <c r="ANX524" s="65"/>
      <c r="ANY524" s="65"/>
      <c r="ANZ524" s="65"/>
      <c r="AOA524" s="65"/>
      <c r="AOB524" s="65"/>
      <c r="AOC524" s="65"/>
      <c r="AOD524" s="65"/>
      <c r="AOE524" s="65"/>
      <c r="AOF524" s="65"/>
      <c r="AOG524" s="65"/>
      <c r="AOH524" s="65"/>
      <c r="AOI524" s="65"/>
      <c r="AOJ524" s="65"/>
      <c r="AOK524" s="65"/>
      <c r="AOL524" s="65"/>
      <c r="AOM524" s="65"/>
      <c r="AON524" s="65"/>
      <c r="AOO524" s="65"/>
      <c r="AOP524" s="65"/>
      <c r="AOQ524" s="65"/>
      <c r="AOR524" s="65"/>
      <c r="AOS524" s="65"/>
      <c r="AOT524" s="65"/>
      <c r="AOU524" s="65"/>
      <c r="AOV524" s="65"/>
      <c r="AOW524" s="65"/>
      <c r="AOX524" s="65"/>
      <c r="AOY524" s="65"/>
      <c r="AOZ524" s="65"/>
      <c r="APA524" s="65"/>
      <c r="APB524" s="65"/>
      <c r="APC524" s="65"/>
      <c r="APD524" s="65"/>
      <c r="APE524" s="65"/>
      <c r="APF524" s="65"/>
      <c r="APG524" s="65"/>
      <c r="APH524" s="65"/>
      <c r="API524" s="65"/>
      <c r="APJ524" s="65"/>
      <c r="APK524" s="65"/>
      <c r="APL524" s="65"/>
      <c r="APM524" s="65"/>
      <c r="APN524" s="65"/>
      <c r="APO524" s="65"/>
      <c r="APP524" s="65"/>
      <c r="APQ524" s="65"/>
      <c r="APR524" s="65"/>
      <c r="APS524" s="65"/>
      <c r="APT524" s="65"/>
      <c r="APU524" s="65"/>
      <c r="APV524" s="65"/>
      <c r="APW524" s="65"/>
      <c r="APX524" s="65"/>
      <c r="APY524" s="65"/>
      <c r="APZ524" s="65"/>
      <c r="AQA524" s="65"/>
      <c r="AQB524" s="65"/>
      <c r="AQC524" s="65"/>
      <c r="AQD524" s="65"/>
      <c r="AQE524" s="65"/>
      <c r="AQF524" s="65"/>
      <c r="AQG524" s="65"/>
      <c r="AQH524" s="65"/>
      <c r="AQI524" s="65"/>
      <c r="AQJ524" s="65"/>
      <c r="AQK524" s="65"/>
      <c r="AQL524" s="65"/>
      <c r="AQM524" s="65"/>
      <c r="AQN524" s="65"/>
      <c r="AQO524" s="65"/>
      <c r="AQP524" s="65"/>
      <c r="AQQ524" s="65"/>
      <c r="AQR524" s="65"/>
      <c r="AQS524" s="65"/>
      <c r="AQT524" s="65"/>
      <c r="AQU524" s="65"/>
      <c r="AQV524" s="65"/>
      <c r="AQW524" s="65"/>
      <c r="AQX524" s="65"/>
      <c r="AQY524" s="65"/>
      <c r="AQZ524" s="65"/>
      <c r="ARA524" s="65"/>
      <c r="ARB524" s="65"/>
      <c r="ARC524" s="65"/>
      <c r="ARD524" s="65"/>
      <c r="ARE524" s="65"/>
      <c r="ARF524" s="65"/>
      <c r="ARG524" s="65"/>
      <c r="ARH524" s="65"/>
      <c r="ARI524" s="65"/>
      <c r="ARJ524" s="65"/>
      <c r="ARK524" s="65"/>
      <c r="ARL524" s="65"/>
      <c r="ARM524" s="65"/>
      <c r="ARN524" s="65"/>
      <c r="ARO524" s="65"/>
      <c r="ARP524" s="65"/>
      <c r="ARQ524" s="65"/>
      <c r="ARR524" s="65"/>
      <c r="ARS524" s="65"/>
      <c r="ART524" s="65"/>
      <c r="ARU524" s="65"/>
      <c r="ARV524" s="65"/>
      <c r="ARW524" s="65"/>
      <c r="ARX524" s="65"/>
      <c r="ARY524" s="65"/>
      <c r="ARZ524" s="65"/>
      <c r="ASA524" s="65"/>
      <c r="ASB524" s="65"/>
      <c r="ASC524" s="65"/>
      <c r="ASD524" s="65"/>
      <c r="ASE524" s="65"/>
      <c r="ASF524" s="65"/>
      <c r="ASG524" s="65"/>
      <c r="ASH524" s="65"/>
      <c r="ASI524" s="65"/>
      <c r="ASJ524" s="65"/>
      <c r="ASK524" s="65"/>
      <c r="ASL524" s="65"/>
      <c r="ASM524" s="65"/>
      <c r="ASN524" s="65"/>
      <c r="ASO524" s="65"/>
      <c r="ASP524" s="65"/>
      <c r="ASQ524" s="65"/>
      <c r="ASR524" s="65"/>
      <c r="ASS524" s="65"/>
      <c r="AST524" s="65"/>
      <c r="ASU524" s="65"/>
      <c r="ASV524" s="65"/>
      <c r="ASW524" s="65"/>
      <c r="ASX524" s="65"/>
      <c r="ASY524" s="65"/>
      <c r="ASZ524" s="65"/>
      <c r="ATA524" s="65"/>
      <c r="ATB524" s="65"/>
      <c r="ATC524" s="65"/>
      <c r="ATD524" s="65"/>
      <c r="ATE524" s="65"/>
      <c r="ATF524" s="65"/>
      <c r="ATG524" s="65"/>
      <c r="ATH524" s="65"/>
      <c r="ATI524" s="65"/>
      <c r="ATJ524" s="65"/>
      <c r="ATK524" s="65"/>
      <c r="ATL524" s="65"/>
      <c r="ATM524" s="65"/>
      <c r="ATN524" s="65"/>
      <c r="ATO524" s="65"/>
      <c r="ATP524" s="65"/>
      <c r="ATQ524" s="65"/>
      <c r="ATR524" s="65"/>
      <c r="ATS524" s="65"/>
      <c r="ATT524" s="65"/>
      <c r="ATU524" s="65"/>
      <c r="ATV524" s="65"/>
      <c r="ATW524" s="65"/>
      <c r="ATX524" s="65"/>
      <c r="ATY524" s="65"/>
      <c r="ATZ524" s="65"/>
      <c r="AUA524" s="65"/>
      <c r="AUB524" s="65"/>
      <c r="AUC524" s="65"/>
      <c r="AUD524" s="65"/>
      <c r="AUE524" s="65"/>
      <c r="AUF524" s="65"/>
      <c r="AUG524" s="65"/>
      <c r="AUH524" s="65"/>
      <c r="AUI524" s="65"/>
      <c r="AUJ524" s="65"/>
      <c r="AUK524" s="65"/>
      <c r="AUL524" s="65"/>
      <c r="AUM524" s="65"/>
      <c r="AUN524" s="65"/>
      <c r="AUO524" s="65"/>
      <c r="AUP524" s="65"/>
      <c r="AUQ524" s="65"/>
      <c r="AUR524" s="65"/>
      <c r="AUS524" s="65"/>
      <c r="AUT524" s="65"/>
      <c r="AUU524" s="65"/>
      <c r="AUV524" s="65"/>
      <c r="AUW524" s="65"/>
      <c r="AUX524" s="65"/>
      <c r="AUY524" s="65"/>
      <c r="AUZ524" s="65"/>
      <c r="AVA524" s="65"/>
      <c r="AVB524" s="65"/>
      <c r="AVC524" s="65"/>
      <c r="AVD524" s="65"/>
      <c r="AVE524" s="65"/>
      <c r="AVF524" s="65"/>
      <c r="AVG524" s="65"/>
      <c r="AVH524" s="65"/>
      <c r="AVI524" s="65"/>
      <c r="AVJ524" s="65"/>
      <c r="AVK524" s="65"/>
      <c r="AVL524" s="65"/>
      <c r="AVM524" s="65"/>
      <c r="AVN524" s="65"/>
      <c r="AVO524" s="65"/>
      <c r="AVP524" s="65"/>
      <c r="AVQ524" s="65"/>
      <c r="AVR524" s="65"/>
      <c r="AVS524" s="65"/>
      <c r="AVT524" s="65"/>
      <c r="AVU524" s="65"/>
      <c r="AVV524" s="65"/>
      <c r="AVW524" s="65"/>
      <c r="AVX524" s="65"/>
      <c r="AVY524" s="65"/>
      <c r="AVZ524" s="65"/>
      <c r="AWA524" s="65"/>
      <c r="AWB524" s="65"/>
      <c r="AWC524" s="65"/>
      <c r="AWD524" s="65"/>
      <c r="AWE524" s="65"/>
      <c r="AWF524" s="65"/>
      <c r="AWG524" s="65"/>
      <c r="AWH524" s="65"/>
      <c r="AWI524" s="65"/>
      <c r="AWJ524" s="65"/>
      <c r="AWK524" s="65"/>
      <c r="AWL524" s="65"/>
      <c r="AWM524" s="65"/>
      <c r="AWN524" s="65"/>
      <c r="AWO524" s="65"/>
      <c r="AWP524" s="65"/>
      <c r="AWQ524" s="65"/>
      <c r="AWR524" s="65"/>
      <c r="AWS524" s="65"/>
      <c r="AWT524" s="65"/>
      <c r="AWU524" s="65"/>
      <c r="AWV524" s="65"/>
      <c r="AWW524" s="65"/>
      <c r="AWX524" s="65"/>
      <c r="AWY524" s="65"/>
      <c r="AWZ524" s="65"/>
      <c r="AXA524" s="65"/>
      <c r="AXB524" s="65"/>
      <c r="AXC524" s="65"/>
      <c r="AXD524" s="65"/>
      <c r="AXE524" s="65"/>
      <c r="AXF524" s="65"/>
      <c r="AXG524" s="65"/>
      <c r="AXH524" s="65"/>
      <c r="AXI524" s="65"/>
      <c r="AXJ524" s="65"/>
      <c r="AXK524" s="65"/>
      <c r="AXL524" s="65"/>
      <c r="AXM524" s="65"/>
      <c r="AXN524" s="65"/>
      <c r="AXO524" s="65"/>
      <c r="AXP524" s="65"/>
      <c r="AXQ524" s="65"/>
      <c r="AXR524" s="65"/>
      <c r="AXS524" s="65"/>
      <c r="AXT524" s="65"/>
      <c r="AXU524" s="65"/>
      <c r="AXV524" s="65"/>
      <c r="AXW524" s="65"/>
      <c r="AXX524" s="65"/>
      <c r="AXY524" s="65"/>
      <c r="AXZ524" s="65"/>
      <c r="AYA524" s="65"/>
      <c r="AYB524" s="65"/>
      <c r="AYC524" s="65"/>
      <c r="AYD524" s="65"/>
      <c r="AYE524" s="65"/>
      <c r="AYF524" s="65"/>
      <c r="AYG524" s="65"/>
      <c r="AYH524" s="65"/>
      <c r="AYI524" s="65"/>
      <c r="AYJ524" s="65"/>
      <c r="AYK524" s="65"/>
      <c r="AYL524" s="65"/>
      <c r="AYM524" s="65"/>
      <c r="AYN524" s="65"/>
      <c r="AYO524" s="65"/>
      <c r="AYP524" s="65"/>
      <c r="AYQ524" s="65"/>
      <c r="AYR524" s="65"/>
      <c r="AYS524" s="65"/>
      <c r="AYT524" s="65"/>
      <c r="AYU524" s="65"/>
      <c r="AYV524" s="65"/>
      <c r="AYW524" s="65"/>
      <c r="AYX524" s="65"/>
      <c r="AYY524" s="65"/>
      <c r="AYZ524" s="65"/>
      <c r="AZA524" s="65"/>
      <c r="AZB524" s="65"/>
      <c r="AZC524" s="65"/>
      <c r="AZD524" s="65"/>
      <c r="AZE524" s="65"/>
      <c r="AZF524" s="65"/>
      <c r="AZG524" s="65"/>
      <c r="AZH524" s="65"/>
      <c r="AZI524" s="65"/>
      <c r="AZJ524" s="65"/>
      <c r="AZK524" s="65"/>
      <c r="AZL524" s="65"/>
      <c r="AZM524" s="65"/>
      <c r="AZN524" s="65"/>
      <c r="AZO524" s="65"/>
      <c r="AZP524" s="65"/>
      <c r="AZQ524" s="65"/>
      <c r="AZR524" s="65"/>
      <c r="AZS524" s="65"/>
      <c r="AZT524" s="65"/>
      <c r="AZU524" s="65"/>
      <c r="AZV524" s="65"/>
      <c r="AZW524" s="65"/>
      <c r="AZX524" s="65"/>
      <c r="AZY524" s="65"/>
      <c r="AZZ524" s="65"/>
      <c r="BAA524" s="65"/>
      <c r="BAB524" s="65"/>
      <c r="BAC524" s="65"/>
      <c r="BAD524" s="65"/>
      <c r="BAE524" s="65"/>
      <c r="BAF524" s="65"/>
      <c r="BAG524" s="65"/>
      <c r="BAH524" s="65"/>
      <c r="BAI524" s="65"/>
      <c r="BAJ524" s="65"/>
      <c r="BAK524" s="65"/>
      <c r="BAL524" s="65"/>
      <c r="BAM524" s="65"/>
      <c r="BAN524" s="65"/>
      <c r="BAO524" s="65"/>
      <c r="BAP524" s="65"/>
      <c r="BAQ524" s="65"/>
      <c r="BAR524" s="65"/>
      <c r="BAS524" s="65"/>
      <c r="BAT524" s="65"/>
      <c r="BAU524" s="65"/>
      <c r="BAV524" s="65"/>
      <c r="BAW524" s="65"/>
      <c r="BAX524" s="65"/>
      <c r="BAY524" s="65"/>
      <c r="BAZ524" s="65"/>
      <c r="BBA524" s="65"/>
      <c r="BBB524" s="65"/>
      <c r="BBC524" s="65"/>
      <c r="BBD524" s="65"/>
      <c r="BBE524" s="65"/>
      <c r="BBF524" s="65"/>
      <c r="BBG524" s="65"/>
      <c r="BBH524" s="65"/>
      <c r="BBI524" s="65"/>
      <c r="BBJ524" s="65"/>
      <c r="BBK524" s="65"/>
      <c r="BBL524" s="65"/>
      <c r="BBM524" s="65"/>
      <c r="BBN524" s="65"/>
      <c r="BBO524" s="65"/>
      <c r="BBP524" s="65"/>
      <c r="BBQ524" s="65"/>
      <c r="BBR524" s="65"/>
      <c r="BBS524" s="65"/>
      <c r="BBT524" s="65"/>
      <c r="BBU524" s="65"/>
      <c r="BBV524" s="65"/>
      <c r="BBW524" s="65"/>
      <c r="BBX524" s="65"/>
      <c r="BBY524" s="65"/>
      <c r="BBZ524" s="65"/>
      <c r="BCA524" s="65"/>
      <c r="BCB524" s="65"/>
      <c r="BCC524" s="65"/>
      <c r="BCD524" s="65"/>
      <c r="BCE524" s="65"/>
      <c r="BCF524" s="65"/>
      <c r="BCG524" s="65"/>
      <c r="BCH524" s="65"/>
      <c r="BCI524" s="65"/>
      <c r="BCJ524" s="65"/>
      <c r="BCK524" s="65"/>
      <c r="BCL524" s="65"/>
      <c r="BCM524" s="65"/>
      <c r="BCN524" s="65"/>
      <c r="BCO524" s="65"/>
      <c r="BCP524" s="65"/>
      <c r="BCQ524" s="65"/>
      <c r="BCR524" s="65"/>
      <c r="BCS524" s="65"/>
      <c r="BCT524" s="65"/>
      <c r="BCU524" s="65"/>
      <c r="BCV524" s="65"/>
      <c r="BCW524" s="65"/>
      <c r="BCX524" s="65"/>
      <c r="BCY524" s="65"/>
      <c r="BCZ524" s="65"/>
      <c r="BDA524" s="65"/>
      <c r="BDB524" s="65"/>
      <c r="BDC524" s="65"/>
      <c r="BDD524" s="65"/>
      <c r="BDE524" s="65"/>
      <c r="BDF524" s="65"/>
      <c r="BDG524" s="65"/>
      <c r="BDH524" s="65"/>
      <c r="BDI524" s="65"/>
      <c r="BDJ524" s="65"/>
      <c r="BDK524" s="65"/>
      <c r="BDL524" s="65"/>
      <c r="BDM524" s="65"/>
      <c r="BDN524" s="65"/>
      <c r="BDO524" s="65"/>
      <c r="BDP524" s="65"/>
      <c r="BDQ524" s="65"/>
      <c r="BDR524" s="65"/>
      <c r="BDS524" s="65"/>
      <c r="BDT524" s="65"/>
      <c r="BDU524" s="65"/>
      <c r="BDV524" s="65"/>
      <c r="BDW524" s="65"/>
      <c r="BDX524" s="65"/>
      <c r="BDY524" s="65"/>
      <c r="BDZ524" s="65"/>
      <c r="BEA524" s="65"/>
      <c r="BEB524" s="65"/>
      <c r="BEC524" s="65"/>
      <c r="BED524" s="65"/>
      <c r="BEE524" s="65"/>
      <c r="BEF524" s="65"/>
      <c r="BEG524" s="65"/>
      <c r="BEH524" s="65"/>
      <c r="BEI524" s="65"/>
      <c r="BEJ524" s="65"/>
      <c r="BEK524" s="65"/>
      <c r="BEL524" s="65"/>
      <c r="BEM524" s="65"/>
      <c r="BEN524" s="65"/>
      <c r="BEO524" s="65"/>
      <c r="BEP524" s="65"/>
      <c r="BEQ524" s="65"/>
      <c r="BER524" s="65"/>
      <c r="BES524" s="65"/>
      <c r="BET524" s="65"/>
      <c r="BEU524" s="65"/>
      <c r="BEV524" s="65"/>
      <c r="BEW524" s="65"/>
      <c r="BEX524" s="65"/>
      <c r="BEY524" s="65"/>
      <c r="BEZ524" s="65"/>
      <c r="BFA524" s="65"/>
      <c r="BFB524" s="65"/>
      <c r="BFC524" s="65"/>
      <c r="BFD524" s="65"/>
      <c r="BFE524" s="65"/>
      <c r="BFF524" s="65"/>
      <c r="BFG524" s="65"/>
      <c r="BFH524" s="65"/>
      <c r="BFI524" s="65"/>
      <c r="BFJ524" s="65"/>
      <c r="BFK524" s="65"/>
      <c r="BFL524" s="65"/>
      <c r="BFM524" s="65"/>
      <c r="BFN524" s="65"/>
      <c r="BFO524" s="65"/>
      <c r="BFP524" s="65"/>
      <c r="BFQ524" s="65"/>
      <c r="BFR524" s="65"/>
      <c r="BFS524" s="65"/>
      <c r="BFT524" s="65"/>
      <c r="BFU524" s="65"/>
      <c r="BFV524" s="65"/>
    </row>
    <row r="525" spans="1:1530" s="86" customFormat="1" ht="33">
      <c r="B525" s="368"/>
      <c r="C525" s="369"/>
      <c r="D525" s="370"/>
      <c r="E525" s="370"/>
      <c r="F525" s="181" t="s">
        <v>820</v>
      </c>
      <c r="G525" s="170">
        <v>299375</v>
      </c>
      <c r="H525" s="65"/>
      <c r="I525" s="65"/>
      <c r="J525" s="65"/>
      <c r="K525" s="65"/>
      <c r="L525" s="65"/>
      <c r="M525" s="65"/>
      <c r="N525" s="65"/>
      <c r="O525" s="65"/>
      <c r="P525" s="65"/>
      <c r="Q525" s="65"/>
      <c r="R525" s="65"/>
      <c r="S525" s="65"/>
      <c r="T525" s="65"/>
      <c r="U525" s="65"/>
      <c r="V525" s="65"/>
      <c r="W525" s="65"/>
      <c r="X525" s="65"/>
      <c r="Y525" s="65"/>
      <c r="Z525" s="65"/>
      <c r="AA525" s="65"/>
      <c r="AB525" s="65"/>
      <c r="AC525" s="65"/>
      <c r="AD525" s="65"/>
      <c r="AE525" s="65"/>
      <c r="AF525" s="65"/>
      <c r="AG525" s="65"/>
      <c r="AH525" s="65"/>
      <c r="AI525" s="65"/>
      <c r="AJ525" s="65"/>
      <c r="AK525" s="65"/>
      <c r="AL525" s="65"/>
      <c r="AM525" s="65"/>
      <c r="AN525" s="65"/>
      <c r="AO525" s="65"/>
      <c r="AP525" s="65"/>
      <c r="AQ525" s="65"/>
      <c r="AR525" s="65"/>
      <c r="AS525" s="65"/>
      <c r="AT525" s="65"/>
      <c r="AU525" s="65"/>
      <c r="AV525" s="65"/>
      <c r="AW525" s="65"/>
      <c r="AX525" s="65"/>
      <c r="AY525" s="65"/>
      <c r="AZ525" s="65"/>
      <c r="BA525" s="65"/>
      <c r="BB525" s="65"/>
      <c r="BC525" s="65"/>
      <c r="BD525" s="65"/>
      <c r="BE525" s="65"/>
      <c r="BF525" s="65"/>
      <c r="BG525" s="65"/>
      <c r="BH525" s="65"/>
      <c r="BI525" s="65"/>
      <c r="BJ525" s="65"/>
      <c r="BK525" s="65"/>
      <c r="BL525" s="65"/>
      <c r="BM525" s="65"/>
      <c r="BN525" s="65"/>
      <c r="BO525" s="65"/>
      <c r="BP525" s="65"/>
      <c r="BQ525" s="65"/>
      <c r="BR525" s="65"/>
      <c r="BS525" s="65"/>
      <c r="BT525" s="65"/>
      <c r="BU525" s="65"/>
      <c r="BV525" s="65"/>
      <c r="BW525" s="65"/>
      <c r="BX525" s="65"/>
      <c r="BY525" s="65"/>
      <c r="BZ525" s="65"/>
      <c r="CA525" s="65"/>
      <c r="CB525" s="65"/>
      <c r="CC525" s="65"/>
      <c r="CD525" s="65"/>
      <c r="CE525" s="65"/>
      <c r="CF525" s="65"/>
      <c r="CG525" s="65"/>
      <c r="CH525" s="65"/>
      <c r="CI525" s="65"/>
      <c r="CJ525" s="65"/>
      <c r="CK525" s="65"/>
      <c r="CL525" s="65"/>
      <c r="CM525" s="65"/>
      <c r="CN525" s="65"/>
      <c r="CO525" s="65"/>
      <c r="CP525" s="65"/>
      <c r="CQ525" s="65"/>
      <c r="CR525" s="65"/>
      <c r="CS525" s="65"/>
      <c r="CT525" s="65"/>
      <c r="CU525" s="65"/>
      <c r="CV525" s="65"/>
      <c r="CW525" s="65"/>
      <c r="CX525" s="65"/>
      <c r="CY525" s="65"/>
      <c r="CZ525" s="65"/>
      <c r="DA525" s="65"/>
      <c r="DB525" s="65"/>
      <c r="DC525" s="65"/>
      <c r="DD525" s="65"/>
      <c r="DE525" s="65"/>
      <c r="DF525" s="65"/>
      <c r="DG525" s="65"/>
      <c r="DH525" s="65"/>
      <c r="DI525" s="65"/>
      <c r="DJ525" s="65"/>
      <c r="DK525" s="65"/>
      <c r="DL525" s="65"/>
      <c r="DM525" s="65"/>
      <c r="DN525" s="65"/>
      <c r="DO525" s="65"/>
      <c r="DP525" s="65"/>
      <c r="DQ525" s="65"/>
      <c r="DR525" s="65"/>
      <c r="DS525" s="65"/>
      <c r="DT525" s="65"/>
      <c r="DU525" s="65"/>
      <c r="DV525" s="65"/>
      <c r="DW525" s="65"/>
      <c r="DX525" s="65"/>
      <c r="DY525" s="65"/>
      <c r="DZ525" s="65"/>
      <c r="EA525" s="65"/>
      <c r="EB525" s="65"/>
      <c r="EC525" s="65"/>
      <c r="ED525" s="65"/>
      <c r="EE525" s="65"/>
      <c r="EF525" s="65"/>
      <c r="EG525" s="65"/>
      <c r="EH525" s="65"/>
      <c r="EI525" s="65"/>
      <c r="EJ525" s="65"/>
      <c r="EK525" s="65"/>
      <c r="EL525" s="65"/>
      <c r="EM525" s="65"/>
      <c r="EN525" s="65"/>
      <c r="EO525" s="65"/>
      <c r="EP525" s="65"/>
      <c r="EQ525" s="65"/>
      <c r="ER525" s="65"/>
      <c r="ES525" s="65"/>
      <c r="ET525" s="65"/>
      <c r="EU525" s="65"/>
      <c r="EV525" s="65"/>
      <c r="EW525" s="65"/>
      <c r="EX525" s="65"/>
      <c r="EY525" s="65"/>
      <c r="EZ525" s="65"/>
      <c r="FA525" s="65"/>
      <c r="FB525" s="65"/>
      <c r="FC525" s="65"/>
      <c r="FD525" s="65"/>
      <c r="FE525" s="65"/>
      <c r="FF525" s="65"/>
      <c r="FG525" s="65"/>
      <c r="FH525" s="65"/>
      <c r="FI525" s="65"/>
      <c r="FJ525" s="65"/>
      <c r="FK525" s="65"/>
      <c r="FL525" s="65"/>
      <c r="FM525" s="65"/>
      <c r="FN525" s="65"/>
      <c r="FO525" s="65"/>
      <c r="FP525" s="65"/>
      <c r="FQ525" s="65"/>
      <c r="FR525" s="65"/>
      <c r="FS525" s="65"/>
      <c r="FT525" s="65"/>
      <c r="FU525" s="65"/>
      <c r="FV525" s="65"/>
      <c r="FW525" s="65"/>
      <c r="FX525" s="65"/>
      <c r="FY525" s="65"/>
      <c r="FZ525" s="65"/>
      <c r="GA525" s="65"/>
      <c r="GB525" s="65"/>
      <c r="GC525" s="65"/>
      <c r="GD525" s="65"/>
      <c r="GE525" s="65"/>
      <c r="GF525" s="65"/>
      <c r="GG525" s="65"/>
      <c r="GH525" s="65"/>
      <c r="GI525" s="65"/>
      <c r="GJ525" s="65"/>
      <c r="GK525" s="65"/>
      <c r="GL525" s="65"/>
      <c r="GM525" s="65"/>
      <c r="GN525" s="65"/>
      <c r="GO525" s="65"/>
      <c r="GP525" s="65"/>
      <c r="GQ525" s="65"/>
      <c r="GR525" s="65"/>
      <c r="GS525" s="65"/>
      <c r="GT525" s="65"/>
      <c r="GU525" s="65"/>
      <c r="GV525" s="65"/>
      <c r="GW525" s="65"/>
      <c r="GX525" s="65"/>
      <c r="GY525" s="65"/>
      <c r="GZ525" s="65"/>
      <c r="HA525" s="65"/>
      <c r="HB525" s="65"/>
      <c r="HC525" s="65"/>
      <c r="HD525" s="65"/>
      <c r="HE525" s="65"/>
      <c r="HF525" s="65"/>
      <c r="HG525" s="65"/>
      <c r="HH525" s="65"/>
      <c r="HI525" s="65"/>
      <c r="HJ525" s="65"/>
      <c r="HK525" s="65"/>
      <c r="HL525" s="65"/>
      <c r="HM525" s="65"/>
      <c r="HN525" s="65"/>
      <c r="HO525" s="65"/>
      <c r="HP525" s="65"/>
      <c r="HQ525" s="65"/>
      <c r="HR525" s="65"/>
      <c r="HS525" s="65"/>
      <c r="HT525" s="65"/>
      <c r="HU525" s="65"/>
      <c r="HV525" s="65"/>
      <c r="HW525" s="65"/>
      <c r="HX525" s="65"/>
      <c r="HY525" s="65"/>
      <c r="HZ525" s="65"/>
      <c r="IA525" s="65"/>
      <c r="IB525" s="65"/>
      <c r="IC525" s="65"/>
      <c r="ID525" s="65"/>
      <c r="IE525" s="65"/>
      <c r="IF525" s="65"/>
      <c r="IG525" s="65"/>
      <c r="IH525" s="65"/>
      <c r="II525" s="65"/>
      <c r="IJ525" s="65"/>
      <c r="IK525" s="65"/>
      <c r="IL525" s="65"/>
      <c r="IM525" s="65"/>
      <c r="IN525" s="65"/>
      <c r="IO525" s="65"/>
      <c r="IP525" s="65"/>
      <c r="IQ525" s="65"/>
      <c r="IR525" s="65"/>
      <c r="IS525" s="65"/>
      <c r="IT525" s="65"/>
      <c r="IU525" s="65"/>
      <c r="IV525" s="65"/>
      <c r="IW525" s="65"/>
      <c r="IX525" s="65"/>
      <c r="IY525" s="65"/>
      <c r="IZ525" s="65"/>
      <c r="JA525" s="65"/>
      <c r="JB525" s="65"/>
      <c r="JC525" s="65"/>
      <c r="JD525" s="65"/>
      <c r="JE525" s="65"/>
      <c r="JF525" s="65"/>
      <c r="JG525" s="65"/>
      <c r="JH525" s="65"/>
      <c r="JI525" s="65"/>
      <c r="JJ525" s="65"/>
      <c r="JK525" s="65"/>
      <c r="JL525" s="65"/>
      <c r="JM525" s="65"/>
      <c r="JN525" s="65"/>
      <c r="JO525" s="65"/>
      <c r="JP525" s="65"/>
      <c r="JQ525" s="65"/>
      <c r="JR525" s="65"/>
      <c r="JS525" s="65"/>
      <c r="JT525" s="65"/>
      <c r="JU525" s="65"/>
      <c r="JV525" s="65"/>
      <c r="JW525" s="65"/>
      <c r="JX525" s="65"/>
      <c r="JY525" s="65"/>
      <c r="JZ525" s="65"/>
      <c r="KA525" s="65"/>
      <c r="KB525" s="65"/>
      <c r="KC525" s="65"/>
      <c r="KD525" s="65"/>
      <c r="KE525" s="65"/>
      <c r="KF525" s="65"/>
      <c r="KG525" s="65"/>
      <c r="KH525" s="65"/>
      <c r="KI525" s="65"/>
      <c r="KJ525" s="65"/>
      <c r="KK525" s="65"/>
      <c r="KL525" s="65"/>
      <c r="KM525" s="65"/>
      <c r="KN525" s="65"/>
      <c r="KO525" s="65"/>
      <c r="KP525" s="65"/>
      <c r="KQ525" s="65"/>
      <c r="KR525" s="65"/>
      <c r="KS525" s="65"/>
      <c r="KT525" s="65"/>
      <c r="KU525" s="65"/>
      <c r="KV525" s="65"/>
      <c r="KW525" s="65"/>
      <c r="KX525" s="65"/>
      <c r="KY525" s="65"/>
      <c r="KZ525" s="65"/>
      <c r="LA525" s="65"/>
      <c r="LB525" s="65"/>
      <c r="LC525" s="65"/>
      <c r="LD525" s="65"/>
      <c r="LE525" s="65"/>
      <c r="LF525" s="65"/>
      <c r="LG525" s="65"/>
      <c r="LH525" s="65"/>
      <c r="LI525" s="65"/>
      <c r="LJ525" s="65"/>
      <c r="LK525" s="65"/>
      <c r="LL525" s="65"/>
      <c r="LM525" s="65"/>
      <c r="LN525" s="65"/>
      <c r="LO525" s="65"/>
      <c r="LP525" s="65"/>
      <c r="LQ525" s="65"/>
      <c r="LR525" s="65"/>
      <c r="LS525" s="65"/>
      <c r="LT525" s="65"/>
      <c r="LU525" s="65"/>
      <c r="LV525" s="65"/>
      <c r="LW525" s="65"/>
      <c r="LX525" s="65"/>
      <c r="LY525" s="65"/>
      <c r="LZ525" s="65"/>
      <c r="MA525" s="65"/>
      <c r="MB525" s="65"/>
      <c r="MC525" s="65"/>
      <c r="MD525" s="65"/>
      <c r="ME525" s="65"/>
      <c r="MF525" s="65"/>
      <c r="MG525" s="65"/>
      <c r="MH525" s="65"/>
      <c r="MI525" s="65"/>
      <c r="MJ525" s="65"/>
      <c r="MK525" s="65"/>
      <c r="ML525" s="65"/>
      <c r="MM525" s="65"/>
      <c r="MN525" s="65"/>
      <c r="MO525" s="65"/>
      <c r="MP525" s="65"/>
      <c r="MQ525" s="65"/>
      <c r="MR525" s="65"/>
      <c r="MS525" s="65"/>
      <c r="MT525" s="65"/>
      <c r="MU525" s="65"/>
      <c r="MV525" s="65"/>
      <c r="MW525" s="65"/>
      <c r="MX525" s="65"/>
      <c r="MY525" s="65"/>
      <c r="MZ525" s="65"/>
      <c r="NA525" s="65"/>
      <c r="NB525" s="65"/>
      <c r="NC525" s="65"/>
      <c r="ND525" s="65"/>
      <c r="NE525" s="65"/>
      <c r="NF525" s="65"/>
      <c r="NG525" s="65"/>
      <c r="NH525" s="65"/>
      <c r="NI525" s="65"/>
      <c r="NJ525" s="65"/>
      <c r="NK525" s="65"/>
      <c r="NL525" s="65"/>
      <c r="NM525" s="65"/>
      <c r="NN525" s="65"/>
      <c r="NO525" s="65"/>
      <c r="NP525" s="65"/>
      <c r="NQ525" s="65"/>
      <c r="NR525" s="65"/>
      <c r="NS525" s="65"/>
      <c r="NT525" s="65"/>
      <c r="NU525" s="65"/>
      <c r="NV525" s="65"/>
      <c r="NW525" s="65"/>
      <c r="NX525" s="65"/>
      <c r="NY525" s="65"/>
      <c r="NZ525" s="65"/>
      <c r="OA525" s="65"/>
      <c r="OB525" s="65"/>
      <c r="OC525" s="65"/>
      <c r="OD525" s="65"/>
      <c r="OE525" s="65"/>
      <c r="OF525" s="65"/>
      <c r="OG525" s="65"/>
      <c r="OH525" s="65"/>
      <c r="OI525" s="65"/>
      <c r="OJ525" s="65"/>
      <c r="OK525" s="65"/>
      <c r="OL525" s="65"/>
      <c r="OM525" s="65"/>
      <c r="ON525" s="65"/>
      <c r="OO525" s="65"/>
      <c r="OP525" s="65"/>
      <c r="OQ525" s="65"/>
      <c r="OR525" s="65"/>
      <c r="OS525" s="65"/>
      <c r="OT525" s="65"/>
      <c r="OU525" s="65"/>
      <c r="OV525" s="65"/>
      <c r="OW525" s="65"/>
      <c r="OX525" s="65"/>
      <c r="OY525" s="65"/>
      <c r="OZ525" s="65"/>
      <c r="PA525" s="65"/>
      <c r="PB525" s="65"/>
      <c r="PC525" s="65"/>
      <c r="PD525" s="65"/>
      <c r="PE525" s="65"/>
      <c r="PF525" s="65"/>
      <c r="PG525" s="65"/>
      <c r="PH525" s="65"/>
      <c r="PI525" s="65"/>
      <c r="PJ525" s="65"/>
      <c r="PK525" s="65"/>
      <c r="PL525" s="65"/>
      <c r="PM525" s="65"/>
      <c r="PN525" s="65"/>
      <c r="PO525" s="65"/>
      <c r="PP525" s="65"/>
      <c r="PQ525" s="65"/>
      <c r="PR525" s="65"/>
      <c r="PS525" s="65"/>
      <c r="PT525" s="65"/>
      <c r="PU525" s="65"/>
      <c r="PV525" s="65"/>
      <c r="PW525" s="65"/>
      <c r="PX525" s="65"/>
      <c r="PY525" s="65"/>
      <c r="PZ525" s="65"/>
      <c r="QA525" s="65"/>
      <c r="QB525" s="65"/>
      <c r="QC525" s="65"/>
      <c r="QD525" s="65"/>
      <c r="QE525" s="65"/>
      <c r="QF525" s="65"/>
      <c r="QG525" s="65"/>
      <c r="QH525" s="65"/>
      <c r="QI525" s="65"/>
      <c r="QJ525" s="65"/>
      <c r="QK525" s="65"/>
      <c r="QL525" s="65"/>
      <c r="QM525" s="65"/>
      <c r="QN525" s="65"/>
      <c r="QO525" s="65"/>
      <c r="QP525" s="65"/>
      <c r="QQ525" s="65"/>
      <c r="QR525" s="65"/>
      <c r="QS525" s="65"/>
      <c r="QT525" s="65"/>
      <c r="QU525" s="65"/>
      <c r="QV525" s="65"/>
      <c r="QW525" s="65"/>
      <c r="QX525" s="65"/>
      <c r="QY525" s="65"/>
      <c r="QZ525" s="65"/>
      <c r="RA525" s="65"/>
      <c r="RB525" s="65"/>
      <c r="RC525" s="65"/>
      <c r="RD525" s="65"/>
      <c r="RE525" s="65"/>
      <c r="RF525" s="65"/>
      <c r="RG525" s="65"/>
      <c r="RH525" s="65"/>
      <c r="RI525" s="65"/>
      <c r="RJ525" s="65"/>
      <c r="RK525" s="65"/>
      <c r="RL525" s="65"/>
      <c r="RM525" s="65"/>
      <c r="RN525" s="65"/>
      <c r="RO525" s="65"/>
      <c r="RP525" s="65"/>
      <c r="RQ525" s="65"/>
      <c r="RR525" s="65"/>
      <c r="RS525" s="65"/>
      <c r="RT525" s="65"/>
      <c r="RU525" s="65"/>
      <c r="RV525" s="65"/>
      <c r="RW525" s="65"/>
      <c r="RX525" s="65"/>
      <c r="RY525" s="65"/>
      <c r="RZ525" s="65"/>
      <c r="SA525" s="65"/>
      <c r="SB525" s="65"/>
      <c r="SC525" s="65"/>
      <c r="SD525" s="65"/>
      <c r="SE525" s="65"/>
      <c r="SF525" s="65"/>
      <c r="SG525" s="65"/>
      <c r="SH525" s="65"/>
      <c r="SI525" s="65"/>
      <c r="SJ525" s="65"/>
      <c r="SK525" s="65"/>
      <c r="SL525" s="65"/>
      <c r="SM525" s="65"/>
      <c r="SN525" s="65"/>
      <c r="SO525" s="65"/>
      <c r="SP525" s="65"/>
      <c r="SQ525" s="65"/>
      <c r="SR525" s="65"/>
      <c r="SS525" s="65"/>
      <c r="ST525" s="65"/>
      <c r="SU525" s="65"/>
      <c r="SV525" s="65"/>
      <c r="SW525" s="65"/>
      <c r="SX525" s="65"/>
      <c r="SY525" s="65"/>
      <c r="SZ525" s="65"/>
      <c r="TA525" s="65"/>
      <c r="TB525" s="65"/>
      <c r="TC525" s="65"/>
      <c r="TD525" s="65"/>
      <c r="TE525" s="65"/>
      <c r="TF525" s="65"/>
      <c r="TG525" s="65"/>
      <c r="TH525" s="65"/>
      <c r="TI525" s="65"/>
      <c r="TJ525" s="65"/>
      <c r="TK525" s="65"/>
      <c r="TL525" s="65"/>
      <c r="TM525" s="65"/>
      <c r="TN525" s="65"/>
      <c r="TO525" s="65"/>
      <c r="TP525" s="65"/>
      <c r="TQ525" s="65"/>
      <c r="TR525" s="65"/>
      <c r="TS525" s="65"/>
      <c r="TT525" s="65"/>
      <c r="TU525" s="65"/>
      <c r="TV525" s="65"/>
      <c r="TW525" s="65"/>
      <c r="TX525" s="65"/>
      <c r="TY525" s="65"/>
      <c r="TZ525" s="65"/>
      <c r="UA525" s="65"/>
      <c r="UB525" s="65"/>
      <c r="UC525" s="65"/>
      <c r="UD525" s="65"/>
      <c r="UE525" s="65"/>
      <c r="UF525" s="65"/>
      <c r="UG525" s="65"/>
      <c r="UH525" s="65"/>
      <c r="UI525" s="65"/>
      <c r="UJ525" s="65"/>
      <c r="UK525" s="65"/>
      <c r="UL525" s="65"/>
      <c r="UM525" s="65"/>
      <c r="UN525" s="65"/>
      <c r="UO525" s="65"/>
      <c r="UP525" s="65"/>
      <c r="UQ525" s="65"/>
      <c r="UR525" s="65"/>
      <c r="US525" s="65"/>
      <c r="UT525" s="65"/>
      <c r="UU525" s="65"/>
      <c r="UV525" s="65"/>
      <c r="UW525" s="65"/>
      <c r="UX525" s="65"/>
      <c r="UY525" s="65"/>
      <c r="UZ525" s="65"/>
      <c r="VA525" s="65"/>
      <c r="VB525" s="65"/>
      <c r="VC525" s="65"/>
      <c r="VD525" s="65"/>
      <c r="VE525" s="65"/>
      <c r="VF525" s="65"/>
      <c r="VG525" s="65"/>
      <c r="VH525" s="65"/>
      <c r="VI525" s="65"/>
      <c r="VJ525" s="65"/>
      <c r="VK525" s="65"/>
      <c r="VL525" s="65"/>
      <c r="VM525" s="65"/>
      <c r="VN525" s="65"/>
      <c r="VO525" s="65"/>
      <c r="VP525" s="65"/>
      <c r="VQ525" s="65"/>
      <c r="VR525" s="65"/>
      <c r="VS525" s="65"/>
      <c r="VT525" s="65"/>
      <c r="VU525" s="65"/>
      <c r="VV525" s="65"/>
      <c r="VW525" s="65"/>
      <c r="VX525" s="65"/>
      <c r="VY525" s="65"/>
      <c r="VZ525" s="65"/>
      <c r="WA525" s="65"/>
      <c r="WB525" s="65"/>
      <c r="WC525" s="65"/>
      <c r="WD525" s="65"/>
      <c r="WE525" s="65"/>
      <c r="WF525" s="65"/>
      <c r="WG525" s="65"/>
      <c r="WH525" s="65"/>
      <c r="WI525" s="65"/>
      <c r="WJ525" s="65"/>
      <c r="WK525" s="65"/>
      <c r="WL525" s="65"/>
      <c r="WM525" s="65"/>
      <c r="WN525" s="65"/>
      <c r="WO525" s="65"/>
      <c r="WP525" s="65"/>
      <c r="WQ525" s="65"/>
      <c r="WR525" s="65"/>
      <c r="WS525" s="65"/>
      <c r="WT525" s="65"/>
      <c r="WU525" s="65"/>
      <c r="WV525" s="65"/>
      <c r="WW525" s="65"/>
      <c r="WX525" s="65"/>
      <c r="WY525" s="65"/>
      <c r="WZ525" s="65"/>
      <c r="XA525" s="65"/>
      <c r="XB525" s="65"/>
      <c r="XC525" s="65"/>
      <c r="XD525" s="65"/>
      <c r="XE525" s="65"/>
      <c r="XF525" s="65"/>
      <c r="XG525" s="65"/>
      <c r="XH525" s="65"/>
      <c r="XI525" s="65"/>
      <c r="XJ525" s="65"/>
      <c r="XK525" s="65"/>
      <c r="XL525" s="65"/>
      <c r="XM525" s="65"/>
      <c r="XN525" s="65"/>
      <c r="XO525" s="65"/>
      <c r="XP525" s="65"/>
      <c r="XQ525" s="65"/>
      <c r="XR525" s="65"/>
      <c r="XS525" s="65"/>
      <c r="XT525" s="65"/>
      <c r="XU525" s="65"/>
      <c r="XV525" s="65"/>
      <c r="XW525" s="65"/>
      <c r="XX525" s="65"/>
      <c r="XY525" s="65"/>
      <c r="XZ525" s="65"/>
      <c r="YA525" s="65"/>
      <c r="YB525" s="65"/>
      <c r="YC525" s="65"/>
      <c r="YD525" s="65"/>
      <c r="YE525" s="65"/>
      <c r="YF525" s="65"/>
      <c r="YG525" s="65"/>
      <c r="YH525" s="65"/>
      <c r="YI525" s="65"/>
      <c r="YJ525" s="65"/>
      <c r="YK525" s="65"/>
      <c r="YL525" s="65"/>
      <c r="YM525" s="65"/>
      <c r="YN525" s="65"/>
      <c r="YO525" s="65"/>
      <c r="YP525" s="65"/>
      <c r="YQ525" s="65"/>
      <c r="YR525" s="65"/>
      <c r="YS525" s="65"/>
      <c r="YT525" s="65"/>
      <c r="YU525" s="65"/>
      <c r="YV525" s="65"/>
      <c r="YW525" s="65"/>
      <c r="YX525" s="65"/>
      <c r="YY525" s="65"/>
      <c r="YZ525" s="65"/>
      <c r="ZA525" s="65"/>
      <c r="ZB525" s="65"/>
      <c r="ZC525" s="65"/>
      <c r="ZD525" s="65"/>
      <c r="ZE525" s="65"/>
      <c r="ZF525" s="65"/>
      <c r="ZG525" s="65"/>
      <c r="ZH525" s="65"/>
      <c r="ZI525" s="65"/>
      <c r="ZJ525" s="65"/>
      <c r="ZK525" s="65"/>
      <c r="ZL525" s="65"/>
      <c r="ZM525" s="65"/>
      <c r="ZN525" s="65"/>
      <c r="ZO525" s="65"/>
      <c r="ZP525" s="65"/>
      <c r="ZQ525" s="65"/>
      <c r="ZR525" s="65"/>
      <c r="ZS525" s="65"/>
      <c r="ZT525" s="65"/>
      <c r="ZU525" s="65"/>
      <c r="ZV525" s="65"/>
      <c r="ZW525" s="65"/>
      <c r="ZX525" s="65"/>
      <c r="ZY525" s="65"/>
      <c r="ZZ525" s="65"/>
      <c r="AAA525" s="65"/>
      <c r="AAB525" s="65"/>
      <c r="AAC525" s="65"/>
      <c r="AAD525" s="65"/>
      <c r="AAE525" s="65"/>
      <c r="AAF525" s="65"/>
      <c r="AAG525" s="65"/>
      <c r="AAH525" s="65"/>
      <c r="AAI525" s="65"/>
      <c r="AAJ525" s="65"/>
      <c r="AAK525" s="65"/>
      <c r="AAL525" s="65"/>
      <c r="AAM525" s="65"/>
      <c r="AAN525" s="65"/>
      <c r="AAO525" s="65"/>
      <c r="AAP525" s="65"/>
      <c r="AAQ525" s="65"/>
      <c r="AAR525" s="65"/>
      <c r="AAS525" s="65"/>
      <c r="AAT525" s="65"/>
      <c r="AAU525" s="65"/>
      <c r="AAV525" s="65"/>
      <c r="AAW525" s="65"/>
      <c r="AAX525" s="65"/>
      <c r="AAY525" s="65"/>
      <c r="AAZ525" s="65"/>
      <c r="ABA525" s="65"/>
      <c r="ABB525" s="65"/>
      <c r="ABC525" s="65"/>
      <c r="ABD525" s="65"/>
      <c r="ABE525" s="65"/>
      <c r="ABF525" s="65"/>
      <c r="ABG525" s="65"/>
      <c r="ABH525" s="65"/>
      <c r="ABI525" s="65"/>
      <c r="ABJ525" s="65"/>
      <c r="ABK525" s="65"/>
      <c r="ABL525" s="65"/>
      <c r="ABM525" s="65"/>
      <c r="ABN525" s="65"/>
      <c r="ABO525" s="65"/>
      <c r="ABP525" s="65"/>
      <c r="ABQ525" s="65"/>
      <c r="ABR525" s="65"/>
      <c r="ABS525" s="65"/>
      <c r="ABT525" s="65"/>
      <c r="ABU525" s="65"/>
      <c r="ABV525" s="65"/>
      <c r="ABW525" s="65"/>
      <c r="ABX525" s="65"/>
      <c r="ABY525" s="65"/>
      <c r="ABZ525" s="65"/>
      <c r="ACA525" s="65"/>
      <c r="ACB525" s="65"/>
      <c r="ACC525" s="65"/>
      <c r="ACD525" s="65"/>
      <c r="ACE525" s="65"/>
      <c r="ACF525" s="65"/>
      <c r="ACG525" s="65"/>
      <c r="ACH525" s="65"/>
      <c r="ACI525" s="65"/>
      <c r="ACJ525" s="65"/>
      <c r="ACK525" s="65"/>
      <c r="ACL525" s="65"/>
      <c r="ACM525" s="65"/>
      <c r="ACN525" s="65"/>
      <c r="ACO525" s="65"/>
      <c r="ACP525" s="65"/>
      <c r="ACQ525" s="65"/>
      <c r="ACR525" s="65"/>
      <c r="ACS525" s="65"/>
      <c r="ACT525" s="65"/>
      <c r="ACU525" s="65"/>
      <c r="ACV525" s="65"/>
      <c r="ACW525" s="65"/>
      <c r="ACX525" s="65"/>
      <c r="ACY525" s="65"/>
      <c r="ACZ525" s="65"/>
      <c r="ADA525" s="65"/>
      <c r="ADB525" s="65"/>
      <c r="ADC525" s="65"/>
      <c r="ADD525" s="65"/>
      <c r="ADE525" s="65"/>
      <c r="ADF525" s="65"/>
      <c r="ADG525" s="65"/>
      <c r="ADH525" s="65"/>
      <c r="ADI525" s="65"/>
      <c r="ADJ525" s="65"/>
      <c r="ADK525" s="65"/>
      <c r="ADL525" s="65"/>
      <c r="ADM525" s="65"/>
      <c r="ADN525" s="65"/>
      <c r="ADO525" s="65"/>
      <c r="ADP525" s="65"/>
      <c r="ADQ525" s="65"/>
      <c r="ADR525" s="65"/>
      <c r="ADS525" s="65"/>
      <c r="ADT525" s="65"/>
      <c r="ADU525" s="65"/>
      <c r="ADV525" s="65"/>
      <c r="ADW525" s="65"/>
      <c r="ADX525" s="65"/>
      <c r="ADY525" s="65"/>
      <c r="ADZ525" s="65"/>
      <c r="AEA525" s="65"/>
      <c r="AEB525" s="65"/>
      <c r="AEC525" s="65"/>
      <c r="AED525" s="65"/>
      <c r="AEE525" s="65"/>
      <c r="AEF525" s="65"/>
      <c r="AEG525" s="65"/>
      <c r="AEH525" s="65"/>
      <c r="AEI525" s="65"/>
      <c r="AEJ525" s="65"/>
      <c r="AEK525" s="65"/>
      <c r="AEL525" s="65"/>
      <c r="AEM525" s="65"/>
      <c r="AEN525" s="65"/>
      <c r="AEO525" s="65"/>
      <c r="AEP525" s="65"/>
      <c r="AEQ525" s="65"/>
      <c r="AER525" s="65"/>
      <c r="AES525" s="65"/>
      <c r="AET525" s="65"/>
      <c r="AEU525" s="65"/>
      <c r="AEV525" s="65"/>
      <c r="AEW525" s="65"/>
      <c r="AEX525" s="65"/>
      <c r="AEY525" s="65"/>
      <c r="AEZ525" s="65"/>
      <c r="AFA525" s="65"/>
      <c r="AFB525" s="65"/>
      <c r="AFC525" s="65"/>
      <c r="AFD525" s="65"/>
      <c r="AFE525" s="65"/>
      <c r="AFF525" s="65"/>
      <c r="AFG525" s="65"/>
      <c r="AFH525" s="65"/>
      <c r="AFI525" s="65"/>
      <c r="AFJ525" s="65"/>
      <c r="AFK525" s="65"/>
      <c r="AFL525" s="65"/>
      <c r="AFM525" s="65"/>
      <c r="AFN525" s="65"/>
      <c r="AFO525" s="65"/>
      <c r="AFP525" s="65"/>
      <c r="AFQ525" s="65"/>
      <c r="AFR525" s="65"/>
      <c r="AFS525" s="65"/>
      <c r="AFT525" s="65"/>
      <c r="AFU525" s="65"/>
      <c r="AFV525" s="65"/>
      <c r="AFW525" s="65"/>
      <c r="AFX525" s="65"/>
      <c r="AFY525" s="65"/>
      <c r="AFZ525" s="65"/>
      <c r="AGA525" s="65"/>
      <c r="AGB525" s="65"/>
      <c r="AGC525" s="65"/>
      <c r="AGD525" s="65"/>
      <c r="AGE525" s="65"/>
      <c r="AGF525" s="65"/>
      <c r="AGG525" s="65"/>
      <c r="AGH525" s="65"/>
      <c r="AGI525" s="65"/>
      <c r="AGJ525" s="65"/>
      <c r="AGK525" s="65"/>
      <c r="AGL525" s="65"/>
      <c r="AGM525" s="65"/>
      <c r="AGN525" s="65"/>
      <c r="AGO525" s="65"/>
      <c r="AGP525" s="65"/>
      <c r="AGQ525" s="65"/>
      <c r="AGR525" s="65"/>
      <c r="AGS525" s="65"/>
      <c r="AGT525" s="65"/>
      <c r="AGU525" s="65"/>
      <c r="AGV525" s="65"/>
      <c r="AGW525" s="65"/>
      <c r="AGX525" s="65"/>
      <c r="AGY525" s="65"/>
      <c r="AGZ525" s="65"/>
      <c r="AHA525" s="65"/>
      <c r="AHB525" s="65"/>
      <c r="AHC525" s="65"/>
      <c r="AHD525" s="65"/>
      <c r="AHE525" s="65"/>
      <c r="AHF525" s="65"/>
      <c r="AHG525" s="65"/>
      <c r="AHH525" s="65"/>
      <c r="AHI525" s="65"/>
      <c r="AHJ525" s="65"/>
      <c r="AHK525" s="65"/>
      <c r="AHL525" s="65"/>
      <c r="AHM525" s="65"/>
      <c r="AHN525" s="65"/>
      <c r="AHO525" s="65"/>
      <c r="AHP525" s="65"/>
      <c r="AHQ525" s="65"/>
      <c r="AHR525" s="65"/>
      <c r="AHS525" s="65"/>
      <c r="AHT525" s="65"/>
      <c r="AHU525" s="65"/>
      <c r="AHV525" s="65"/>
      <c r="AHW525" s="65"/>
      <c r="AHX525" s="65"/>
      <c r="AHY525" s="65"/>
      <c r="AHZ525" s="65"/>
      <c r="AIA525" s="65"/>
      <c r="AIB525" s="65"/>
      <c r="AIC525" s="65"/>
      <c r="AID525" s="65"/>
      <c r="AIE525" s="65"/>
      <c r="AIF525" s="65"/>
      <c r="AIG525" s="65"/>
      <c r="AIH525" s="65"/>
      <c r="AII525" s="65"/>
      <c r="AIJ525" s="65"/>
      <c r="AIK525" s="65"/>
      <c r="AIL525" s="65"/>
      <c r="AIM525" s="65"/>
      <c r="AIN525" s="65"/>
      <c r="AIO525" s="65"/>
      <c r="AIP525" s="65"/>
      <c r="AIQ525" s="65"/>
      <c r="AIR525" s="65"/>
      <c r="AIS525" s="65"/>
      <c r="AIT525" s="65"/>
      <c r="AIU525" s="65"/>
      <c r="AIV525" s="65"/>
      <c r="AIW525" s="65"/>
      <c r="AIX525" s="65"/>
      <c r="AIY525" s="65"/>
      <c r="AIZ525" s="65"/>
      <c r="AJA525" s="65"/>
      <c r="AJB525" s="65"/>
      <c r="AJC525" s="65"/>
      <c r="AJD525" s="65"/>
      <c r="AJE525" s="65"/>
      <c r="AJF525" s="65"/>
      <c r="AJG525" s="65"/>
      <c r="AJH525" s="65"/>
      <c r="AJI525" s="65"/>
      <c r="AJJ525" s="65"/>
      <c r="AJK525" s="65"/>
      <c r="AJL525" s="65"/>
      <c r="AJM525" s="65"/>
      <c r="AJN525" s="65"/>
      <c r="AJO525" s="65"/>
      <c r="AJP525" s="65"/>
      <c r="AJQ525" s="65"/>
      <c r="AJR525" s="65"/>
      <c r="AJS525" s="65"/>
      <c r="AJT525" s="65"/>
      <c r="AJU525" s="65"/>
      <c r="AJV525" s="65"/>
      <c r="AJW525" s="65"/>
      <c r="AJX525" s="65"/>
      <c r="AJY525" s="65"/>
      <c r="AJZ525" s="65"/>
      <c r="AKA525" s="65"/>
      <c r="AKB525" s="65"/>
      <c r="AKC525" s="65"/>
      <c r="AKD525" s="65"/>
      <c r="AKE525" s="65"/>
      <c r="AKF525" s="65"/>
      <c r="AKG525" s="65"/>
      <c r="AKH525" s="65"/>
      <c r="AKI525" s="65"/>
      <c r="AKJ525" s="65"/>
      <c r="AKK525" s="65"/>
      <c r="AKL525" s="65"/>
      <c r="AKM525" s="65"/>
      <c r="AKN525" s="65"/>
      <c r="AKO525" s="65"/>
      <c r="AKP525" s="65"/>
      <c r="AKQ525" s="65"/>
      <c r="AKR525" s="65"/>
      <c r="AKS525" s="65"/>
      <c r="AKT525" s="65"/>
      <c r="AKU525" s="65"/>
      <c r="AKV525" s="65"/>
      <c r="AKW525" s="65"/>
      <c r="AKX525" s="65"/>
      <c r="AKY525" s="65"/>
      <c r="AKZ525" s="65"/>
      <c r="ALA525" s="65"/>
      <c r="ALB525" s="65"/>
      <c r="ALC525" s="65"/>
      <c r="ALD525" s="65"/>
      <c r="ALE525" s="65"/>
      <c r="ALF525" s="65"/>
      <c r="ALG525" s="65"/>
      <c r="ALH525" s="65"/>
      <c r="ALI525" s="65"/>
      <c r="ALJ525" s="65"/>
      <c r="ALK525" s="65"/>
      <c r="ALL525" s="65"/>
      <c r="ALM525" s="65"/>
      <c r="ALN525" s="65"/>
      <c r="ALO525" s="65"/>
      <c r="ALP525" s="65"/>
      <c r="ALQ525" s="65"/>
      <c r="ALR525" s="65"/>
      <c r="ALS525" s="65"/>
      <c r="ALT525" s="65"/>
      <c r="ALU525" s="65"/>
      <c r="ALV525" s="65"/>
      <c r="ALW525" s="65"/>
      <c r="ALX525" s="65"/>
      <c r="ALY525" s="65"/>
      <c r="ALZ525" s="65"/>
      <c r="AMA525" s="65"/>
      <c r="AMB525" s="65"/>
      <c r="AMC525" s="65"/>
      <c r="AMD525" s="65"/>
      <c r="AME525" s="65"/>
      <c r="AMF525" s="65"/>
      <c r="AMG525" s="65"/>
      <c r="AMH525" s="65"/>
      <c r="AMI525" s="65"/>
      <c r="AMJ525" s="65"/>
      <c r="AMK525" s="65"/>
      <c r="AML525" s="65"/>
      <c r="AMM525" s="65"/>
      <c r="AMN525" s="65"/>
      <c r="AMO525" s="65"/>
      <c r="AMP525" s="65"/>
      <c r="AMQ525" s="65"/>
      <c r="AMR525" s="65"/>
      <c r="AMS525" s="65"/>
      <c r="AMT525" s="65"/>
      <c r="AMU525" s="65"/>
      <c r="AMV525" s="65"/>
      <c r="AMW525" s="65"/>
      <c r="AMX525" s="65"/>
      <c r="AMY525" s="65"/>
      <c r="AMZ525" s="65"/>
      <c r="ANA525" s="65"/>
      <c r="ANB525" s="65"/>
      <c r="ANC525" s="65"/>
      <c r="AND525" s="65"/>
      <c r="ANE525" s="65"/>
      <c r="ANF525" s="65"/>
      <c r="ANG525" s="65"/>
      <c r="ANH525" s="65"/>
      <c r="ANI525" s="65"/>
      <c r="ANJ525" s="65"/>
      <c r="ANK525" s="65"/>
      <c r="ANL525" s="65"/>
      <c r="ANM525" s="65"/>
      <c r="ANN525" s="65"/>
      <c r="ANO525" s="65"/>
      <c r="ANP525" s="65"/>
      <c r="ANQ525" s="65"/>
      <c r="ANR525" s="65"/>
      <c r="ANS525" s="65"/>
      <c r="ANT525" s="65"/>
      <c r="ANU525" s="65"/>
      <c r="ANV525" s="65"/>
      <c r="ANW525" s="65"/>
      <c r="ANX525" s="65"/>
      <c r="ANY525" s="65"/>
      <c r="ANZ525" s="65"/>
      <c r="AOA525" s="65"/>
      <c r="AOB525" s="65"/>
      <c r="AOC525" s="65"/>
      <c r="AOD525" s="65"/>
      <c r="AOE525" s="65"/>
      <c r="AOF525" s="65"/>
      <c r="AOG525" s="65"/>
      <c r="AOH525" s="65"/>
      <c r="AOI525" s="65"/>
      <c r="AOJ525" s="65"/>
      <c r="AOK525" s="65"/>
      <c r="AOL525" s="65"/>
      <c r="AOM525" s="65"/>
      <c r="AON525" s="65"/>
      <c r="AOO525" s="65"/>
      <c r="AOP525" s="65"/>
      <c r="AOQ525" s="65"/>
      <c r="AOR525" s="65"/>
      <c r="AOS525" s="65"/>
      <c r="AOT525" s="65"/>
      <c r="AOU525" s="65"/>
      <c r="AOV525" s="65"/>
      <c r="AOW525" s="65"/>
      <c r="AOX525" s="65"/>
      <c r="AOY525" s="65"/>
      <c r="AOZ525" s="65"/>
      <c r="APA525" s="65"/>
      <c r="APB525" s="65"/>
      <c r="APC525" s="65"/>
      <c r="APD525" s="65"/>
      <c r="APE525" s="65"/>
      <c r="APF525" s="65"/>
      <c r="APG525" s="65"/>
      <c r="APH525" s="65"/>
      <c r="API525" s="65"/>
      <c r="APJ525" s="65"/>
      <c r="APK525" s="65"/>
      <c r="APL525" s="65"/>
      <c r="APM525" s="65"/>
      <c r="APN525" s="65"/>
      <c r="APO525" s="65"/>
      <c r="APP525" s="65"/>
      <c r="APQ525" s="65"/>
      <c r="APR525" s="65"/>
      <c r="APS525" s="65"/>
      <c r="APT525" s="65"/>
      <c r="APU525" s="65"/>
      <c r="APV525" s="65"/>
      <c r="APW525" s="65"/>
      <c r="APX525" s="65"/>
      <c r="APY525" s="65"/>
      <c r="APZ525" s="65"/>
      <c r="AQA525" s="65"/>
      <c r="AQB525" s="65"/>
      <c r="AQC525" s="65"/>
      <c r="AQD525" s="65"/>
      <c r="AQE525" s="65"/>
      <c r="AQF525" s="65"/>
      <c r="AQG525" s="65"/>
      <c r="AQH525" s="65"/>
      <c r="AQI525" s="65"/>
      <c r="AQJ525" s="65"/>
      <c r="AQK525" s="65"/>
      <c r="AQL525" s="65"/>
      <c r="AQM525" s="65"/>
      <c r="AQN525" s="65"/>
      <c r="AQO525" s="65"/>
      <c r="AQP525" s="65"/>
      <c r="AQQ525" s="65"/>
      <c r="AQR525" s="65"/>
      <c r="AQS525" s="65"/>
      <c r="AQT525" s="65"/>
      <c r="AQU525" s="65"/>
      <c r="AQV525" s="65"/>
      <c r="AQW525" s="65"/>
      <c r="AQX525" s="65"/>
      <c r="AQY525" s="65"/>
      <c r="AQZ525" s="65"/>
      <c r="ARA525" s="65"/>
      <c r="ARB525" s="65"/>
      <c r="ARC525" s="65"/>
      <c r="ARD525" s="65"/>
      <c r="ARE525" s="65"/>
      <c r="ARF525" s="65"/>
      <c r="ARG525" s="65"/>
      <c r="ARH525" s="65"/>
      <c r="ARI525" s="65"/>
      <c r="ARJ525" s="65"/>
      <c r="ARK525" s="65"/>
      <c r="ARL525" s="65"/>
      <c r="ARM525" s="65"/>
      <c r="ARN525" s="65"/>
      <c r="ARO525" s="65"/>
      <c r="ARP525" s="65"/>
      <c r="ARQ525" s="65"/>
      <c r="ARR525" s="65"/>
      <c r="ARS525" s="65"/>
      <c r="ART525" s="65"/>
      <c r="ARU525" s="65"/>
      <c r="ARV525" s="65"/>
      <c r="ARW525" s="65"/>
      <c r="ARX525" s="65"/>
      <c r="ARY525" s="65"/>
      <c r="ARZ525" s="65"/>
      <c r="ASA525" s="65"/>
      <c r="ASB525" s="65"/>
      <c r="ASC525" s="65"/>
      <c r="ASD525" s="65"/>
      <c r="ASE525" s="65"/>
      <c r="ASF525" s="65"/>
      <c r="ASG525" s="65"/>
      <c r="ASH525" s="65"/>
      <c r="ASI525" s="65"/>
      <c r="ASJ525" s="65"/>
      <c r="ASK525" s="65"/>
      <c r="ASL525" s="65"/>
      <c r="ASM525" s="65"/>
      <c r="ASN525" s="65"/>
      <c r="ASO525" s="65"/>
      <c r="ASP525" s="65"/>
      <c r="ASQ525" s="65"/>
      <c r="ASR525" s="65"/>
      <c r="ASS525" s="65"/>
      <c r="AST525" s="65"/>
      <c r="ASU525" s="65"/>
      <c r="ASV525" s="65"/>
      <c r="ASW525" s="65"/>
      <c r="ASX525" s="65"/>
      <c r="ASY525" s="65"/>
      <c r="ASZ525" s="65"/>
      <c r="ATA525" s="65"/>
      <c r="ATB525" s="65"/>
      <c r="ATC525" s="65"/>
      <c r="ATD525" s="65"/>
      <c r="ATE525" s="65"/>
      <c r="ATF525" s="65"/>
      <c r="ATG525" s="65"/>
      <c r="ATH525" s="65"/>
      <c r="ATI525" s="65"/>
      <c r="ATJ525" s="65"/>
      <c r="ATK525" s="65"/>
      <c r="ATL525" s="65"/>
      <c r="ATM525" s="65"/>
      <c r="ATN525" s="65"/>
      <c r="ATO525" s="65"/>
      <c r="ATP525" s="65"/>
      <c r="ATQ525" s="65"/>
      <c r="ATR525" s="65"/>
      <c r="ATS525" s="65"/>
      <c r="ATT525" s="65"/>
      <c r="ATU525" s="65"/>
      <c r="ATV525" s="65"/>
      <c r="ATW525" s="65"/>
      <c r="ATX525" s="65"/>
      <c r="ATY525" s="65"/>
      <c r="ATZ525" s="65"/>
      <c r="AUA525" s="65"/>
      <c r="AUB525" s="65"/>
      <c r="AUC525" s="65"/>
      <c r="AUD525" s="65"/>
      <c r="AUE525" s="65"/>
      <c r="AUF525" s="65"/>
      <c r="AUG525" s="65"/>
      <c r="AUH525" s="65"/>
      <c r="AUI525" s="65"/>
      <c r="AUJ525" s="65"/>
      <c r="AUK525" s="65"/>
      <c r="AUL525" s="65"/>
      <c r="AUM525" s="65"/>
      <c r="AUN525" s="65"/>
      <c r="AUO525" s="65"/>
      <c r="AUP525" s="65"/>
      <c r="AUQ525" s="65"/>
      <c r="AUR525" s="65"/>
      <c r="AUS525" s="65"/>
      <c r="AUT525" s="65"/>
      <c r="AUU525" s="65"/>
      <c r="AUV525" s="65"/>
      <c r="AUW525" s="65"/>
      <c r="AUX525" s="65"/>
      <c r="AUY525" s="65"/>
      <c r="AUZ525" s="65"/>
      <c r="AVA525" s="65"/>
      <c r="AVB525" s="65"/>
      <c r="AVC525" s="65"/>
      <c r="AVD525" s="65"/>
      <c r="AVE525" s="65"/>
      <c r="AVF525" s="65"/>
      <c r="AVG525" s="65"/>
      <c r="AVH525" s="65"/>
      <c r="AVI525" s="65"/>
      <c r="AVJ525" s="65"/>
      <c r="AVK525" s="65"/>
      <c r="AVL525" s="65"/>
      <c r="AVM525" s="65"/>
      <c r="AVN525" s="65"/>
      <c r="AVO525" s="65"/>
      <c r="AVP525" s="65"/>
      <c r="AVQ525" s="65"/>
      <c r="AVR525" s="65"/>
      <c r="AVS525" s="65"/>
      <c r="AVT525" s="65"/>
      <c r="AVU525" s="65"/>
      <c r="AVV525" s="65"/>
      <c r="AVW525" s="65"/>
      <c r="AVX525" s="65"/>
      <c r="AVY525" s="65"/>
      <c r="AVZ525" s="65"/>
      <c r="AWA525" s="65"/>
      <c r="AWB525" s="65"/>
      <c r="AWC525" s="65"/>
      <c r="AWD525" s="65"/>
      <c r="AWE525" s="65"/>
      <c r="AWF525" s="65"/>
      <c r="AWG525" s="65"/>
      <c r="AWH525" s="65"/>
      <c r="AWI525" s="65"/>
      <c r="AWJ525" s="65"/>
      <c r="AWK525" s="65"/>
      <c r="AWL525" s="65"/>
      <c r="AWM525" s="65"/>
      <c r="AWN525" s="65"/>
      <c r="AWO525" s="65"/>
      <c r="AWP525" s="65"/>
      <c r="AWQ525" s="65"/>
      <c r="AWR525" s="65"/>
      <c r="AWS525" s="65"/>
      <c r="AWT525" s="65"/>
      <c r="AWU525" s="65"/>
      <c r="AWV525" s="65"/>
      <c r="AWW525" s="65"/>
      <c r="AWX525" s="65"/>
      <c r="AWY525" s="65"/>
      <c r="AWZ525" s="65"/>
      <c r="AXA525" s="65"/>
      <c r="AXB525" s="65"/>
      <c r="AXC525" s="65"/>
      <c r="AXD525" s="65"/>
      <c r="AXE525" s="65"/>
      <c r="AXF525" s="65"/>
      <c r="AXG525" s="65"/>
      <c r="AXH525" s="65"/>
      <c r="AXI525" s="65"/>
      <c r="AXJ525" s="65"/>
      <c r="AXK525" s="65"/>
      <c r="AXL525" s="65"/>
      <c r="AXM525" s="65"/>
      <c r="AXN525" s="65"/>
      <c r="AXO525" s="65"/>
      <c r="AXP525" s="65"/>
      <c r="AXQ525" s="65"/>
      <c r="AXR525" s="65"/>
      <c r="AXS525" s="65"/>
      <c r="AXT525" s="65"/>
      <c r="AXU525" s="65"/>
      <c r="AXV525" s="65"/>
      <c r="AXW525" s="65"/>
      <c r="AXX525" s="65"/>
      <c r="AXY525" s="65"/>
      <c r="AXZ525" s="65"/>
      <c r="AYA525" s="65"/>
      <c r="AYB525" s="65"/>
      <c r="AYC525" s="65"/>
      <c r="AYD525" s="65"/>
      <c r="AYE525" s="65"/>
      <c r="AYF525" s="65"/>
      <c r="AYG525" s="65"/>
      <c r="AYH525" s="65"/>
      <c r="AYI525" s="65"/>
      <c r="AYJ525" s="65"/>
      <c r="AYK525" s="65"/>
      <c r="AYL525" s="65"/>
      <c r="AYM525" s="65"/>
      <c r="AYN525" s="65"/>
      <c r="AYO525" s="65"/>
      <c r="AYP525" s="65"/>
      <c r="AYQ525" s="65"/>
      <c r="AYR525" s="65"/>
      <c r="AYS525" s="65"/>
      <c r="AYT525" s="65"/>
      <c r="AYU525" s="65"/>
      <c r="AYV525" s="65"/>
      <c r="AYW525" s="65"/>
      <c r="AYX525" s="65"/>
      <c r="AYY525" s="65"/>
      <c r="AYZ525" s="65"/>
      <c r="AZA525" s="65"/>
      <c r="AZB525" s="65"/>
      <c r="AZC525" s="65"/>
      <c r="AZD525" s="65"/>
      <c r="AZE525" s="65"/>
      <c r="AZF525" s="65"/>
      <c r="AZG525" s="65"/>
      <c r="AZH525" s="65"/>
      <c r="AZI525" s="65"/>
      <c r="AZJ525" s="65"/>
      <c r="AZK525" s="65"/>
      <c r="AZL525" s="65"/>
      <c r="AZM525" s="65"/>
      <c r="AZN525" s="65"/>
      <c r="AZO525" s="65"/>
      <c r="AZP525" s="65"/>
      <c r="AZQ525" s="65"/>
      <c r="AZR525" s="65"/>
      <c r="AZS525" s="65"/>
      <c r="AZT525" s="65"/>
      <c r="AZU525" s="65"/>
      <c r="AZV525" s="65"/>
      <c r="AZW525" s="65"/>
      <c r="AZX525" s="65"/>
      <c r="AZY525" s="65"/>
      <c r="AZZ525" s="65"/>
      <c r="BAA525" s="65"/>
      <c r="BAB525" s="65"/>
      <c r="BAC525" s="65"/>
      <c r="BAD525" s="65"/>
      <c r="BAE525" s="65"/>
      <c r="BAF525" s="65"/>
      <c r="BAG525" s="65"/>
      <c r="BAH525" s="65"/>
      <c r="BAI525" s="65"/>
      <c r="BAJ525" s="65"/>
      <c r="BAK525" s="65"/>
      <c r="BAL525" s="65"/>
      <c r="BAM525" s="65"/>
      <c r="BAN525" s="65"/>
      <c r="BAO525" s="65"/>
      <c r="BAP525" s="65"/>
      <c r="BAQ525" s="65"/>
      <c r="BAR525" s="65"/>
      <c r="BAS525" s="65"/>
      <c r="BAT525" s="65"/>
      <c r="BAU525" s="65"/>
      <c r="BAV525" s="65"/>
      <c r="BAW525" s="65"/>
      <c r="BAX525" s="65"/>
      <c r="BAY525" s="65"/>
      <c r="BAZ525" s="65"/>
      <c r="BBA525" s="65"/>
      <c r="BBB525" s="65"/>
      <c r="BBC525" s="65"/>
      <c r="BBD525" s="65"/>
      <c r="BBE525" s="65"/>
      <c r="BBF525" s="65"/>
      <c r="BBG525" s="65"/>
      <c r="BBH525" s="65"/>
      <c r="BBI525" s="65"/>
      <c r="BBJ525" s="65"/>
      <c r="BBK525" s="65"/>
      <c r="BBL525" s="65"/>
      <c r="BBM525" s="65"/>
      <c r="BBN525" s="65"/>
      <c r="BBO525" s="65"/>
      <c r="BBP525" s="65"/>
      <c r="BBQ525" s="65"/>
      <c r="BBR525" s="65"/>
      <c r="BBS525" s="65"/>
      <c r="BBT525" s="65"/>
      <c r="BBU525" s="65"/>
      <c r="BBV525" s="65"/>
      <c r="BBW525" s="65"/>
      <c r="BBX525" s="65"/>
      <c r="BBY525" s="65"/>
      <c r="BBZ525" s="65"/>
      <c r="BCA525" s="65"/>
      <c r="BCB525" s="65"/>
      <c r="BCC525" s="65"/>
      <c r="BCD525" s="65"/>
      <c r="BCE525" s="65"/>
      <c r="BCF525" s="65"/>
      <c r="BCG525" s="65"/>
      <c r="BCH525" s="65"/>
      <c r="BCI525" s="65"/>
      <c r="BCJ525" s="65"/>
      <c r="BCK525" s="65"/>
      <c r="BCL525" s="65"/>
      <c r="BCM525" s="65"/>
      <c r="BCN525" s="65"/>
      <c r="BCO525" s="65"/>
      <c r="BCP525" s="65"/>
      <c r="BCQ525" s="65"/>
      <c r="BCR525" s="65"/>
      <c r="BCS525" s="65"/>
      <c r="BCT525" s="65"/>
      <c r="BCU525" s="65"/>
      <c r="BCV525" s="65"/>
      <c r="BCW525" s="65"/>
      <c r="BCX525" s="65"/>
      <c r="BCY525" s="65"/>
      <c r="BCZ525" s="65"/>
      <c r="BDA525" s="65"/>
      <c r="BDB525" s="65"/>
      <c r="BDC525" s="65"/>
      <c r="BDD525" s="65"/>
      <c r="BDE525" s="65"/>
      <c r="BDF525" s="65"/>
      <c r="BDG525" s="65"/>
      <c r="BDH525" s="65"/>
      <c r="BDI525" s="65"/>
      <c r="BDJ525" s="65"/>
      <c r="BDK525" s="65"/>
      <c r="BDL525" s="65"/>
      <c r="BDM525" s="65"/>
      <c r="BDN525" s="65"/>
      <c r="BDO525" s="65"/>
      <c r="BDP525" s="65"/>
      <c r="BDQ525" s="65"/>
      <c r="BDR525" s="65"/>
      <c r="BDS525" s="65"/>
      <c r="BDT525" s="65"/>
      <c r="BDU525" s="65"/>
      <c r="BDV525" s="65"/>
      <c r="BDW525" s="65"/>
      <c r="BDX525" s="65"/>
      <c r="BDY525" s="65"/>
      <c r="BDZ525" s="65"/>
      <c r="BEA525" s="65"/>
      <c r="BEB525" s="65"/>
      <c r="BEC525" s="65"/>
      <c r="BED525" s="65"/>
      <c r="BEE525" s="65"/>
      <c r="BEF525" s="65"/>
      <c r="BEG525" s="65"/>
      <c r="BEH525" s="65"/>
      <c r="BEI525" s="65"/>
      <c r="BEJ525" s="65"/>
      <c r="BEK525" s="65"/>
      <c r="BEL525" s="65"/>
      <c r="BEM525" s="65"/>
      <c r="BEN525" s="65"/>
      <c r="BEO525" s="65"/>
      <c r="BEP525" s="65"/>
      <c r="BEQ525" s="65"/>
      <c r="BER525" s="65"/>
      <c r="BES525" s="65"/>
      <c r="BET525" s="65"/>
      <c r="BEU525" s="65"/>
      <c r="BEV525" s="65"/>
      <c r="BEW525" s="65"/>
      <c r="BEX525" s="65"/>
      <c r="BEY525" s="65"/>
      <c r="BEZ525" s="65"/>
      <c r="BFA525" s="65"/>
      <c r="BFB525" s="65"/>
      <c r="BFC525" s="65"/>
      <c r="BFD525" s="65"/>
      <c r="BFE525" s="65"/>
      <c r="BFF525" s="65"/>
      <c r="BFG525" s="65"/>
      <c r="BFH525" s="65"/>
      <c r="BFI525" s="65"/>
      <c r="BFJ525" s="65"/>
      <c r="BFK525" s="65"/>
      <c r="BFL525" s="65"/>
      <c r="BFM525" s="65"/>
      <c r="BFN525" s="65"/>
      <c r="BFO525" s="65"/>
      <c r="BFP525" s="65"/>
      <c r="BFQ525" s="65"/>
      <c r="BFR525" s="65"/>
      <c r="BFS525" s="65"/>
      <c r="BFT525" s="65"/>
      <c r="BFU525" s="65"/>
      <c r="BFV525" s="65"/>
    </row>
    <row r="526" spans="1:1530" s="86" customFormat="1" ht="74.25" customHeight="1">
      <c r="B526" s="156">
        <v>12022</v>
      </c>
      <c r="C526" s="482" t="s">
        <v>946</v>
      </c>
      <c r="D526" s="482"/>
      <c r="E526" s="482"/>
      <c r="F526" s="172" t="s">
        <v>819</v>
      </c>
      <c r="G526" s="346">
        <f>G527</f>
        <v>462769.5</v>
      </c>
      <c r="H526" s="65"/>
      <c r="I526" s="65"/>
      <c r="J526" s="65"/>
      <c r="K526" s="65"/>
      <c r="L526" s="65"/>
      <c r="M526" s="65"/>
      <c r="N526" s="65"/>
      <c r="O526" s="65"/>
      <c r="P526" s="65"/>
      <c r="Q526" s="65"/>
      <c r="R526" s="65"/>
      <c r="S526" s="65"/>
      <c r="T526" s="65"/>
      <c r="U526" s="65"/>
      <c r="V526" s="65"/>
      <c r="W526" s="65"/>
      <c r="X526" s="65"/>
      <c r="Y526" s="65"/>
      <c r="Z526" s="65"/>
      <c r="AA526" s="65"/>
      <c r="AB526" s="65"/>
      <c r="AC526" s="65"/>
      <c r="AD526" s="65"/>
      <c r="AE526" s="65"/>
      <c r="AF526" s="65"/>
      <c r="AG526" s="65"/>
      <c r="AH526" s="65"/>
      <c r="AI526" s="65"/>
      <c r="AJ526" s="65"/>
      <c r="AK526" s="65"/>
      <c r="AL526" s="65"/>
      <c r="AM526" s="65"/>
      <c r="AN526" s="65"/>
      <c r="AO526" s="65"/>
      <c r="AP526" s="65"/>
      <c r="AQ526" s="65"/>
      <c r="AR526" s="65"/>
      <c r="AS526" s="65"/>
      <c r="AT526" s="65"/>
      <c r="AU526" s="65"/>
      <c r="AV526" s="65"/>
      <c r="AW526" s="65"/>
      <c r="AX526" s="65"/>
      <c r="AY526" s="65"/>
      <c r="AZ526" s="65"/>
      <c r="BA526" s="65"/>
      <c r="BB526" s="65"/>
      <c r="BC526" s="65"/>
      <c r="BD526" s="65"/>
      <c r="BE526" s="65"/>
      <c r="BF526" s="65"/>
      <c r="BG526" s="65"/>
      <c r="BH526" s="65"/>
      <c r="BI526" s="65"/>
      <c r="BJ526" s="65"/>
      <c r="BK526" s="65"/>
      <c r="BL526" s="65"/>
      <c r="BM526" s="65"/>
      <c r="BN526" s="65"/>
      <c r="BO526" s="65"/>
      <c r="BP526" s="65"/>
      <c r="BQ526" s="65"/>
      <c r="BR526" s="65"/>
      <c r="BS526" s="65"/>
      <c r="BT526" s="65"/>
      <c r="BU526" s="65"/>
      <c r="BV526" s="65"/>
      <c r="BW526" s="65"/>
      <c r="BX526" s="65"/>
      <c r="BY526" s="65"/>
      <c r="BZ526" s="65"/>
      <c r="CA526" s="65"/>
      <c r="CB526" s="65"/>
      <c r="CC526" s="65"/>
      <c r="CD526" s="65"/>
      <c r="CE526" s="65"/>
      <c r="CF526" s="65"/>
      <c r="CG526" s="65"/>
      <c r="CH526" s="65"/>
      <c r="CI526" s="65"/>
      <c r="CJ526" s="65"/>
      <c r="CK526" s="65"/>
      <c r="CL526" s="65"/>
      <c r="CM526" s="65"/>
      <c r="CN526" s="65"/>
      <c r="CO526" s="65"/>
      <c r="CP526" s="65"/>
      <c r="CQ526" s="65"/>
      <c r="CR526" s="65"/>
      <c r="CS526" s="65"/>
      <c r="CT526" s="65"/>
      <c r="CU526" s="65"/>
      <c r="CV526" s="65"/>
      <c r="CW526" s="65"/>
      <c r="CX526" s="65"/>
      <c r="CY526" s="65"/>
      <c r="CZ526" s="65"/>
      <c r="DA526" s="65"/>
      <c r="DB526" s="65"/>
      <c r="DC526" s="65"/>
      <c r="DD526" s="65"/>
      <c r="DE526" s="65"/>
      <c r="DF526" s="65"/>
      <c r="DG526" s="65"/>
      <c r="DH526" s="65"/>
      <c r="DI526" s="65"/>
      <c r="DJ526" s="65"/>
      <c r="DK526" s="65"/>
      <c r="DL526" s="65"/>
      <c r="DM526" s="65"/>
      <c r="DN526" s="65"/>
      <c r="DO526" s="65"/>
      <c r="DP526" s="65"/>
      <c r="DQ526" s="65"/>
      <c r="DR526" s="65"/>
      <c r="DS526" s="65"/>
      <c r="DT526" s="65"/>
      <c r="DU526" s="65"/>
      <c r="DV526" s="65"/>
      <c r="DW526" s="65"/>
      <c r="DX526" s="65"/>
      <c r="DY526" s="65"/>
      <c r="DZ526" s="65"/>
      <c r="EA526" s="65"/>
      <c r="EB526" s="65"/>
      <c r="EC526" s="65"/>
      <c r="ED526" s="65"/>
      <c r="EE526" s="65"/>
      <c r="EF526" s="65"/>
      <c r="EG526" s="65"/>
      <c r="EH526" s="65"/>
      <c r="EI526" s="65"/>
      <c r="EJ526" s="65"/>
      <c r="EK526" s="65"/>
      <c r="EL526" s="65"/>
      <c r="EM526" s="65"/>
      <c r="EN526" s="65"/>
      <c r="EO526" s="65"/>
      <c r="EP526" s="65"/>
      <c r="EQ526" s="65"/>
      <c r="ER526" s="65"/>
      <c r="ES526" s="65"/>
      <c r="ET526" s="65"/>
      <c r="EU526" s="65"/>
      <c r="EV526" s="65"/>
      <c r="EW526" s="65"/>
      <c r="EX526" s="65"/>
      <c r="EY526" s="65"/>
      <c r="EZ526" s="65"/>
      <c r="FA526" s="65"/>
      <c r="FB526" s="65"/>
      <c r="FC526" s="65"/>
      <c r="FD526" s="65"/>
      <c r="FE526" s="65"/>
      <c r="FF526" s="65"/>
      <c r="FG526" s="65"/>
      <c r="FH526" s="65"/>
      <c r="FI526" s="65"/>
      <c r="FJ526" s="65"/>
      <c r="FK526" s="65"/>
      <c r="FL526" s="65"/>
      <c r="FM526" s="65"/>
      <c r="FN526" s="65"/>
      <c r="FO526" s="65"/>
      <c r="FP526" s="65"/>
      <c r="FQ526" s="65"/>
      <c r="FR526" s="65"/>
      <c r="FS526" s="65"/>
      <c r="FT526" s="65"/>
      <c r="FU526" s="65"/>
      <c r="FV526" s="65"/>
      <c r="FW526" s="65"/>
      <c r="FX526" s="65"/>
      <c r="FY526" s="65"/>
      <c r="FZ526" s="65"/>
      <c r="GA526" s="65"/>
      <c r="GB526" s="65"/>
      <c r="GC526" s="65"/>
      <c r="GD526" s="65"/>
      <c r="GE526" s="65"/>
      <c r="GF526" s="65"/>
      <c r="GG526" s="65"/>
      <c r="GH526" s="65"/>
      <c r="GI526" s="65"/>
      <c r="GJ526" s="65"/>
      <c r="GK526" s="65"/>
      <c r="GL526" s="65"/>
      <c r="GM526" s="65"/>
      <c r="GN526" s="65"/>
      <c r="GO526" s="65"/>
      <c r="GP526" s="65"/>
      <c r="GQ526" s="65"/>
      <c r="GR526" s="65"/>
      <c r="GS526" s="65"/>
      <c r="GT526" s="65"/>
      <c r="GU526" s="65"/>
      <c r="GV526" s="65"/>
      <c r="GW526" s="65"/>
      <c r="GX526" s="65"/>
      <c r="GY526" s="65"/>
      <c r="GZ526" s="65"/>
      <c r="HA526" s="65"/>
      <c r="HB526" s="65"/>
      <c r="HC526" s="65"/>
      <c r="HD526" s="65"/>
      <c r="HE526" s="65"/>
      <c r="HF526" s="65"/>
      <c r="HG526" s="65"/>
      <c r="HH526" s="65"/>
      <c r="HI526" s="65"/>
      <c r="HJ526" s="65"/>
      <c r="HK526" s="65"/>
      <c r="HL526" s="65"/>
      <c r="HM526" s="65"/>
      <c r="HN526" s="65"/>
      <c r="HO526" s="65"/>
      <c r="HP526" s="65"/>
      <c r="HQ526" s="65"/>
      <c r="HR526" s="65"/>
      <c r="HS526" s="65"/>
      <c r="HT526" s="65"/>
      <c r="HU526" s="65"/>
      <c r="HV526" s="65"/>
      <c r="HW526" s="65"/>
      <c r="HX526" s="65"/>
      <c r="HY526" s="65"/>
      <c r="HZ526" s="65"/>
      <c r="IA526" s="65"/>
      <c r="IB526" s="65"/>
      <c r="IC526" s="65"/>
      <c r="ID526" s="65"/>
      <c r="IE526" s="65"/>
      <c r="IF526" s="65"/>
      <c r="IG526" s="65"/>
      <c r="IH526" s="65"/>
      <c r="II526" s="65"/>
      <c r="IJ526" s="65"/>
      <c r="IK526" s="65"/>
      <c r="IL526" s="65"/>
      <c r="IM526" s="65"/>
      <c r="IN526" s="65"/>
      <c r="IO526" s="65"/>
      <c r="IP526" s="65"/>
      <c r="IQ526" s="65"/>
      <c r="IR526" s="65"/>
      <c r="IS526" s="65"/>
      <c r="IT526" s="65"/>
      <c r="IU526" s="65"/>
      <c r="IV526" s="65"/>
      <c r="IW526" s="65"/>
      <c r="IX526" s="65"/>
      <c r="IY526" s="65"/>
      <c r="IZ526" s="65"/>
      <c r="JA526" s="65"/>
      <c r="JB526" s="65"/>
      <c r="JC526" s="65"/>
      <c r="JD526" s="65"/>
      <c r="JE526" s="65"/>
      <c r="JF526" s="65"/>
      <c r="JG526" s="65"/>
      <c r="JH526" s="65"/>
      <c r="JI526" s="65"/>
      <c r="JJ526" s="65"/>
      <c r="JK526" s="65"/>
      <c r="JL526" s="65"/>
      <c r="JM526" s="65"/>
      <c r="JN526" s="65"/>
      <c r="JO526" s="65"/>
      <c r="JP526" s="65"/>
      <c r="JQ526" s="65"/>
      <c r="JR526" s="65"/>
      <c r="JS526" s="65"/>
      <c r="JT526" s="65"/>
      <c r="JU526" s="65"/>
      <c r="JV526" s="65"/>
      <c r="JW526" s="65"/>
      <c r="JX526" s="65"/>
      <c r="JY526" s="65"/>
      <c r="JZ526" s="65"/>
      <c r="KA526" s="65"/>
      <c r="KB526" s="65"/>
      <c r="KC526" s="65"/>
      <c r="KD526" s="65"/>
      <c r="KE526" s="65"/>
      <c r="KF526" s="65"/>
      <c r="KG526" s="65"/>
      <c r="KH526" s="65"/>
      <c r="KI526" s="65"/>
      <c r="KJ526" s="65"/>
      <c r="KK526" s="65"/>
      <c r="KL526" s="65"/>
      <c r="KM526" s="65"/>
      <c r="KN526" s="65"/>
      <c r="KO526" s="65"/>
      <c r="KP526" s="65"/>
      <c r="KQ526" s="65"/>
      <c r="KR526" s="65"/>
      <c r="KS526" s="65"/>
      <c r="KT526" s="65"/>
      <c r="KU526" s="65"/>
      <c r="KV526" s="65"/>
      <c r="KW526" s="65"/>
      <c r="KX526" s="65"/>
      <c r="KY526" s="65"/>
      <c r="KZ526" s="65"/>
      <c r="LA526" s="65"/>
      <c r="LB526" s="65"/>
      <c r="LC526" s="65"/>
      <c r="LD526" s="65"/>
      <c r="LE526" s="65"/>
      <c r="LF526" s="65"/>
      <c r="LG526" s="65"/>
      <c r="LH526" s="65"/>
      <c r="LI526" s="65"/>
      <c r="LJ526" s="65"/>
      <c r="LK526" s="65"/>
      <c r="LL526" s="65"/>
      <c r="LM526" s="65"/>
      <c r="LN526" s="65"/>
      <c r="LO526" s="65"/>
      <c r="LP526" s="65"/>
      <c r="LQ526" s="65"/>
      <c r="LR526" s="65"/>
      <c r="LS526" s="65"/>
      <c r="LT526" s="65"/>
      <c r="LU526" s="65"/>
      <c r="LV526" s="65"/>
      <c r="LW526" s="65"/>
      <c r="LX526" s="65"/>
      <c r="LY526" s="65"/>
      <c r="LZ526" s="65"/>
      <c r="MA526" s="65"/>
      <c r="MB526" s="65"/>
      <c r="MC526" s="65"/>
      <c r="MD526" s="65"/>
      <c r="ME526" s="65"/>
      <c r="MF526" s="65"/>
      <c r="MG526" s="65"/>
      <c r="MH526" s="65"/>
      <c r="MI526" s="65"/>
      <c r="MJ526" s="65"/>
      <c r="MK526" s="65"/>
      <c r="ML526" s="65"/>
      <c r="MM526" s="65"/>
      <c r="MN526" s="65"/>
      <c r="MO526" s="65"/>
      <c r="MP526" s="65"/>
      <c r="MQ526" s="65"/>
      <c r="MR526" s="65"/>
      <c r="MS526" s="65"/>
      <c r="MT526" s="65"/>
      <c r="MU526" s="65"/>
      <c r="MV526" s="65"/>
      <c r="MW526" s="65"/>
      <c r="MX526" s="65"/>
      <c r="MY526" s="65"/>
      <c r="MZ526" s="65"/>
      <c r="NA526" s="65"/>
      <c r="NB526" s="65"/>
      <c r="NC526" s="65"/>
      <c r="ND526" s="65"/>
      <c r="NE526" s="65"/>
      <c r="NF526" s="65"/>
      <c r="NG526" s="65"/>
      <c r="NH526" s="65"/>
      <c r="NI526" s="65"/>
      <c r="NJ526" s="65"/>
      <c r="NK526" s="65"/>
      <c r="NL526" s="65"/>
      <c r="NM526" s="65"/>
      <c r="NN526" s="65"/>
      <c r="NO526" s="65"/>
      <c r="NP526" s="65"/>
      <c r="NQ526" s="65"/>
      <c r="NR526" s="65"/>
      <c r="NS526" s="65"/>
      <c r="NT526" s="65"/>
      <c r="NU526" s="65"/>
      <c r="NV526" s="65"/>
      <c r="NW526" s="65"/>
      <c r="NX526" s="65"/>
      <c r="NY526" s="65"/>
      <c r="NZ526" s="65"/>
      <c r="OA526" s="65"/>
      <c r="OB526" s="65"/>
      <c r="OC526" s="65"/>
      <c r="OD526" s="65"/>
      <c r="OE526" s="65"/>
      <c r="OF526" s="65"/>
      <c r="OG526" s="65"/>
      <c r="OH526" s="65"/>
      <c r="OI526" s="65"/>
      <c r="OJ526" s="65"/>
      <c r="OK526" s="65"/>
      <c r="OL526" s="65"/>
      <c r="OM526" s="65"/>
      <c r="ON526" s="65"/>
      <c r="OO526" s="65"/>
      <c r="OP526" s="65"/>
      <c r="OQ526" s="65"/>
      <c r="OR526" s="65"/>
      <c r="OS526" s="65"/>
      <c r="OT526" s="65"/>
      <c r="OU526" s="65"/>
      <c r="OV526" s="65"/>
      <c r="OW526" s="65"/>
      <c r="OX526" s="65"/>
      <c r="OY526" s="65"/>
      <c r="OZ526" s="65"/>
      <c r="PA526" s="65"/>
      <c r="PB526" s="65"/>
      <c r="PC526" s="65"/>
      <c r="PD526" s="65"/>
      <c r="PE526" s="65"/>
      <c r="PF526" s="65"/>
      <c r="PG526" s="65"/>
      <c r="PH526" s="65"/>
      <c r="PI526" s="65"/>
      <c r="PJ526" s="65"/>
      <c r="PK526" s="65"/>
      <c r="PL526" s="65"/>
      <c r="PM526" s="65"/>
      <c r="PN526" s="65"/>
      <c r="PO526" s="65"/>
      <c r="PP526" s="65"/>
      <c r="PQ526" s="65"/>
      <c r="PR526" s="65"/>
      <c r="PS526" s="65"/>
      <c r="PT526" s="65"/>
      <c r="PU526" s="65"/>
      <c r="PV526" s="65"/>
      <c r="PW526" s="65"/>
      <c r="PX526" s="65"/>
      <c r="PY526" s="65"/>
      <c r="PZ526" s="65"/>
      <c r="QA526" s="65"/>
      <c r="QB526" s="65"/>
      <c r="QC526" s="65"/>
      <c r="QD526" s="65"/>
      <c r="QE526" s="65"/>
      <c r="QF526" s="65"/>
      <c r="QG526" s="65"/>
      <c r="QH526" s="65"/>
      <c r="QI526" s="65"/>
      <c r="QJ526" s="65"/>
      <c r="QK526" s="65"/>
      <c r="QL526" s="65"/>
      <c r="QM526" s="65"/>
      <c r="QN526" s="65"/>
      <c r="QO526" s="65"/>
      <c r="QP526" s="65"/>
      <c r="QQ526" s="65"/>
      <c r="QR526" s="65"/>
      <c r="QS526" s="65"/>
      <c r="QT526" s="65"/>
      <c r="QU526" s="65"/>
      <c r="QV526" s="65"/>
      <c r="QW526" s="65"/>
      <c r="QX526" s="65"/>
      <c r="QY526" s="65"/>
      <c r="QZ526" s="65"/>
      <c r="RA526" s="65"/>
      <c r="RB526" s="65"/>
      <c r="RC526" s="65"/>
      <c r="RD526" s="65"/>
      <c r="RE526" s="65"/>
      <c r="RF526" s="65"/>
      <c r="RG526" s="65"/>
      <c r="RH526" s="65"/>
      <c r="RI526" s="65"/>
      <c r="RJ526" s="65"/>
      <c r="RK526" s="65"/>
      <c r="RL526" s="65"/>
      <c r="RM526" s="65"/>
      <c r="RN526" s="65"/>
      <c r="RO526" s="65"/>
      <c r="RP526" s="65"/>
      <c r="RQ526" s="65"/>
      <c r="RR526" s="65"/>
      <c r="RS526" s="65"/>
      <c r="RT526" s="65"/>
      <c r="RU526" s="65"/>
      <c r="RV526" s="65"/>
      <c r="RW526" s="65"/>
      <c r="RX526" s="65"/>
      <c r="RY526" s="65"/>
      <c r="RZ526" s="65"/>
      <c r="SA526" s="65"/>
      <c r="SB526" s="65"/>
      <c r="SC526" s="65"/>
      <c r="SD526" s="65"/>
      <c r="SE526" s="65"/>
      <c r="SF526" s="65"/>
      <c r="SG526" s="65"/>
      <c r="SH526" s="65"/>
      <c r="SI526" s="65"/>
      <c r="SJ526" s="65"/>
      <c r="SK526" s="65"/>
      <c r="SL526" s="65"/>
      <c r="SM526" s="65"/>
      <c r="SN526" s="65"/>
      <c r="SO526" s="65"/>
      <c r="SP526" s="65"/>
      <c r="SQ526" s="65"/>
      <c r="SR526" s="65"/>
      <c r="SS526" s="65"/>
      <c r="ST526" s="65"/>
      <c r="SU526" s="65"/>
      <c r="SV526" s="65"/>
      <c r="SW526" s="65"/>
      <c r="SX526" s="65"/>
      <c r="SY526" s="65"/>
      <c r="SZ526" s="65"/>
      <c r="TA526" s="65"/>
      <c r="TB526" s="65"/>
      <c r="TC526" s="65"/>
      <c r="TD526" s="65"/>
      <c r="TE526" s="65"/>
      <c r="TF526" s="65"/>
      <c r="TG526" s="65"/>
      <c r="TH526" s="65"/>
      <c r="TI526" s="65"/>
      <c r="TJ526" s="65"/>
      <c r="TK526" s="65"/>
      <c r="TL526" s="65"/>
      <c r="TM526" s="65"/>
      <c r="TN526" s="65"/>
      <c r="TO526" s="65"/>
      <c r="TP526" s="65"/>
      <c r="TQ526" s="65"/>
      <c r="TR526" s="65"/>
      <c r="TS526" s="65"/>
      <c r="TT526" s="65"/>
      <c r="TU526" s="65"/>
      <c r="TV526" s="65"/>
      <c r="TW526" s="65"/>
      <c r="TX526" s="65"/>
      <c r="TY526" s="65"/>
      <c r="TZ526" s="65"/>
      <c r="UA526" s="65"/>
      <c r="UB526" s="65"/>
      <c r="UC526" s="65"/>
      <c r="UD526" s="65"/>
      <c r="UE526" s="65"/>
      <c r="UF526" s="65"/>
      <c r="UG526" s="65"/>
      <c r="UH526" s="65"/>
      <c r="UI526" s="65"/>
      <c r="UJ526" s="65"/>
      <c r="UK526" s="65"/>
      <c r="UL526" s="65"/>
      <c r="UM526" s="65"/>
      <c r="UN526" s="65"/>
      <c r="UO526" s="65"/>
      <c r="UP526" s="65"/>
      <c r="UQ526" s="65"/>
      <c r="UR526" s="65"/>
      <c r="US526" s="65"/>
      <c r="UT526" s="65"/>
      <c r="UU526" s="65"/>
      <c r="UV526" s="65"/>
      <c r="UW526" s="65"/>
      <c r="UX526" s="65"/>
      <c r="UY526" s="65"/>
      <c r="UZ526" s="65"/>
      <c r="VA526" s="65"/>
      <c r="VB526" s="65"/>
      <c r="VC526" s="65"/>
      <c r="VD526" s="65"/>
      <c r="VE526" s="65"/>
      <c r="VF526" s="65"/>
      <c r="VG526" s="65"/>
      <c r="VH526" s="65"/>
      <c r="VI526" s="65"/>
      <c r="VJ526" s="65"/>
      <c r="VK526" s="65"/>
      <c r="VL526" s="65"/>
      <c r="VM526" s="65"/>
      <c r="VN526" s="65"/>
      <c r="VO526" s="65"/>
      <c r="VP526" s="65"/>
      <c r="VQ526" s="65"/>
      <c r="VR526" s="65"/>
      <c r="VS526" s="65"/>
      <c r="VT526" s="65"/>
      <c r="VU526" s="65"/>
      <c r="VV526" s="65"/>
      <c r="VW526" s="65"/>
      <c r="VX526" s="65"/>
      <c r="VY526" s="65"/>
      <c r="VZ526" s="65"/>
      <c r="WA526" s="65"/>
      <c r="WB526" s="65"/>
      <c r="WC526" s="65"/>
      <c r="WD526" s="65"/>
      <c r="WE526" s="65"/>
      <c r="WF526" s="65"/>
      <c r="WG526" s="65"/>
      <c r="WH526" s="65"/>
      <c r="WI526" s="65"/>
      <c r="WJ526" s="65"/>
      <c r="WK526" s="65"/>
      <c r="WL526" s="65"/>
      <c r="WM526" s="65"/>
      <c r="WN526" s="65"/>
      <c r="WO526" s="65"/>
      <c r="WP526" s="65"/>
      <c r="WQ526" s="65"/>
      <c r="WR526" s="65"/>
      <c r="WS526" s="65"/>
      <c r="WT526" s="65"/>
      <c r="WU526" s="65"/>
      <c r="WV526" s="65"/>
      <c r="WW526" s="65"/>
      <c r="WX526" s="65"/>
      <c r="WY526" s="65"/>
      <c r="WZ526" s="65"/>
      <c r="XA526" s="65"/>
      <c r="XB526" s="65"/>
      <c r="XC526" s="65"/>
      <c r="XD526" s="65"/>
      <c r="XE526" s="65"/>
      <c r="XF526" s="65"/>
      <c r="XG526" s="65"/>
      <c r="XH526" s="65"/>
      <c r="XI526" s="65"/>
      <c r="XJ526" s="65"/>
      <c r="XK526" s="65"/>
      <c r="XL526" s="65"/>
      <c r="XM526" s="65"/>
      <c r="XN526" s="65"/>
      <c r="XO526" s="65"/>
      <c r="XP526" s="65"/>
      <c r="XQ526" s="65"/>
      <c r="XR526" s="65"/>
      <c r="XS526" s="65"/>
      <c r="XT526" s="65"/>
      <c r="XU526" s="65"/>
      <c r="XV526" s="65"/>
      <c r="XW526" s="65"/>
      <c r="XX526" s="65"/>
      <c r="XY526" s="65"/>
      <c r="XZ526" s="65"/>
      <c r="YA526" s="65"/>
      <c r="YB526" s="65"/>
      <c r="YC526" s="65"/>
      <c r="YD526" s="65"/>
      <c r="YE526" s="65"/>
      <c r="YF526" s="65"/>
      <c r="YG526" s="65"/>
      <c r="YH526" s="65"/>
      <c r="YI526" s="65"/>
      <c r="YJ526" s="65"/>
      <c r="YK526" s="65"/>
      <c r="YL526" s="65"/>
      <c r="YM526" s="65"/>
      <c r="YN526" s="65"/>
      <c r="YO526" s="65"/>
      <c r="YP526" s="65"/>
      <c r="YQ526" s="65"/>
      <c r="YR526" s="65"/>
      <c r="YS526" s="65"/>
      <c r="YT526" s="65"/>
      <c r="YU526" s="65"/>
      <c r="YV526" s="65"/>
      <c r="YW526" s="65"/>
      <c r="YX526" s="65"/>
      <c r="YY526" s="65"/>
      <c r="YZ526" s="65"/>
      <c r="ZA526" s="65"/>
      <c r="ZB526" s="65"/>
      <c r="ZC526" s="65"/>
      <c r="ZD526" s="65"/>
      <c r="ZE526" s="65"/>
      <c r="ZF526" s="65"/>
      <c r="ZG526" s="65"/>
      <c r="ZH526" s="65"/>
      <c r="ZI526" s="65"/>
      <c r="ZJ526" s="65"/>
      <c r="ZK526" s="65"/>
      <c r="ZL526" s="65"/>
      <c r="ZM526" s="65"/>
      <c r="ZN526" s="65"/>
      <c r="ZO526" s="65"/>
      <c r="ZP526" s="65"/>
      <c r="ZQ526" s="65"/>
      <c r="ZR526" s="65"/>
      <c r="ZS526" s="65"/>
      <c r="ZT526" s="65"/>
      <c r="ZU526" s="65"/>
      <c r="ZV526" s="65"/>
      <c r="ZW526" s="65"/>
      <c r="ZX526" s="65"/>
      <c r="ZY526" s="65"/>
      <c r="ZZ526" s="65"/>
      <c r="AAA526" s="65"/>
      <c r="AAB526" s="65"/>
      <c r="AAC526" s="65"/>
      <c r="AAD526" s="65"/>
      <c r="AAE526" s="65"/>
      <c r="AAF526" s="65"/>
      <c r="AAG526" s="65"/>
      <c r="AAH526" s="65"/>
      <c r="AAI526" s="65"/>
      <c r="AAJ526" s="65"/>
      <c r="AAK526" s="65"/>
      <c r="AAL526" s="65"/>
      <c r="AAM526" s="65"/>
      <c r="AAN526" s="65"/>
      <c r="AAO526" s="65"/>
      <c r="AAP526" s="65"/>
      <c r="AAQ526" s="65"/>
      <c r="AAR526" s="65"/>
      <c r="AAS526" s="65"/>
      <c r="AAT526" s="65"/>
      <c r="AAU526" s="65"/>
      <c r="AAV526" s="65"/>
      <c r="AAW526" s="65"/>
      <c r="AAX526" s="65"/>
      <c r="AAY526" s="65"/>
      <c r="AAZ526" s="65"/>
      <c r="ABA526" s="65"/>
      <c r="ABB526" s="65"/>
      <c r="ABC526" s="65"/>
      <c r="ABD526" s="65"/>
      <c r="ABE526" s="65"/>
      <c r="ABF526" s="65"/>
      <c r="ABG526" s="65"/>
      <c r="ABH526" s="65"/>
      <c r="ABI526" s="65"/>
      <c r="ABJ526" s="65"/>
      <c r="ABK526" s="65"/>
      <c r="ABL526" s="65"/>
      <c r="ABM526" s="65"/>
      <c r="ABN526" s="65"/>
      <c r="ABO526" s="65"/>
      <c r="ABP526" s="65"/>
      <c r="ABQ526" s="65"/>
      <c r="ABR526" s="65"/>
      <c r="ABS526" s="65"/>
      <c r="ABT526" s="65"/>
      <c r="ABU526" s="65"/>
      <c r="ABV526" s="65"/>
      <c r="ABW526" s="65"/>
      <c r="ABX526" s="65"/>
      <c r="ABY526" s="65"/>
      <c r="ABZ526" s="65"/>
      <c r="ACA526" s="65"/>
      <c r="ACB526" s="65"/>
      <c r="ACC526" s="65"/>
      <c r="ACD526" s="65"/>
      <c r="ACE526" s="65"/>
      <c r="ACF526" s="65"/>
      <c r="ACG526" s="65"/>
      <c r="ACH526" s="65"/>
      <c r="ACI526" s="65"/>
      <c r="ACJ526" s="65"/>
      <c r="ACK526" s="65"/>
      <c r="ACL526" s="65"/>
      <c r="ACM526" s="65"/>
      <c r="ACN526" s="65"/>
      <c r="ACO526" s="65"/>
      <c r="ACP526" s="65"/>
      <c r="ACQ526" s="65"/>
      <c r="ACR526" s="65"/>
      <c r="ACS526" s="65"/>
      <c r="ACT526" s="65"/>
      <c r="ACU526" s="65"/>
      <c r="ACV526" s="65"/>
      <c r="ACW526" s="65"/>
      <c r="ACX526" s="65"/>
      <c r="ACY526" s="65"/>
      <c r="ACZ526" s="65"/>
      <c r="ADA526" s="65"/>
      <c r="ADB526" s="65"/>
      <c r="ADC526" s="65"/>
      <c r="ADD526" s="65"/>
      <c r="ADE526" s="65"/>
      <c r="ADF526" s="65"/>
      <c r="ADG526" s="65"/>
      <c r="ADH526" s="65"/>
      <c r="ADI526" s="65"/>
      <c r="ADJ526" s="65"/>
      <c r="ADK526" s="65"/>
      <c r="ADL526" s="65"/>
      <c r="ADM526" s="65"/>
      <c r="ADN526" s="65"/>
      <c r="ADO526" s="65"/>
      <c r="ADP526" s="65"/>
      <c r="ADQ526" s="65"/>
      <c r="ADR526" s="65"/>
      <c r="ADS526" s="65"/>
      <c r="ADT526" s="65"/>
      <c r="ADU526" s="65"/>
      <c r="ADV526" s="65"/>
      <c r="ADW526" s="65"/>
      <c r="ADX526" s="65"/>
      <c r="ADY526" s="65"/>
      <c r="ADZ526" s="65"/>
      <c r="AEA526" s="65"/>
      <c r="AEB526" s="65"/>
      <c r="AEC526" s="65"/>
      <c r="AED526" s="65"/>
      <c r="AEE526" s="65"/>
      <c r="AEF526" s="65"/>
      <c r="AEG526" s="65"/>
      <c r="AEH526" s="65"/>
      <c r="AEI526" s="65"/>
      <c r="AEJ526" s="65"/>
      <c r="AEK526" s="65"/>
      <c r="AEL526" s="65"/>
      <c r="AEM526" s="65"/>
      <c r="AEN526" s="65"/>
      <c r="AEO526" s="65"/>
      <c r="AEP526" s="65"/>
      <c r="AEQ526" s="65"/>
      <c r="AER526" s="65"/>
      <c r="AES526" s="65"/>
      <c r="AET526" s="65"/>
      <c r="AEU526" s="65"/>
      <c r="AEV526" s="65"/>
      <c r="AEW526" s="65"/>
      <c r="AEX526" s="65"/>
      <c r="AEY526" s="65"/>
      <c r="AEZ526" s="65"/>
      <c r="AFA526" s="65"/>
      <c r="AFB526" s="65"/>
      <c r="AFC526" s="65"/>
      <c r="AFD526" s="65"/>
      <c r="AFE526" s="65"/>
      <c r="AFF526" s="65"/>
      <c r="AFG526" s="65"/>
      <c r="AFH526" s="65"/>
      <c r="AFI526" s="65"/>
      <c r="AFJ526" s="65"/>
      <c r="AFK526" s="65"/>
      <c r="AFL526" s="65"/>
      <c r="AFM526" s="65"/>
      <c r="AFN526" s="65"/>
      <c r="AFO526" s="65"/>
      <c r="AFP526" s="65"/>
      <c r="AFQ526" s="65"/>
      <c r="AFR526" s="65"/>
      <c r="AFS526" s="65"/>
      <c r="AFT526" s="65"/>
      <c r="AFU526" s="65"/>
      <c r="AFV526" s="65"/>
      <c r="AFW526" s="65"/>
      <c r="AFX526" s="65"/>
      <c r="AFY526" s="65"/>
      <c r="AFZ526" s="65"/>
      <c r="AGA526" s="65"/>
      <c r="AGB526" s="65"/>
      <c r="AGC526" s="65"/>
      <c r="AGD526" s="65"/>
      <c r="AGE526" s="65"/>
      <c r="AGF526" s="65"/>
      <c r="AGG526" s="65"/>
      <c r="AGH526" s="65"/>
      <c r="AGI526" s="65"/>
      <c r="AGJ526" s="65"/>
      <c r="AGK526" s="65"/>
      <c r="AGL526" s="65"/>
      <c r="AGM526" s="65"/>
      <c r="AGN526" s="65"/>
      <c r="AGO526" s="65"/>
      <c r="AGP526" s="65"/>
      <c r="AGQ526" s="65"/>
      <c r="AGR526" s="65"/>
      <c r="AGS526" s="65"/>
      <c r="AGT526" s="65"/>
      <c r="AGU526" s="65"/>
      <c r="AGV526" s="65"/>
      <c r="AGW526" s="65"/>
      <c r="AGX526" s="65"/>
      <c r="AGY526" s="65"/>
      <c r="AGZ526" s="65"/>
      <c r="AHA526" s="65"/>
      <c r="AHB526" s="65"/>
      <c r="AHC526" s="65"/>
      <c r="AHD526" s="65"/>
      <c r="AHE526" s="65"/>
      <c r="AHF526" s="65"/>
      <c r="AHG526" s="65"/>
      <c r="AHH526" s="65"/>
      <c r="AHI526" s="65"/>
      <c r="AHJ526" s="65"/>
      <c r="AHK526" s="65"/>
      <c r="AHL526" s="65"/>
      <c r="AHM526" s="65"/>
      <c r="AHN526" s="65"/>
      <c r="AHO526" s="65"/>
      <c r="AHP526" s="65"/>
      <c r="AHQ526" s="65"/>
      <c r="AHR526" s="65"/>
      <c r="AHS526" s="65"/>
      <c r="AHT526" s="65"/>
      <c r="AHU526" s="65"/>
      <c r="AHV526" s="65"/>
      <c r="AHW526" s="65"/>
      <c r="AHX526" s="65"/>
      <c r="AHY526" s="65"/>
      <c r="AHZ526" s="65"/>
      <c r="AIA526" s="65"/>
      <c r="AIB526" s="65"/>
      <c r="AIC526" s="65"/>
      <c r="AID526" s="65"/>
      <c r="AIE526" s="65"/>
      <c r="AIF526" s="65"/>
      <c r="AIG526" s="65"/>
      <c r="AIH526" s="65"/>
      <c r="AII526" s="65"/>
      <c r="AIJ526" s="65"/>
      <c r="AIK526" s="65"/>
      <c r="AIL526" s="65"/>
      <c r="AIM526" s="65"/>
      <c r="AIN526" s="65"/>
      <c r="AIO526" s="65"/>
      <c r="AIP526" s="65"/>
      <c r="AIQ526" s="65"/>
      <c r="AIR526" s="65"/>
      <c r="AIS526" s="65"/>
      <c r="AIT526" s="65"/>
      <c r="AIU526" s="65"/>
      <c r="AIV526" s="65"/>
      <c r="AIW526" s="65"/>
      <c r="AIX526" s="65"/>
      <c r="AIY526" s="65"/>
      <c r="AIZ526" s="65"/>
      <c r="AJA526" s="65"/>
      <c r="AJB526" s="65"/>
      <c r="AJC526" s="65"/>
      <c r="AJD526" s="65"/>
      <c r="AJE526" s="65"/>
      <c r="AJF526" s="65"/>
      <c r="AJG526" s="65"/>
      <c r="AJH526" s="65"/>
      <c r="AJI526" s="65"/>
      <c r="AJJ526" s="65"/>
      <c r="AJK526" s="65"/>
      <c r="AJL526" s="65"/>
      <c r="AJM526" s="65"/>
      <c r="AJN526" s="65"/>
      <c r="AJO526" s="65"/>
      <c r="AJP526" s="65"/>
      <c r="AJQ526" s="65"/>
      <c r="AJR526" s="65"/>
      <c r="AJS526" s="65"/>
      <c r="AJT526" s="65"/>
      <c r="AJU526" s="65"/>
      <c r="AJV526" s="65"/>
      <c r="AJW526" s="65"/>
      <c r="AJX526" s="65"/>
      <c r="AJY526" s="65"/>
      <c r="AJZ526" s="65"/>
      <c r="AKA526" s="65"/>
      <c r="AKB526" s="65"/>
      <c r="AKC526" s="65"/>
      <c r="AKD526" s="65"/>
      <c r="AKE526" s="65"/>
      <c r="AKF526" s="65"/>
      <c r="AKG526" s="65"/>
      <c r="AKH526" s="65"/>
      <c r="AKI526" s="65"/>
      <c r="AKJ526" s="65"/>
      <c r="AKK526" s="65"/>
      <c r="AKL526" s="65"/>
      <c r="AKM526" s="65"/>
      <c r="AKN526" s="65"/>
      <c r="AKO526" s="65"/>
      <c r="AKP526" s="65"/>
      <c r="AKQ526" s="65"/>
      <c r="AKR526" s="65"/>
      <c r="AKS526" s="65"/>
      <c r="AKT526" s="65"/>
      <c r="AKU526" s="65"/>
      <c r="AKV526" s="65"/>
      <c r="AKW526" s="65"/>
      <c r="AKX526" s="65"/>
      <c r="AKY526" s="65"/>
      <c r="AKZ526" s="65"/>
      <c r="ALA526" s="65"/>
      <c r="ALB526" s="65"/>
      <c r="ALC526" s="65"/>
      <c r="ALD526" s="65"/>
      <c r="ALE526" s="65"/>
      <c r="ALF526" s="65"/>
      <c r="ALG526" s="65"/>
      <c r="ALH526" s="65"/>
      <c r="ALI526" s="65"/>
      <c r="ALJ526" s="65"/>
      <c r="ALK526" s="65"/>
      <c r="ALL526" s="65"/>
      <c r="ALM526" s="65"/>
      <c r="ALN526" s="65"/>
      <c r="ALO526" s="65"/>
      <c r="ALP526" s="65"/>
      <c r="ALQ526" s="65"/>
      <c r="ALR526" s="65"/>
      <c r="ALS526" s="65"/>
      <c r="ALT526" s="65"/>
      <c r="ALU526" s="65"/>
      <c r="ALV526" s="65"/>
      <c r="ALW526" s="65"/>
      <c r="ALX526" s="65"/>
      <c r="ALY526" s="65"/>
      <c r="ALZ526" s="65"/>
      <c r="AMA526" s="65"/>
      <c r="AMB526" s="65"/>
      <c r="AMC526" s="65"/>
      <c r="AMD526" s="65"/>
      <c r="AME526" s="65"/>
      <c r="AMF526" s="65"/>
      <c r="AMG526" s="65"/>
      <c r="AMH526" s="65"/>
      <c r="AMI526" s="65"/>
      <c r="AMJ526" s="65"/>
      <c r="AMK526" s="65"/>
      <c r="AML526" s="65"/>
      <c r="AMM526" s="65"/>
      <c r="AMN526" s="65"/>
      <c r="AMO526" s="65"/>
      <c r="AMP526" s="65"/>
      <c r="AMQ526" s="65"/>
      <c r="AMR526" s="65"/>
      <c r="AMS526" s="65"/>
      <c r="AMT526" s="65"/>
      <c r="AMU526" s="65"/>
      <c r="AMV526" s="65"/>
      <c r="AMW526" s="65"/>
      <c r="AMX526" s="65"/>
      <c r="AMY526" s="65"/>
      <c r="AMZ526" s="65"/>
      <c r="ANA526" s="65"/>
      <c r="ANB526" s="65"/>
      <c r="ANC526" s="65"/>
      <c r="AND526" s="65"/>
      <c r="ANE526" s="65"/>
      <c r="ANF526" s="65"/>
      <c r="ANG526" s="65"/>
      <c r="ANH526" s="65"/>
      <c r="ANI526" s="65"/>
      <c r="ANJ526" s="65"/>
      <c r="ANK526" s="65"/>
      <c r="ANL526" s="65"/>
      <c r="ANM526" s="65"/>
      <c r="ANN526" s="65"/>
      <c r="ANO526" s="65"/>
      <c r="ANP526" s="65"/>
      <c r="ANQ526" s="65"/>
      <c r="ANR526" s="65"/>
      <c r="ANS526" s="65"/>
      <c r="ANT526" s="65"/>
      <c r="ANU526" s="65"/>
      <c r="ANV526" s="65"/>
      <c r="ANW526" s="65"/>
      <c r="ANX526" s="65"/>
      <c r="ANY526" s="65"/>
      <c r="ANZ526" s="65"/>
      <c r="AOA526" s="65"/>
      <c r="AOB526" s="65"/>
      <c r="AOC526" s="65"/>
      <c r="AOD526" s="65"/>
      <c r="AOE526" s="65"/>
      <c r="AOF526" s="65"/>
      <c r="AOG526" s="65"/>
      <c r="AOH526" s="65"/>
      <c r="AOI526" s="65"/>
      <c r="AOJ526" s="65"/>
      <c r="AOK526" s="65"/>
      <c r="AOL526" s="65"/>
      <c r="AOM526" s="65"/>
      <c r="AON526" s="65"/>
      <c r="AOO526" s="65"/>
      <c r="AOP526" s="65"/>
      <c r="AOQ526" s="65"/>
      <c r="AOR526" s="65"/>
      <c r="AOS526" s="65"/>
      <c r="AOT526" s="65"/>
      <c r="AOU526" s="65"/>
      <c r="AOV526" s="65"/>
      <c r="AOW526" s="65"/>
      <c r="AOX526" s="65"/>
      <c r="AOY526" s="65"/>
      <c r="AOZ526" s="65"/>
      <c r="APA526" s="65"/>
      <c r="APB526" s="65"/>
      <c r="APC526" s="65"/>
      <c r="APD526" s="65"/>
      <c r="APE526" s="65"/>
      <c r="APF526" s="65"/>
      <c r="APG526" s="65"/>
      <c r="APH526" s="65"/>
      <c r="API526" s="65"/>
      <c r="APJ526" s="65"/>
      <c r="APK526" s="65"/>
      <c r="APL526" s="65"/>
      <c r="APM526" s="65"/>
      <c r="APN526" s="65"/>
      <c r="APO526" s="65"/>
      <c r="APP526" s="65"/>
      <c r="APQ526" s="65"/>
      <c r="APR526" s="65"/>
      <c r="APS526" s="65"/>
      <c r="APT526" s="65"/>
      <c r="APU526" s="65"/>
      <c r="APV526" s="65"/>
      <c r="APW526" s="65"/>
      <c r="APX526" s="65"/>
      <c r="APY526" s="65"/>
      <c r="APZ526" s="65"/>
      <c r="AQA526" s="65"/>
      <c r="AQB526" s="65"/>
      <c r="AQC526" s="65"/>
      <c r="AQD526" s="65"/>
      <c r="AQE526" s="65"/>
      <c r="AQF526" s="65"/>
      <c r="AQG526" s="65"/>
      <c r="AQH526" s="65"/>
      <c r="AQI526" s="65"/>
      <c r="AQJ526" s="65"/>
      <c r="AQK526" s="65"/>
      <c r="AQL526" s="65"/>
      <c r="AQM526" s="65"/>
      <c r="AQN526" s="65"/>
      <c r="AQO526" s="65"/>
      <c r="AQP526" s="65"/>
      <c r="AQQ526" s="65"/>
      <c r="AQR526" s="65"/>
      <c r="AQS526" s="65"/>
      <c r="AQT526" s="65"/>
      <c r="AQU526" s="65"/>
      <c r="AQV526" s="65"/>
      <c r="AQW526" s="65"/>
      <c r="AQX526" s="65"/>
      <c r="AQY526" s="65"/>
      <c r="AQZ526" s="65"/>
      <c r="ARA526" s="65"/>
      <c r="ARB526" s="65"/>
      <c r="ARC526" s="65"/>
      <c r="ARD526" s="65"/>
      <c r="ARE526" s="65"/>
      <c r="ARF526" s="65"/>
      <c r="ARG526" s="65"/>
      <c r="ARH526" s="65"/>
      <c r="ARI526" s="65"/>
      <c r="ARJ526" s="65"/>
      <c r="ARK526" s="65"/>
      <c r="ARL526" s="65"/>
      <c r="ARM526" s="65"/>
      <c r="ARN526" s="65"/>
      <c r="ARO526" s="65"/>
      <c r="ARP526" s="65"/>
      <c r="ARQ526" s="65"/>
      <c r="ARR526" s="65"/>
      <c r="ARS526" s="65"/>
      <c r="ART526" s="65"/>
      <c r="ARU526" s="65"/>
      <c r="ARV526" s="65"/>
      <c r="ARW526" s="65"/>
      <c r="ARX526" s="65"/>
      <c r="ARY526" s="65"/>
      <c r="ARZ526" s="65"/>
      <c r="ASA526" s="65"/>
      <c r="ASB526" s="65"/>
      <c r="ASC526" s="65"/>
      <c r="ASD526" s="65"/>
      <c r="ASE526" s="65"/>
      <c r="ASF526" s="65"/>
      <c r="ASG526" s="65"/>
      <c r="ASH526" s="65"/>
      <c r="ASI526" s="65"/>
      <c r="ASJ526" s="65"/>
      <c r="ASK526" s="65"/>
      <c r="ASL526" s="65"/>
      <c r="ASM526" s="65"/>
      <c r="ASN526" s="65"/>
      <c r="ASO526" s="65"/>
      <c r="ASP526" s="65"/>
      <c r="ASQ526" s="65"/>
      <c r="ASR526" s="65"/>
      <c r="ASS526" s="65"/>
      <c r="AST526" s="65"/>
      <c r="ASU526" s="65"/>
      <c r="ASV526" s="65"/>
      <c r="ASW526" s="65"/>
      <c r="ASX526" s="65"/>
      <c r="ASY526" s="65"/>
      <c r="ASZ526" s="65"/>
      <c r="ATA526" s="65"/>
      <c r="ATB526" s="65"/>
      <c r="ATC526" s="65"/>
      <c r="ATD526" s="65"/>
      <c r="ATE526" s="65"/>
      <c r="ATF526" s="65"/>
      <c r="ATG526" s="65"/>
      <c r="ATH526" s="65"/>
      <c r="ATI526" s="65"/>
      <c r="ATJ526" s="65"/>
      <c r="ATK526" s="65"/>
      <c r="ATL526" s="65"/>
      <c r="ATM526" s="65"/>
      <c r="ATN526" s="65"/>
      <c r="ATO526" s="65"/>
      <c r="ATP526" s="65"/>
      <c r="ATQ526" s="65"/>
      <c r="ATR526" s="65"/>
      <c r="ATS526" s="65"/>
      <c r="ATT526" s="65"/>
      <c r="ATU526" s="65"/>
      <c r="ATV526" s="65"/>
      <c r="ATW526" s="65"/>
      <c r="ATX526" s="65"/>
      <c r="ATY526" s="65"/>
      <c r="ATZ526" s="65"/>
      <c r="AUA526" s="65"/>
      <c r="AUB526" s="65"/>
      <c r="AUC526" s="65"/>
      <c r="AUD526" s="65"/>
      <c r="AUE526" s="65"/>
      <c r="AUF526" s="65"/>
      <c r="AUG526" s="65"/>
      <c r="AUH526" s="65"/>
      <c r="AUI526" s="65"/>
      <c r="AUJ526" s="65"/>
      <c r="AUK526" s="65"/>
      <c r="AUL526" s="65"/>
      <c r="AUM526" s="65"/>
      <c r="AUN526" s="65"/>
      <c r="AUO526" s="65"/>
      <c r="AUP526" s="65"/>
      <c r="AUQ526" s="65"/>
      <c r="AUR526" s="65"/>
      <c r="AUS526" s="65"/>
      <c r="AUT526" s="65"/>
      <c r="AUU526" s="65"/>
      <c r="AUV526" s="65"/>
      <c r="AUW526" s="65"/>
      <c r="AUX526" s="65"/>
      <c r="AUY526" s="65"/>
      <c r="AUZ526" s="65"/>
      <c r="AVA526" s="65"/>
      <c r="AVB526" s="65"/>
      <c r="AVC526" s="65"/>
      <c r="AVD526" s="65"/>
      <c r="AVE526" s="65"/>
      <c r="AVF526" s="65"/>
      <c r="AVG526" s="65"/>
      <c r="AVH526" s="65"/>
      <c r="AVI526" s="65"/>
      <c r="AVJ526" s="65"/>
      <c r="AVK526" s="65"/>
      <c r="AVL526" s="65"/>
      <c r="AVM526" s="65"/>
      <c r="AVN526" s="65"/>
      <c r="AVO526" s="65"/>
      <c r="AVP526" s="65"/>
      <c r="AVQ526" s="65"/>
      <c r="AVR526" s="65"/>
      <c r="AVS526" s="65"/>
      <c r="AVT526" s="65"/>
      <c r="AVU526" s="65"/>
      <c r="AVV526" s="65"/>
      <c r="AVW526" s="65"/>
      <c r="AVX526" s="65"/>
      <c r="AVY526" s="65"/>
      <c r="AVZ526" s="65"/>
      <c r="AWA526" s="65"/>
      <c r="AWB526" s="65"/>
      <c r="AWC526" s="65"/>
      <c r="AWD526" s="65"/>
      <c r="AWE526" s="65"/>
      <c r="AWF526" s="65"/>
      <c r="AWG526" s="65"/>
      <c r="AWH526" s="65"/>
      <c r="AWI526" s="65"/>
      <c r="AWJ526" s="65"/>
      <c r="AWK526" s="65"/>
      <c r="AWL526" s="65"/>
      <c r="AWM526" s="65"/>
      <c r="AWN526" s="65"/>
      <c r="AWO526" s="65"/>
      <c r="AWP526" s="65"/>
      <c r="AWQ526" s="65"/>
      <c r="AWR526" s="65"/>
      <c r="AWS526" s="65"/>
      <c r="AWT526" s="65"/>
      <c r="AWU526" s="65"/>
      <c r="AWV526" s="65"/>
      <c r="AWW526" s="65"/>
      <c r="AWX526" s="65"/>
      <c r="AWY526" s="65"/>
      <c r="AWZ526" s="65"/>
      <c r="AXA526" s="65"/>
      <c r="AXB526" s="65"/>
      <c r="AXC526" s="65"/>
      <c r="AXD526" s="65"/>
      <c r="AXE526" s="65"/>
      <c r="AXF526" s="65"/>
      <c r="AXG526" s="65"/>
      <c r="AXH526" s="65"/>
      <c r="AXI526" s="65"/>
      <c r="AXJ526" s="65"/>
      <c r="AXK526" s="65"/>
      <c r="AXL526" s="65"/>
      <c r="AXM526" s="65"/>
      <c r="AXN526" s="65"/>
      <c r="AXO526" s="65"/>
      <c r="AXP526" s="65"/>
      <c r="AXQ526" s="65"/>
      <c r="AXR526" s="65"/>
      <c r="AXS526" s="65"/>
      <c r="AXT526" s="65"/>
      <c r="AXU526" s="65"/>
      <c r="AXV526" s="65"/>
      <c r="AXW526" s="65"/>
      <c r="AXX526" s="65"/>
      <c r="AXY526" s="65"/>
      <c r="AXZ526" s="65"/>
      <c r="AYA526" s="65"/>
      <c r="AYB526" s="65"/>
      <c r="AYC526" s="65"/>
      <c r="AYD526" s="65"/>
      <c r="AYE526" s="65"/>
      <c r="AYF526" s="65"/>
      <c r="AYG526" s="65"/>
      <c r="AYH526" s="65"/>
      <c r="AYI526" s="65"/>
      <c r="AYJ526" s="65"/>
      <c r="AYK526" s="65"/>
      <c r="AYL526" s="65"/>
      <c r="AYM526" s="65"/>
      <c r="AYN526" s="65"/>
      <c r="AYO526" s="65"/>
      <c r="AYP526" s="65"/>
      <c r="AYQ526" s="65"/>
      <c r="AYR526" s="65"/>
      <c r="AYS526" s="65"/>
      <c r="AYT526" s="65"/>
      <c r="AYU526" s="65"/>
      <c r="AYV526" s="65"/>
      <c r="AYW526" s="65"/>
      <c r="AYX526" s="65"/>
      <c r="AYY526" s="65"/>
      <c r="AYZ526" s="65"/>
      <c r="AZA526" s="65"/>
      <c r="AZB526" s="65"/>
      <c r="AZC526" s="65"/>
      <c r="AZD526" s="65"/>
      <c r="AZE526" s="65"/>
      <c r="AZF526" s="65"/>
      <c r="AZG526" s="65"/>
      <c r="AZH526" s="65"/>
      <c r="AZI526" s="65"/>
      <c r="AZJ526" s="65"/>
      <c r="AZK526" s="65"/>
      <c r="AZL526" s="65"/>
      <c r="AZM526" s="65"/>
      <c r="AZN526" s="65"/>
      <c r="AZO526" s="65"/>
      <c r="AZP526" s="65"/>
      <c r="AZQ526" s="65"/>
      <c r="AZR526" s="65"/>
      <c r="AZS526" s="65"/>
      <c r="AZT526" s="65"/>
      <c r="AZU526" s="65"/>
      <c r="AZV526" s="65"/>
      <c r="AZW526" s="65"/>
      <c r="AZX526" s="65"/>
      <c r="AZY526" s="65"/>
      <c r="AZZ526" s="65"/>
      <c r="BAA526" s="65"/>
      <c r="BAB526" s="65"/>
      <c r="BAC526" s="65"/>
      <c r="BAD526" s="65"/>
      <c r="BAE526" s="65"/>
      <c r="BAF526" s="65"/>
      <c r="BAG526" s="65"/>
      <c r="BAH526" s="65"/>
      <c r="BAI526" s="65"/>
      <c r="BAJ526" s="65"/>
      <c r="BAK526" s="65"/>
      <c r="BAL526" s="65"/>
      <c r="BAM526" s="65"/>
      <c r="BAN526" s="65"/>
      <c r="BAO526" s="65"/>
      <c r="BAP526" s="65"/>
      <c r="BAQ526" s="65"/>
      <c r="BAR526" s="65"/>
      <c r="BAS526" s="65"/>
      <c r="BAT526" s="65"/>
      <c r="BAU526" s="65"/>
      <c r="BAV526" s="65"/>
      <c r="BAW526" s="65"/>
      <c r="BAX526" s="65"/>
      <c r="BAY526" s="65"/>
      <c r="BAZ526" s="65"/>
      <c r="BBA526" s="65"/>
      <c r="BBB526" s="65"/>
      <c r="BBC526" s="65"/>
      <c r="BBD526" s="65"/>
      <c r="BBE526" s="65"/>
      <c r="BBF526" s="65"/>
      <c r="BBG526" s="65"/>
      <c r="BBH526" s="65"/>
      <c r="BBI526" s="65"/>
      <c r="BBJ526" s="65"/>
      <c r="BBK526" s="65"/>
      <c r="BBL526" s="65"/>
      <c r="BBM526" s="65"/>
      <c r="BBN526" s="65"/>
      <c r="BBO526" s="65"/>
      <c r="BBP526" s="65"/>
      <c r="BBQ526" s="65"/>
      <c r="BBR526" s="65"/>
      <c r="BBS526" s="65"/>
      <c r="BBT526" s="65"/>
      <c r="BBU526" s="65"/>
      <c r="BBV526" s="65"/>
      <c r="BBW526" s="65"/>
      <c r="BBX526" s="65"/>
      <c r="BBY526" s="65"/>
      <c r="BBZ526" s="65"/>
      <c r="BCA526" s="65"/>
      <c r="BCB526" s="65"/>
      <c r="BCC526" s="65"/>
      <c r="BCD526" s="65"/>
      <c r="BCE526" s="65"/>
      <c r="BCF526" s="65"/>
      <c r="BCG526" s="65"/>
      <c r="BCH526" s="65"/>
      <c r="BCI526" s="65"/>
      <c r="BCJ526" s="65"/>
      <c r="BCK526" s="65"/>
      <c r="BCL526" s="65"/>
      <c r="BCM526" s="65"/>
      <c r="BCN526" s="65"/>
      <c r="BCO526" s="65"/>
      <c r="BCP526" s="65"/>
      <c r="BCQ526" s="65"/>
      <c r="BCR526" s="65"/>
      <c r="BCS526" s="65"/>
      <c r="BCT526" s="65"/>
      <c r="BCU526" s="65"/>
      <c r="BCV526" s="65"/>
      <c r="BCW526" s="65"/>
      <c r="BCX526" s="65"/>
      <c r="BCY526" s="65"/>
      <c r="BCZ526" s="65"/>
      <c r="BDA526" s="65"/>
      <c r="BDB526" s="65"/>
      <c r="BDC526" s="65"/>
      <c r="BDD526" s="65"/>
      <c r="BDE526" s="65"/>
      <c r="BDF526" s="65"/>
      <c r="BDG526" s="65"/>
      <c r="BDH526" s="65"/>
      <c r="BDI526" s="65"/>
      <c r="BDJ526" s="65"/>
      <c r="BDK526" s="65"/>
      <c r="BDL526" s="65"/>
      <c r="BDM526" s="65"/>
      <c r="BDN526" s="65"/>
      <c r="BDO526" s="65"/>
      <c r="BDP526" s="65"/>
      <c r="BDQ526" s="65"/>
      <c r="BDR526" s="65"/>
      <c r="BDS526" s="65"/>
      <c r="BDT526" s="65"/>
      <c r="BDU526" s="65"/>
      <c r="BDV526" s="65"/>
      <c r="BDW526" s="65"/>
      <c r="BDX526" s="65"/>
      <c r="BDY526" s="65"/>
      <c r="BDZ526" s="65"/>
      <c r="BEA526" s="65"/>
      <c r="BEB526" s="65"/>
      <c r="BEC526" s="65"/>
      <c r="BED526" s="65"/>
      <c r="BEE526" s="65"/>
      <c r="BEF526" s="65"/>
      <c r="BEG526" s="65"/>
      <c r="BEH526" s="65"/>
      <c r="BEI526" s="65"/>
      <c r="BEJ526" s="65"/>
      <c r="BEK526" s="65"/>
      <c r="BEL526" s="65"/>
      <c r="BEM526" s="65"/>
      <c r="BEN526" s="65"/>
      <c r="BEO526" s="65"/>
      <c r="BEP526" s="65"/>
      <c r="BEQ526" s="65"/>
      <c r="BER526" s="65"/>
      <c r="BES526" s="65"/>
      <c r="BET526" s="65"/>
      <c r="BEU526" s="65"/>
      <c r="BEV526" s="65"/>
      <c r="BEW526" s="65"/>
      <c r="BEX526" s="65"/>
      <c r="BEY526" s="65"/>
      <c r="BEZ526" s="65"/>
      <c r="BFA526" s="65"/>
      <c r="BFB526" s="65"/>
      <c r="BFC526" s="65"/>
      <c r="BFD526" s="65"/>
      <c r="BFE526" s="65"/>
      <c r="BFF526" s="65"/>
      <c r="BFG526" s="65"/>
      <c r="BFH526" s="65"/>
      <c r="BFI526" s="65"/>
      <c r="BFJ526" s="65"/>
      <c r="BFK526" s="65"/>
      <c r="BFL526" s="65"/>
      <c r="BFM526" s="65"/>
      <c r="BFN526" s="65"/>
      <c r="BFO526" s="65"/>
      <c r="BFP526" s="65"/>
      <c r="BFQ526" s="65"/>
      <c r="BFR526" s="65"/>
      <c r="BFS526" s="65"/>
      <c r="BFT526" s="65"/>
      <c r="BFU526" s="65"/>
      <c r="BFV526" s="65"/>
    </row>
    <row r="527" spans="1:1530" s="86" customFormat="1" ht="33">
      <c r="B527" s="368"/>
      <c r="C527" s="369"/>
      <c r="D527" s="370"/>
      <c r="E527" s="370"/>
      <c r="F527" s="181" t="s">
        <v>820</v>
      </c>
      <c r="G527" s="170">
        <v>462769.5</v>
      </c>
      <c r="H527" s="65"/>
      <c r="I527" s="65"/>
      <c r="J527" s="65"/>
      <c r="K527" s="65"/>
      <c r="L527" s="65"/>
      <c r="M527" s="65"/>
      <c r="N527" s="65"/>
      <c r="O527" s="65"/>
      <c r="P527" s="65"/>
      <c r="Q527" s="65"/>
      <c r="R527" s="65"/>
      <c r="S527" s="65"/>
      <c r="T527" s="65"/>
      <c r="U527" s="65"/>
      <c r="V527" s="65"/>
      <c r="W527" s="65"/>
      <c r="X527" s="65"/>
      <c r="Y527" s="65"/>
      <c r="Z527" s="65"/>
      <c r="AA527" s="65"/>
      <c r="AB527" s="65"/>
      <c r="AC527" s="65"/>
      <c r="AD527" s="65"/>
      <c r="AE527" s="65"/>
      <c r="AF527" s="65"/>
      <c r="AG527" s="65"/>
      <c r="AH527" s="65"/>
      <c r="AI527" s="65"/>
      <c r="AJ527" s="65"/>
      <c r="AK527" s="65"/>
      <c r="AL527" s="65"/>
      <c r="AM527" s="65"/>
      <c r="AN527" s="65"/>
      <c r="AO527" s="65"/>
      <c r="AP527" s="65"/>
      <c r="AQ527" s="65"/>
      <c r="AR527" s="65"/>
      <c r="AS527" s="65"/>
      <c r="AT527" s="65"/>
      <c r="AU527" s="65"/>
      <c r="AV527" s="65"/>
      <c r="AW527" s="65"/>
      <c r="AX527" s="65"/>
      <c r="AY527" s="65"/>
      <c r="AZ527" s="65"/>
      <c r="BA527" s="65"/>
      <c r="BB527" s="65"/>
      <c r="BC527" s="65"/>
      <c r="BD527" s="65"/>
      <c r="BE527" s="65"/>
      <c r="BF527" s="65"/>
      <c r="BG527" s="65"/>
      <c r="BH527" s="65"/>
      <c r="BI527" s="65"/>
      <c r="BJ527" s="65"/>
      <c r="BK527" s="65"/>
      <c r="BL527" s="65"/>
      <c r="BM527" s="65"/>
      <c r="BN527" s="65"/>
      <c r="BO527" s="65"/>
      <c r="BP527" s="65"/>
      <c r="BQ527" s="65"/>
      <c r="BR527" s="65"/>
      <c r="BS527" s="65"/>
      <c r="BT527" s="65"/>
      <c r="BU527" s="65"/>
      <c r="BV527" s="65"/>
      <c r="BW527" s="65"/>
      <c r="BX527" s="65"/>
      <c r="BY527" s="65"/>
      <c r="BZ527" s="65"/>
      <c r="CA527" s="65"/>
      <c r="CB527" s="65"/>
      <c r="CC527" s="65"/>
      <c r="CD527" s="65"/>
      <c r="CE527" s="65"/>
      <c r="CF527" s="65"/>
      <c r="CG527" s="65"/>
      <c r="CH527" s="65"/>
      <c r="CI527" s="65"/>
      <c r="CJ527" s="65"/>
      <c r="CK527" s="65"/>
      <c r="CL527" s="65"/>
      <c r="CM527" s="65"/>
      <c r="CN527" s="65"/>
      <c r="CO527" s="65"/>
      <c r="CP527" s="65"/>
      <c r="CQ527" s="65"/>
      <c r="CR527" s="65"/>
      <c r="CS527" s="65"/>
      <c r="CT527" s="65"/>
      <c r="CU527" s="65"/>
      <c r="CV527" s="65"/>
      <c r="CW527" s="65"/>
      <c r="CX527" s="65"/>
      <c r="CY527" s="65"/>
      <c r="CZ527" s="65"/>
      <c r="DA527" s="65"/>
      <c r="DB527" s="65"/>
      <c r="DC527" s="65"/>
      <c r="DD527" s="65"/>
      <c r="DE527" s="65"/>
      <c r="DF527" s="65"/>
      <c r="DG527" s="65"/>
      <c r="DH527" s="65"/>
      <c r="DI527" s="65"/>
      <c r="DJ527" s="65"/>
      <c r="DK527" s="65"/>
      <c r="DL527" s="65"/>
      <c r="DM527" s="65"/>
      <c r="DN527" s="65"/>
      <c r="DO527" s="65"/>
      <c r="DP527" s="65"/>
      <c r="DQ527" s="65"/>
      <c r="DR527" s="65"/>
      <c r="DS527" s="65"/>
      <c r="DT527" s="65"/>
      <c r="DU527" s="65"/>
      <c r="DV527" s="65"/>
      <c r="DW527" s="65"/>
      <c r="DX527" s="65"/>
      <c r="DY527" s="65"/>
      <c r="DZ527" s="65"/>
      <c r="EA527" s="65"/>
      <c r="EB527" s="65"/>
      <c r="EC527" s="65"/>
      <c r="ED527" s="65"/>
      <c r="EE527" s="65"/>
      <c r="EF527" s="65"/>
      <c r="EG527" s="65"/>
      <c r="EH527" s="65"/>
      <c r="EI527" s="65"/>
      <c r="EJ527" s="65"/>
      <c r="EK527" s="65"/>
      <c r="EL527" s="65"/>
      <c r="EM527" s="65"/>
      <c r="EN527" s="65"/>
      <c r="EO527" s="65"/>
      <c r="EP527" s="65"/>
      <c r="EQ527" s="65"/>
      <c r="ER527" s="65"/>
      <c r="ES527" s="65"/>
      <c r="ET527" s="65"/>
      <c r="EU527" s="65"/>
      <c r="EV527" s="65"/>
      <c r="EW527" s="65"/>
      <c r="EX527" s="65"/>
      <c r="EY527" s="65"/>
      <c r="EZ527" s="65"/>
      <c r="FA527" s="65"/>
      <c r="FB527" s="65"/>
      <c r="FC527" s="65"/>
      <c r="FD527" s="65"/>
      <c r="FE527" s="65"/>
      <c r="FF527" s="65"/>
      <c r="FG527" s="65"/>
      <c r="FH527" s="65"/>
      <c r="FI527" s="65"/>
      <c r="FJ527" s="65"/>
      <c r="FK527" s="65"/>
      <c r="FL527" s="65"/>
      <c r="FM527" s="65"/>
      <c r="FN527" s="65"/>
      <c r="FO527" s="65"/>
      <c r="FP527" s="65"/>
      <c r="FQ527" s="65"/>
      <c r="FR527" s="65"/>
      <c r="FS527" s="65"/>
      <c r="FT527" s="65"/>
      <c r="FU527" s="65"/>
      <c r="FV527" s="65"/>
      <c r="FW527" s="65"/>
      <c r="FX527" s="65"/>
      <c r="FY527" s="65"/>
      <c r="FZ527" s="65"/>
      <c r="GA527" s="65"/>
      <c r="GB527" s="65"/>
      <c r="GC527" s="65"/>
      <c r="GD527" s="65"/>
      <c r="GE527" s="65"/>
      <c r="GF527" s="65"/>
      <c r="GG527" s="65"/>
      <c r="GH527" s="65"/>
      <c r="GI527" s="65"/>
      <c r="GJ527" s="65"/>
      <c r="GK527" s="65"/>
      <c r="GL527" s="65"/>
      <c r="GM527" s="65"/>
      <c r="GN527" s="65"/>
      <c r="GO527" s="65"/>
      <c r="GP527" s="65"/>
      <c r="GQ527" s="65"/>
      <c r="GR527" s="65"/>
      <c r="GS527" s="65"/>
      <c r="GT527" s="65"/>
      <c r="GU527" s="65"/>
      <c r="GV527" s="65"/>
      <c r="GW527" s="65"/>
      <c r="GX527" s="65"/>
      <c r="GY527" s="65"/>
      <c r="GZ527" s="65"/>
      <c r="HA527" s="65"/>
      <c r="HB527" s="65"/>
      <c r="HC527" s="65"/>
      <c r="HD527" s="65"/>
      <c r="HE527" s="65"/>
      <c r="HF527" s="65"/>
      <c r="HG527" s="65"/>
      <c r="HH527" s="65"/>
      <c r="HI527" s="65"/>
      <c r="HJ527" s="65"/>
      <c r="HK527" s="65"/>
      <c r="HL527" s="65"/>
      <c r="HM527" s="65"/>
      <c r="HN527" s="65"/>
      <c r="HO527" s="65"/>
      <c r="HP527" s="65"/>
      <c r="HQ527" s="65"/>
      <c r="HR527" s="65"/>
      <c r="HS527" s="65"/>
      <c r="HT527" s="65"/>
      <c r="HU527" s="65"/>
      <c r="HV527" s="65"/>
      <c r="HW527" s="65"/>
      <c r="HX527" s="65"/>
      <c r="HY527" s="65"/>
      <c r="HZ527" s="65"/>
      <c r="IA527" s="65"/>
      <c r="IB527" s="65"/>
      <c r="IC527" s="65"/>
      <c r="ID527" s="65"/>
      <c r="IE527" s="65"/>
      <c r="IF527" s="65"/>
      <c r="IG527" s="65"/>
      <c r="IH527" s="65"/>
      <c r="II527" s="65"/>
      <c r="IJ527" s="65"/>
      <c r="IK527" s="65"/>
      <c r="IL527" s="65"/>
      <c r="IM527" s="65"/>
      <c r="IN527" s="65"/>
      <c r="IO527" s="65"/>
      <c r="IP527" s="65"/>
      <c r="IQ527" s="65"/>
      <c r="IR527" s="65"/>
      <c r="IS527" s="65"/>
      <c r="IT527" s="65"/>
      <c r="IU527" s="65"/>
      <c r="IV527" s="65"/>
      <c r="IW527" s="65"/>
      <c r="IX527" s="65"/>
      <c r="IY527" s="65"/>
      <c r="IZ527" s="65"/>
      <c r="JA527" s="65"/>
      <c r="JB527" s="65"/>
      <c r="JC527" s="65"/>
      <c r="JD527" s="65"/>
      <c r="JE527" s="65"/>
      <c r="JF527" s="65"/>
      <c r="JG527" s="65"/>
      <c r="JH527" s="65"/>
      <c r="JI527" s="65"/>
      <c r="JJ527" s="65"/>
      <c r="JK527" s="65"/>
      <c r="JL527" s="65"/>
      <c r="JM527" s="65"/>
      <c r="JN527" s="65"/>
      <c r="JO527" s="65"/>
      <c r="JP527" s="65"/>
      <c r="JQ527" s="65"/>
      <c r="JR527" s="65"/>
      <c r="JS527" s="65"/>
      <c r="JT527" s="65"/>
      <c r="JU527" s="65"/>
      <c r="JV527" s="65"/>
      <c r="JW527" s="65"/>
      <c r="JX527" s="65"/>
      <c r="JY527" s="65"/>
      <c r="JZ527" s="65"/>
      <c r="KA527" s="65"/>
      <c r="KB527" s="65"/>
      <c r="KC527" s="65"/>
      <c r="KD527" s="65"/>
      <c r="KE527" s="65"/>
      <c r="KF527" s="65"/>
      <c r="KG527" s="65"/>
      <c r="KH527" s="65"/>
      <c r="KI527" s="65"/>
      <c r="KJ527" s="65"/>
      <c r="KK527" s="65"/>
      <c r="KL527" s="65"/>
      <c r="KM527" s="65"/>
      <c r="KN527" s="65"/>
      <c r="KO527" s="65"/>
      <c r="KP527" s="65"/>
      <c r="KQ527" s="65"/>
      <c r="KR527" s="65"/>
      <c r="KS527" s="65"/>
      <c r="KT527" s="65"/>
      <c r="KU527" s="65"/>
      <c r="KV527" s="65"/>
      <c r="KW527" s="65"/>
      <c r="KX527" s="65"/>
      <c r="KY527" s="65"/>
      <c r="KZ527" s="65"/>
      <c r="LA527" s="65"/>
      <c r="LB527" s="65"/>
      <c r="LC527" s="65"/>
      <c r="LD527" s="65"/>
      <c r="LE527" s="65"/>
      <c r="LF527" s="65"/>
      <c r="LG527" s="65"/>
      <c r="LH527" s="65"/>
      <c r="LI527" s="65"/>
      <c r="LJ527" s="65"/>
      <c r="LK527" s="65"/>
      <c r="LL527" s="65"/>
      <c r="LM527" s="65"/>
      <c r="LN527" s="65"/>
      <c r="LO527" s="65"/>
      <c r="LP527" s="65"/>
      <c r="LQ527" s="65"/>
      <c r="LR527" s="65"/>
      <c r="LS527" s="65"/>
      <c r="LT527" s="65"/>
      <c r="LU527" s="65"/>
      <c r="LV527" s="65"/>
      <c r="LW527" s="65"/>
      <c r="LX527" s="65"/>
      <c r="LY527" s="65"/>
      <c r="LZ527" s="65"/>
      <c r="MA527" s="65"/>
      <c r="MB527" s="65"/>
      <c r="MC527" s="65"/>
      <c r="MD527" s="65"/>
      <c r="ME527" s="65"/>
      <c r="MF527" s="65"/>
      <c r="MG527" s="65"/>
      <c r="MH527" s="65"/>
      <c r="MI527" s="65"/>
      <c r="MJ527" s="65"/>
      <c r="MK527" s="65"/>
      <c r="ML527" s="65"/>
      <c r="MM527" s="65"/>
      <c r="MN527" s="65"/>
      <c r="MO527" s="65"/>
      <c r="MP527" s="65"/>
      <c r="MQ527" s="65"/>
      <c r="MR527" s="65"/>
      <c r="MS527" s="65"/>
      <c r="MT527" s="65"/>
      <c r="MU527" s="65"/>
      <c r="MV527" s="65"/>
      <c r="MW527" s="65"/>
      <c r="MX527" s="65"/>
      <c r="MY527" s="65"/>
      <c r="MZ527" s="65"/>
      <c r="NA527" s="65"/>
      <c r="NB527" s="65"/>
      <c r="NC527" s="65"/>
      <c r="ND527" s="65"/>
      <c r="NE527" s="65"/>
      <c r="NF527" s="65"/>
      <c r="NG527" s="65"/>
      <c r="NH527" s="65"/>
      <c r="NI527" s="65"/>
      <c r="NJ527" s="65"/>
      <c r="NK527" s="65"/>
      <c r="NL527" s="65"/>
      <c r="NM527" s="65"/>
      <c r="NN527" s="65"/>
      <c r="NO527" s="65"/>
      <c r="NP527" s="65"/>
      <c r="NQ527" s="65"/>
      <c r="NR527" s="65"/>
      <c r="NS527" s="65"/>
      <c r="NT527" s="65"/>
      <c r="NU527" s="65"/>
      <c r="NV527" s="65"/>
      <c r="NW527" s="65"/>
      <c r="NX527" s="65"/>
      <c r="NY527" s="65"/>
      <c r="NZ527" s="65"/>
      <c r="OA527" s="65"/>
      <c r="OB527" s="65"/>
      <c r="OC527" s="65"/>
      <c r="OD527" s="65"/>
      <c r="OE527" s="65"/>
      <c r="OF527" s="65"/>
      <c r="OG527" s="65"/>
      <c r="OH527" s="65"/>
      <c r="OI527" s="65"/>
      <c r="OJ527" s="65"/>
      <c r="OK527" s="65"/>
      <c r="OL527" s="65"/>
      <c r="OM527" s="65"/>
      <c r="ON527" s="65"/>
      <c r="OO527" s="65"/>
      <c r="OP527" s="65"/>
      <c r="OQ527" s="65"/>
      <c r="OR527" s="65"/>
      <c r="OS527" s="65"/>
      <c r="OT527" s="65"/>
      <c r="OU527" s="65"/>
      <c r="OV527" s="65"/>
      <c r="OW527" s="65"/>
      <c r="OX527" s="65"/>
      <c r="OY527" s="65"/>
      <c r="OZ527" s="65"/>
      <c r="PA527" s="65"/>
      <c r="PB527" s="65"/>
      <c r="PC527" s="65"/>
      <c r="PD527" s="65"/>
      <c r="PE527" s="65"/>
      <c r="PF527" s="65"/>
      <c r="PG527" s="65"/>
      <c r="PH527" s="65"/>
      <c r="PI527" s="65"/>
      <c r="PJ527" s="65"/>
      <c r="PK527" s="65"/>
      <c r="PL527" s="65"/>
      <c r="PM527" s="65"/>
      <c r="PN527" s="65"/>
      <c r="PO527" s="65"/>
      <c r="PP527" s="65"/>
      <c r="PQ527" s="65"/>
      <c r="PR527" s="65"/>
      <c r="PS527" s="65"/>
      <c r="PT527" s="65"/>
      <c r="PU527" s="65"/>
      <c r="PV527" s="65"/>
      <c r="PW527" s="65"/>
      <c r="PX527" s="65"/>
      <c r="PY527" s="65"/>
      <c r="PZ527" s="65"/>
      <c r="QA527" s="65"/>
      <c r="QB527" s="65"/>
      <c r="QC527" s="65"/>
      <c r="QD527" s="65"/>
      <c r="QE527" s="65"/>
      <c r="QF527" s="65"/>
      <c r="QG527" s="65"/>
      <c r="QH527" s="65"/>
      <c r="QI527" s="65"/>
      <c r="QJ527" s="65"/>
      <c r="QK527" s="65"/>
      <c r="QL527" s="65"/>
      <c r="QM527" s="65"/>
      <c r="QN527" s="65"/>
      <c r="QO527" s="65"/>
      <c r="QP527" s="65"/>
      <c r="QQ527" s="65"/>
      <c r="QR527" s="65"/>
      <c r="QS527" s="65"/>
      <c r="QT527" s="65"/>
      <c r="QU527" s="65"/>
      <c r="QV527" s="65"/>
      <c r="QW527" s="65"/>
      <c r="QX527" s="65"/>
      <c r="QY527" s="65"/>
      <c r="QZ527" s="65"/>
      <c r="RA527" s="65"/>
      <c r="RB527" s="65"/>
      <c r="RC527" s="65"/>
      <c r="RD527" s="65"/>
      <c r="RE527" s="65"/>
      <c r="RF527" s="65"/>
      <c r="RG527" s="65"/>
      <c r="RH527" s="65"/>
      <c r="RI527" s="65"/>
      <c r="RJ527" s="65"/>
      <c r="RK527" s="65"/>
      <c r="RL527" s="65"/>
      <c r="RM527" s="65"/>
      <c r="RN527" s="65"/>
      <c r="RO527" s="65"/>
      <c r="RP527" s="65"/>
      <c r="RQ527" s="65"/>
      <c r="RR527" s="65"/>
      <c r="RS527" s="65"/>
      <c r="RT527" s="65"/>
      <c r="RU527" s="65"/>
      <c r="RV527" s="65"/>
      <c r="RW527" s="65"/>
      <c r="RX527" s="65"/>
      <c r="RY527" s="65"/>
      <c r="RZ527" s="65"/>
      <c r="SA527" s="65"/>
      <c r="SB527" s="65"/>
      <c r="SC527" s="65"/>
      <c r="SD527" s="65"/>
      <c r="SE527" s="65"/>
      <c r="SF527" s="65"/>
      <c r="SG527" s="65"/>
      <c r="SH527" s="65"/>
      <c r="SI527" s="65"/>
      <c r="SJ527" s="65"/>
      <c r="SK527" s="65"/>
      <c r="SL527" s="65"/>
      <c r="SM527" s="65"/>
      <c r="SN527" s="65"/>
      <c r="SO527" s="65"/>
      <c r="SP527" s="65"/>
      <c r="SQ527" s="65"/>
      <c r="SR527" s="65"/>
      <c r="SS527" s="65"/>
      <c r="ST527" s="65"/>
      <c r="SU527" s="65"/>
      <c r="SV527" s="65"/>
      <c r="SW527" s="65"/>
      <c r="SX527" s="65"/>
      <c r="SY527" s="65"/>
      <c r="SZ527" s="65"/>
      <c r="TA527" s="65"/>
      <c r="TB527" s="65"/>
      <c r="TC527" s="65"/>
      <c r="TD527" s="65"/>
      <c r="TE527" s="65"/>
      <c r="TF527" s="65"/>
      <c r="TG527" s="65"/>
      <c r="TH527" s="65"/>
      <c r="TI527" s="65"/>
      <c r="TJ527" s="65"/>
      <c r="TK527" s="65"/>
      <c r="TL527" s="65"/>
      <c r="TM527" s="65"/>
      <c r="TN527" s="65"/>
      <c r="TO527" s="65"/>
      <c r="TP527" s="65"/>
      <c r="TQ527" s="65"/>
      <c r="TR527" s="65"/>
      <c r="TS527" s="65"/>
      <c r="TT527" s="65"/>
      <c r="TU527" s="65"/>
      <c r="TV527" s="65"/>
      <c r="TW527" s="65"/>
      <c r="TX527" s="65"/>
      <c r="TY527" s="65"/>
      <c r="TZ527" s="65"/>
      <c r="UA527" s="65"/>
      <c r="UB527" s="65"/>
      <c r="UC527" s="65"/>
      <c r="UD527" s="65"/>
      <c r="UE527" s="65"/>
      <c r="UF527" s="65"/>
      <c r="UG527" s="65"/>
      <c r="UH527" s="65"/>
      <c r="UI527" s="65"/>
      <c r="UJ527" s="65"/>
      <c r="UK527" s="65"/>
      <c r="UL527" s="65"/>
      <c r="UM527" s="65"/>
      <c r="UN527" s="65"/>
      <c r="UO527" s="65"/>
      <c r="UP527" s="65"/>
      <c r="UQ527" s="65"/>
      <c r="UR527" s="65"/>
      <c r="US527" s="65"/>
      <c r="UT527" s="65"/>
      <c r="UU527" s="65"/>
      <c r="UV527" s="65"/>
      <c r="UW527" s="65"/>
      <c r="UX527" s="65"/>
      <c r="UY527" s="65"/>
      <c r="UZ527" s="65"/>
      <c r="VA527" s="65"/>
      <c r="VB527" s="65"/>
      <c r="VC527" s="65"/>
      <c r="VD527" s="65"/>
      <c r="VE527" s="65"/>
      <c r="VF527" s="65"/>
      <c r="VG527" s="65"/>
      <c r="VH527" s="65"/>
      <c r="VI527" s="65"/>
      <c r="VJ527" s="65"/>
      <c r="VK527" s="65"/>
      <c r="VL527" s="65"/>
      <c r="VM527" s="65"/>
      <c r="VN527" s="65"/>
      <c r="VO527" s="65"/>
      <c r="VP527" s="65"/>
      <c r="VQ527" s="65"/>
      <c r="VR527" s="65"/>
      <c r="VS527" s="65"/>
      <c r="VT527" s="65"/>
      <c r="VU527" s="65"/>
      <c r="VV527" s="65"/>
      <c r="VW527" s="65"/>
      <c r="VX527" s="65"/>
      <c r="VY527" s="65"/>
      <c r="VZ527" s="65"/>
      <c r="WA527" s="65"/>
      <c r="WB527" s="65"/>
      <c r="WC527" s="65"/>
      <c r="WD527" s="65"/>
      <c r="WE527" s="65"/>
      <c r="WF527" s="65"/>
      <c r="WG527" s="65"/>
      <c r="WH527" s="65"/>
      <c r="WI527" s="65"/>
      <c r="WJ527" s="65"/>
      <c r="WK527" s="65"/>
      <c r="WL527" s="65"/>
      <c r="WM527" s="65"/>
      <c r="WN527" s="65"/>
      <c r="WO527" s="65"/>
      <c r="WP527" s="65"/>
      <c r="WQ527" s="65"/>
      <c r="WR527" s="65"/>
      <c r="WS527" s="65"/>
      <c r="WT527" s="65"/>
      <c r="WU527" s="65"/>
      <c r="WV527" s="65"/>
      <c r="WW527" s="65"/>
      <c r="WX527" s="65"/>
      <c r="WY527" s="65"/>
      <c r="WZ527" s="65"/>
      <c r="XA527" s="65"/>
      <c r="XB527" s="65"/>
      <c r="XC527" s="65"/>
      <c r="XD527" s="65"/>
      <c r="XE527" s="65"/>
      <c r="XF527" s="65"/>
      <c r="XG527" s="65"/>
      <c r="XH527" s="65"/>
      <c r="XI527" s="65"/>
      <c r="XJ527" s="65"/>
      <c r="XK527" s="65"/>
      <c r="XL527" s="65"/>
      <c r="XM527" s="65"/>
      <c r="XN527" s="65"/>
      <c r="XO527" s="65"/>
      <c r="XP527" s="65"/>
      <c r="XQ527" s="65"/>
      <c r="XR527" s="65"/>
      <c r="XS527" s="65"/>
      <c r="XT527" s="65"/>
      <c r="XU527" s="65"/>
      <c r="XV527" s="65"/>
      <c r="XW527" s="65"/>
      <c r="XX527" s="65"/>
      <c r="XY527" s="65"/>
      <c r="XZ527" s="65"/>
      <c r="YA527" s="65"/>
      <c r="YB527" s="65"/>
      <c r="YC527" s="65"/>
      <c r="YD527" s="65"/>
      <c r="YE527" s="65"/>
      <c r="YF527" s="65"/>
      <c r="YG527" s="65"/>
      <c r="YH527" s="65"/>
      <c r="YI527" s="65"/>
      <c r="YJ527" s="65"/>
      <c r="YK527" s="65"/>
      <c r="YL527" s="65"/>
      <c r="YM527" s="65"/>
      <c r="YN527" s="65"/>
      <c r="YO527" s="65"/>
      <c r="YP527" s="65"/>
      <c r="YQ527" s="65"/>
      <c r="YR527" s="65"/>
      <c r="YS527" s="65"/>
      <c r="YT527" s="65"/>
      <c r="YU527" s="65"/>
      <c r="YV527" s="65"/>
      <c r="YW527" s="65"/>
      <c r="YX527" s="65"/>
      <c r="YY527" s="65"/>
      <c r="YZ527" s="65"/>
      <c r="ZA527" s="65"/>
      <c r="ZB527" s="65"/>
      <c r="ZC527" s="65"/>
      <c r="ZD527" s="65"/>
      <c r="ZE527" s="65"/>
      <c r="ZF527" s="65"/>
      <c r="ZG527" s="65"/>
      <c r="ZH527" s="65"/>
      <c r="ZI527" s="65"/>
      <c r="ZJ527" s="65"/>
      <c r="ZK527" s="65"/>
      <c r="ZL527" s="65"/>
      <c r="ZM527" s="65"/>
      <c r="ZN527" s="65"/>
      <c r="ZO527" s="65"/>
      <c r="ZP527" s="65"/>
      <c r="ZQ527" s="65"/>
      <c r="ZR527" s="65"/>
      <c r="ZS527" s="65"/>
      <c r="ZT527" s="65"/>
      <c r="ZU527" s="65"/>
      <c r="ZV527" s="65"/>
      <c r="ZW527" s="65"/>
      <c r="ZX527" s="65"/>
      <c r="ZY527" s="65"/>
      <c r="ZZ527" s="65"/>
      <c r="AAA527" s="65"/>
      <c r="AAB527" s="65"/>
      <c r="AAC527" s="65"/>
      <c r="AAD527" s="65"/>
      <c r="AAE527" s="65"/>
      <c r="AAF527" s="65"/>
      <c r="AAG527" s="65"/>
      <c r="AAH527" s="65"/>
      <c r="AAI527" s="65"/>
      <c r="AAJ527" s="65"/>
      <c r="AAK527" s="65"/>
      <c r="AAL527" s="65"/>
      <c r="AAM527" s="65"/>
      <c r="AAN527" s="65"/>
      <c r="AAO527" s="65"/>
      <c r="AAP527" s="65"/>
      <c r="AAQ527" s="65"/>
      <c r="AAR527" s="65"/>
      <c r="AAS527" s="65"/>
      <c r="AAT527" s="65"/>
      <c r="AAU527" s="65"/>
      <c r="AAV527" s="65"/>
      <c r="AAW527" s="65"/>
      <c r="AAX527" s="65"/>
      <c r="AAY527" s="65"/>
      <c r="AAZ527" s="65"/>
      <c r="ABA527" s="65"/>
      <c r="ABB527" s="65"/>
      <c r="ABC527" s="65"/>
      <c r="ABD527" s="65"/>
      <c r="ABE527" s="65"/>
      <c r="ABF527" s="65"/>
      <c r="ABG527" s="65"/>
      <c r="ABH527" s="65"/>
      <c r="ABI527" s="65"/>
      <c r="ABJ527" s="65"/>
      <c r="ABK527" s="65"/>
      <c r="ABL527" s="65"/>
      <c r="ABM527" s="65"/>
      <c r="ABN527" s="65"/>
      <c r="ABO527" s="65"/>
      <c r="ABP527" s="65"/>
      <c r="ABQ527" s="65"/>
      <c r="ABR527" s="65"/>
      <c r="ABS527" s="65"/>
      <c r="ABT527" s="65"/>
      <c r="ABU527" s="65"/>
      <c r="ABV527" s="65"/>
      <c r="ABW527" s="65"/>
      <c r="ABX527" s="65"/>
      <c r="ABY527" s="65"/>
      <c r="ABZ527" s="65"/>
      <c r="ACA527" s="65"/>
      <c r="ACB527" s="65"/>
      <c r="ACC527" s="65"/>
      <c r="ACD527" s="65"/>
      <c r="ACE527" s="65"/>
      <c r="ACF527" s="65"/>
      <c r="ACG527" s="65"/>
      <c r="ACH527" s="65"/>
      <c r="ACI527" s="65"/>
      <c r="ACJ527" s="65"/>
      <c r="ACK527" s="65"/>
      <c r="ACL527" s="65"/>
      <c r="ACM527" s="65"/>
      <c r="ACN527" s="65"/>
      <c r="ACO527" s="65"/>
      <c r="ACP527" s="65"/>
      <c r="ACQ527" s="65"/>
      <c r="ACR527" s="65"/>
      <c r="ACS527" s="65"/>
      <c r="ACT527" s="65"/>
      <c r="ACU527" s="65"/>
      <c r="ACV527" s="65"/>
      <c r="ACW527" s="65"/>
      <c r="ACX527" s="65"/>
      <c r="ACY527" s="65"/>
      <c r="ACZ527" s="65"/>
      <c r="ADA527" s="65"/>
      <c r="ADB527" s="65"/>
      <c r="ADC527" s="65"/>
      <c r="ADD527" s="65"/>
      <c r="ADE527" s="65"/>
      <c r="ADF527" s="65"/>
      <c r="ADG527" s="65"/>
      <c r="ADH527" s="65"/>
      <c r="ADI527" s="65"/>
      <c r="ADJ527" s="65"/>
      <c r="ADK527" s="65"/>
      <c r="ADL527" s="65"/>
      <c r="ADM527" s="65"/>
      <c r="ADN527" s="65"/>
      <c r="ADO527" s="65"/>
      <c r="ADP527" s="65"/>
      <c r="ADQ527" s="65"/>
      <c r="ADR527" s="65"/>
      <c r="ADS527" s="65"/>
      <c r="ADT527" s="65"/>
      <c r="ADU527" s="65"/>
      <c r="ADV527" s="65"/>
      <c r="ADW527" s="65"/>
      <c r="ADX527" s="65"/>
      <c r="ADY527" s="65"/>
      <c r="ADZ527" s="65"/>
      <c r="AEA527" s="65"/>
      <c r="AEB527" s="65"/>
      <c r="AEC527" s="65"/>
      <c r="AED527" s="65"/>
      <c r="AEE527" s="65"/>
      <c r="AEF527" s="65"/>
      <c r="AEG527" s="65"/>
      <c r="AEH527" s="65"/>
      <c r="AEI527" s="65"/>
      <c r="AEJ527" s="65"/>
      <c r="AEK527" s="65"/>
      <c r="AEL527" s="65"/>
      <c r="AEM527" s="65"/>
      <c r="AEN527" s="65"/>
      <c r="AEO527" s="65"/>
      <c r="AEP527" s="65"/>
      <c r="AEQ527" s="65"/>
      <c r="AER527" s="65"/>
      <c r="AES527" s="65"/>
      <c r="AET527" s="65"/>
      <c r="AEU527" s="65"/>
      <c r="AEV527" s="65"/>
      <c r="AEW527" s="65"/>
      <c r="AEX527" s="65"/>
      <c r="AEY527" s="65"/>
      <c r="AEZ527" s="65"/>
      <c r="AFA527" s="65"/>
      <c r="AFB527" s="65"/>
      <c r="AFC527" s="65"/>
      <c r="AFD527" s="65"/>
      <c r="AFE527" s="65"/>
      <c r="AFF527" s="65"/>
      <c r="AFG527" s="65"/>
      <c r="AFH527" s="65"/>
      <c r="AFI527" s="65"/>
      <c r="AFJ527" s="65"/>
      <c r="AFK527" s="65"/>
      <c r="AFL527" s="65"/>
      <c r="AFM527" s="65"/>
      <c r="AFN527" s="65"/>
      <c r="AFO527" s="65"/>
      <c r="AFP527" s="65"/>
      <c r="AFQ527" s="65"/>
      <c r="AFR527" s="65"/>
      <c r="AFS527" s="65"/>
      <c r="AFT527" s="65"/>
      <c r="AFU527" s="65"/>
      <c r="AFV527" s="65"/>
      <c r="AFW527" s="65"/>
      <c r="AFX527" s="65"/>
      <c r="AFY527" s="65"/>
      <c r="AFZ527" s="65"/>
      <c r="AGA527" s="65"/>
      <c r="AGB527" s="65"/>
      <c r="AGC527" s="65"/>
      <c r="AGD527" s="65"/>
      <c r="AGE527" s="65"/>
      <c r="AGF527" s="65"/>
      <c r="AGG527" s="65"/>
      <c r="AGH527" s="65"/>
      <c r="AGI527" s="65"/>
      <c r="AGJ527" s="65"/>
      <c r="AGK527" s="65"/>
      <c r="AGL527" s="65"/>
      <c r="AGM527" s="65"/>
      <c r="AGN527" s="65"/>
      <c r="AGO527" s="65"/>
      <c r="AGP527" s="65"/>
      <c r="AGQ527" s="65"/>
      <c r="AGR527" s="65"/>
      <c r="AGS527" s="65"/>
      <c r="AGT527" s="65"/>
      <c r="AGU527" s="65"/>
      <c r="AGV527" s="65"/>
      <c r="AGW527" s="65"/>
      <c r="AGX527" s="65"/>
      <c r="AGY527" s="65"/>
      <c r="AGZ527" s="65"/>
      <c r="AHA527" s="65"/>
      <c r="AHB527" s="65"/>
      <c r="AHC527" s="65"/>
      <c r="AHD527" s="65"/>
      <c r="AHE527" s="65"/>
      <c r="AHF527" s="65"/>
      <c r="AHG527" s="65"/>
      <c r="AHH527" s="65"/>
      <c r="AHI527" s="65"/>
      <c r="AHJ527" s="65"/>
      <c r="AHK527" s="65"/>
      <c r="AHL527" s="65"/>
      <c r="AHM527" s="65"/>
      <c r="AHN527" s="65"/>
      <c r="AHO527" s="65"/>
      <c r="AHP527" s="65"/>
      <c r="AHQ527" s="65"/>
      <c r="AHR527" s="65"/>
      <c r="AHS527" s="65"/>
      <c r="AHT527" s="65"/>
      <c r="AHU527" s="65"/>
      <c r="AHV527" s="65"/>
      <c r="AHW527" s="65"/>
      <c r="AHX527" s="65"/>
      <c r="AHY527" s="65"/>
      <c r="AHZ527" s="65"/>
      <c r="AIA527" s="65"/>
      <c r="AIB527" s="65"/>
      <c r="AIC527" s="65"/>
      <c r="AID527" s="65"/>
      <c r="AIE527" s="65"/>
      <c r="AIF527" s="65"/>
      <c r="AIG527" s="65"/>
      <c r="AIH527" s="65"/>
      <c r="AII527" s="65"/>
      <c r="AIJ527" s="65"/>
      <c r="AIK527" s="65"/>
      <c r="AIL527" s="65"/>
      <c r="AIM527" s="65"/>
      <c r="AIN527" s="65"/>
      <c r="AIO527" s="65"/>
      <c r="AIP527" s="65"/>
      <c r="AIQ527" s="65"/>
      <c r="AIR527" s="65"/>
      <c r="AIS527" s="65"/>
      <c r="AIT527" s="65"/>
      <c r="AIU527" s="65"/>
      <c r="AIV527" s="65"/>
      <c r="AIW527" s="65"/>
      <c r="AIX527" s="65"/>
      <c r="AIY527" s="65"/>
      <c r="AIZ527" s="65"/>
      <c r="AJA527" s="65"/>
      <c r="AJB527" s="65"/>
      <c r="AJC527" s="65"/>
      <c r="AJD527" s="65"/>
      <c r="AJE527" s="65"/>
      <c r="AJF527" s="65"/>
      <c r="AJG527" s="65"/>
      <c r="AJH527" s="65"/>
      <c r="AJI527" s="65"/>
      <c r="AJJ527" s="65"/>
      <c r="AJK527" s="65"/>
      <c r="AJL527" s="65"/>
      <c r="AJM527" s="65"/>
      <c r="AJN527" s="65"/>
      <c r="AJO527" s="65"/>
      <c r="AJP527" s="65"/>
      <c r="AJQ527" s="65"/>
      <c r="AJR527" s="65"/>
      <c r="AJS527" s="65"/>
      <c r="AJT527" s="65"/>
      <c r="AJU527" s="65"/>
      <c r="AJV527" s="65"/>
      <c r="AJW527" s="65"/>
      <c r="AJX527" s="65"/>
      <c r="AJY527" s="65"/>
      <c r="AJZ527" s="65"/>
      <c r="AKA527" s="65"/>
      <c r="AKB527" s="65"/>
      <c r="AKC527" s="65"/>
      <c r="AKD527" s="65"/>
      <c r="AKE527" s="65"/>
      <c r="AKF527" s="65"/>
      <c r="AKG527" s="65"/>
      <c r="AKH527" s="65"/>
      <c r="AKI527" s="65"/>
      <c r="AKJ527" s="65"/>
      <c r="AKK527" s="65"/>
      <c r="AKL527" s="65"/>
      <c r="AKM527" s="65"/>
      <c r="AKN527" s="65"/>
      <c r="AKO527" s="65"/>
      <c r="AKP527" s="65"/>
      <c r="AKQ527" s="65"/>
      <c r="AKR527" s="65"/>
      <c r="AKS527" s="65"/>
      <c r="AKT527" s="65"/>
      <c r="AKU527" s="65"/>
      <c r="AKV527" s="65"/>
      <c r="AKW527" s="65"/>
      <c r="AKX527" s="65"/>
      <c r="AKY527" s="65"/>
      <c r="AKZ527" s="65"/>
      <c r="ALA527" s="65"/>
      <c r="ALB527" s="65"/>
      <c r="ALC527" s="65"/>
      <c r="ALD527" s="65"/>
      <c r="ALE527" s="65"/>
      <c r="ALF527" s="65"/>
      <c r="ALG527" s="65"/>
      <c r="ALH527" s="65"/>
      <c r="ALI527" s="65"/>
      <c r="ALJ527" s="65"/>
      <c r="ALK527" s="65"/>
      <c r="ALL527" s="65"/>
      <c r="ALM527" s="65"/>
      <c r="ALN527" s="65"/>
      <c r="ALO527" s="65"/>
      <c r="ALP527" s="65"/>
      <c r="ALQ527" s="65"/>
      <c r="ALR527" s="65"/>
      <c r="ALS527" s="65"/>
      <c r="ALT527" s="65"/>
      <c r="ALU527" s="65"/>
      <c r="ALV527" s="65"/>
      <c r="ALW527" s="65"/>
      <c r="ALX527" s="65"/>
      <c r="ALY527" s="65"/>
      <c r="ALZ527" s="65"/>
      <c r="AMA527" s="65"/>
      <c r="AMB527" s="65"/>
      <c r="AMC527" s="65"/>
      <c r="AMD527" s="65"/>
      <c r="AME527" s="65"/>
      <c r="AMF527" s="65"/>
      <c r="AMG527" s="65"/>
      <c r="AMH527" s="65"/>
      <c r="AMI527" s="65"/>
      <c r="AMJ527" s="65"/>
      <c r="AMK527" s="65"/>
      <c r="AML527" s="65"/>
      <c r="AMM527" s="65"/>
      <c r="AMN527" s="65"/>
      <c r="AMO527" s="65"/>
      <c r="AMP527" s="65"/>
      <c r="AMQ527" s="65"/>
      <c r="AMR527" s="65"/>
      <c r="AMS527" s="65"/>
      <c r="AMT527" s="65"/>
      <c r="AMU527" s="65"/>
      <c r="AMV527" s="65"/>
      <c r="AMW527" s="65"/>
      <c r="AMX527" s="65"/>
      <c r="AMY527" s="65"/>
      <c r="AMZ527" s="65"/>
      <c r="ANA527" s="65"/>
      <c r="ANB527" s="65"/>
      <c r="ANC527" s="65"/>
      <c r="AND527" s="65"/>
      <c r="ANE527" s="65"/>
      <c r="ANF527" s="65"/>
      <c r="ANG527" s="65"/>
      <c r="ANH527" s="65"/>
      <c r="ANI527" s="65"/>
      <c r="ANJ527" s="65"/>
      <c r="ANK527" s="65"/>
      <c r="ANL527" s="65"/>
      <c r="ANM527" s="65"/>
      <c r="ANN527" s="65"/>
      <c r="ANO527" s="65"/>
      <c r="ANP527" s="65"/>
      <c r="ANQ527" s="65"/>
      <c r="ANR527" s="65"/>
      <c r="ANS527" s="65"/>
      <c r="ANT527" s="65"/>
      <c r="ANU527" s="65"/>
      <c r="ANV527" s="65"/>
      <c r="ANW527" s="65"/>
      <c r="ANX527" s="65"/>
      <c r="ANY527" s="65"/>
      <c r="ANZ527" s="65"/>
      <c r="AOA527" s="65"/>
      <c r="AOB527" s="65"/>
      <c r="AOC527" s="65"/>
      <c r="AOD527" s="65"/>
      <c r="AOE527" s="65"/>
      <c r="AOF527" s="65"/>
      <c r="AOG527" s="65"/>
      <c r="AOH527" s="65"/>
      <c r="AOI527" s="65"/>
      <c r="AOJ527" s="65"/>
      <c r="AOK527" s="65"/>
      <c r="AOL527" s="65"/>
      <c r="AOM527" s="65"/>
      <c r="AON527" s="65"/>
      <c r="AOO527" s="65"/>
      <c r="AOP527" s="65"/>
      <c r="AOQ527" s="65"/>
      <c r="AOR527" s="65"/>
      <c r="AOS527" s="65"/>
      <c r="AOT527" s="65"/>
      <c r="AOU527" s="65"/>
      <c r="AOV527" s="65"/>
      <c r="AOW527" s="65"/>
      <c r="AOX527" s="65"/>
      <c r="AOY527" s="65"/>
      <c r="AOZ527" s="65"/>
      <c r="APA527" s="65"/>
      <c r="APB527" s="65"/>
      <c r="APC527" s="65"/>
      <c r="APD527" s="65"/>
      <c r="APE527" s="65"/>
      <c r="APF527" s="65"/>
      <c r="APG527" s="65"/>
      <c r="APH527" s="65"/>
      <c r="API527" s="65"/>
      <c r="APJ527" s="65"/>
      <c r="APK527" s="65"/>
      <c r="APL527" s="65"/>
      <c r="APM527" s="65"/>
      <c r="APN527" s="65"/>
      <c r="APO527" s="65"/>
      <c r="APP527" s="65"/>
      <c r="APQ527" s="65"/>
      <c r="APR527" s="65"/>
      <c r="APS527" s="65"/>
      <c r="APT527" s="65"/>
      <c r="APU527" s="65"/>
      <c r="APV527" s="65"/>
      <c r="APW527" s="65"/>
      <c r="APX527" s="65"/>
      <c r="APY527" s="65"/>
      <c r="APZ527" s="65"/>
      <c r="AQA527" s="65"/>
      <c r="AQB527" s="65"/>
      <c r="AQC527" s="65"/>
      <c r="AQD527" s="65"/>
      <c r="AQE527" s="65"/>
      <c r="AQF527" s="65"/>
      <c r="AQG527" s="65"/>
      <c r="AQH527" s="65"/>
      <c r="AQI527" s="65"/>
      <c r="AQJ527" s="65"/>
      <c r="AQK527" s="65"/>
      <c r="AQL527" s="65"/>
      <c r="AQM527" s="65"/>
      <c r="AQN527" s="65"/>
      <c r="AQO527" s="65"/>
      <c r="AQP527" s="65"/>
      <c r="AQQ527" s="65"/>
      <c r="AQR527" s="65"/>
      <c r="AQS527" s="65"/>
      <c r="AQT527" s="65"/>
      <c r="AQU527" s="65"/>
      <c r="AQV527" s="65"/>
      <c r="AQW527" s="65"/>
      <c r="AQX527" s="65"/>
      <c r="AQY527" s="65"/>
      <c r="AQZ527" s="65"/>
      <c r="ARA527" s="65"/>
      <c r="ARB527" s="65"/>
      <c r="ARC527" s="65"/>
      <c r="ARD527" s="65"/>
      <c r="ARE527" s="65"/>
      <c r="ARF527" s="65"/>
      <c r="ARG527" s="65"/>
      <c r="ARH527" s="65"/>
      <c r="ARI527" s="65"/>
      <c r="ARJ527" s="65"/>
      <c r="ARK527" s="65"/>
      <c r="ARL527" s="65"/>
      <c r="ARM527" s="65"/>
      <c r="ARN527" s="65"/>
      <c r="ARO527" s="65"/>
      <c r="ARP527" s="65"/>
      <c r="ARQ527" s="65"/>
      <c r="ARR527" s="65"/>
      <c r="ARS527" s="65"/>
      <c r="ART527" s="65"/>
      <c r="ARU527" s="65"/>
      <c r="ARV527" s="65"/>
      <c r="ARW527" s="65"/>
      <c r="ARX527" s="65"/>
      <c r="ARY527" s="65"/>
      <c r="ARZ527" s="65"/>
      <c r="ASA527" s="65"/>
      <c r="ASB527" s="65"/>
      <c r="ASC527" s="65"/>
      <c r="ASD527" s="65"/>
      <c r="ASE527" s="65"/>
      <c r="ASF527" s="65"/>
      <c r="ASG527" s="65"/>
      <c r="ASH527" s="65"/>
      <c r="ASI527" s="65"/>
      <c r="ASJ527" s="65"/>
      <c r="ASK527" s="65"/>
      <c r="ASL527" s="65"/>
      <c r="ASM527" s="65"/>
      <c r="ASN527" s="65"/>
      <c r="ASO527" s="65"/>
      <c r="ASP527" s="65"/>
      <c r="ASQ527" s="65"/>
      <c r="ASR527" s="65"/>
      <c r="ASS527" s="65"/>
      <c r="AST527" s="65"/>
      <c r="ASU527" s="65"/>
      <c r="ASV527" s="65"/>
      <c r="ASW527" s="65"/>
      <c r="ASX527" s="65"/>
      <c r="ASY527" s="65"/>
      <c r="ASZ527" s="65"/>
      <c r="ATA527" s="65"/>
      <c r="ATB527" s="65"/>
      <c r="ATC527" s="65"/>
      <c r="ATD527" s="65"/>
      <c r="ATE527" s="65"/>
      <c r="ATF527" s="65"/>
      <c r="ATG527" s="65"/>
      <c r="ATH527" s="65"/>
      <c r="ATI527" s="65"/>
      <c r="ATJ527" s="65"/>
      <c r="ATK527" s="65"/>
      <c r="ATL527" s="65"/>
      <c r="ATM527" s="65"/>
      <c r="ATN527" s="65"/>
      <c r="ATO527" s="65"/>
      <c r="ATP527" s="65"/>
      <c r="ATQ527" s="65"/>
      <c r="ATR527" s="65"/>
      <c r="ATS527" s="65"/>
      <c r="ATT527" s="65"/>
      <c r="ATU527" s="65"/>
      <c r="ATV527" s="65"/>
      <c r="ATW527" s="65"/>
      <c r="ATX527" s="65"/>
      <c r="ATY527" s="65"/>
      <c r="ATZ527" s="65"/>
      <c r="AUA527" s="65"/>
      <c r="AUB527" s="65"/>
      <c r="AUC527" s="65"/>
      <c r="AUD527" s="65"/>
      <c r="AUE527" s="65"/>
      <c r="AUF527" s="65"/>
      <c r="AUG527" s="65"/>
      <c r="AUH527" s="65"/>
      <c r="AUI527" s="65"/>
      <c r="AUJ527" s="65"/>
      <c r="AUK527" s="65"/>
      <c r="AUL527" s="65"/>
      <c r="AUM527" s="65"/>
      <c r="AUN527" s="65"/>
      <c r="AUO527" s="65"/>
      <c r="AUP527" s="65"/>
      <c r="AUQ527" s="65"/>
      <c r="AUR527" s="65"/>
      <c r="AUS527" s="65"/>
      <c r="AUT527" s="65"/>
      <c r="AUU527" s="65"/>
      <c r="AUV527" s="65"/>
      <c r="AUW527" s="65"/>
      <c r="AUX527" s="65"/>
      <c r="AUY527" s="65"/>
      <c r="AUZ527" s="65"/>
      <c r="AVA527" s="65"/>
      <c r="AVB527" s="65"/>
      <c r="AVC527" s="65"/>
      <c r="AVD527" s="65"/>
      <c r="AVE527" s="65"/>
      <c r="AVF527" s="65"/>
      <c r="AVG527" s="65"/>
      <c r="AVH527" s="65"/>
      <c r="AVI527" s="65"/>
      <c r="AVJ527" s="65"/>
      <c r="AVK527" s="65"/>
      <c r="AVL527" s="65"/>
      <c r="AVM527" s="65"/>
      <c r="AVN527" s="65"/>
      <c r="AVO527" s="65"/>
      <c r="AVP527" s="65"/>
      <c r="AVQ527" s="65"/>
      <c r="AVR527" s="65"/>
      <c r="AVS527" s="65"/>
      <c r="AVT527" s="65"/>
      <c r="AVU527" s="65"/>
      <c r="AVV527" s="65"/>
      <c r="AVW527" s="65"/>
      <c r="AVX527" s="65"/>
      <c r="AVY527" s="65"/>
      <c r="AVZ527" s="65"/>
      <c r="AWA527" s="65"/>
      <c r="AWB527" s="65"/>
      <c r="AWC527" s="65"/>
      <c r="AWD527" s="65"/>
      <c r="AWE527" s="65"/>
      <c r="AWF527" s="65"/>
      <c r="AWG527" s="65"/>
      <c r="AWH527" s="65"/>
      <c r="AWI527" s="65"/>
      <c r="AWJ527" s="65"/>
      <c r="AWK527" s="65"/>
      <c r="AWL527" s="65"/>
      <c r="AWM527" s="65"/>
      <c r="AWN527" s="65"/>
      <c r="AWO527" s="65"/>
      <c r="AWP527" s="65"/>
      <c r="AWQ527" s="65"/>
      <c r="AWR527" s="65"/>
      <c r="AWS527" s="65"/>
      <c r="AWT527" s="65"/>
      <c r="AWU527" s="65"/>
      <c r="AWV527" s="65"/>
      <c r="AWW527" s="65"/>
      <c r="AWX527" s="65"/>
      <c r="AWY527" s="65"/>
      <c r="AWZ527" s="65"/>
      <c r="AXA527" s="65"/>
      <c r="AXB527" s="65"/>
      <c r="AXC527" s="65"/>
      <c r="AXD527" s="65"/>
      <c r="AXE527" s="65"/>
      <c r="AXF527" s="65"/>
      <c r="AXG527" s="65"/>
      <c r="AXH527" s="65"/>
      <c r="AXI527" s="65"/>
      <c r="AXJ527" s="65"/>
      <c r="AXK527" s="65"/>
      <c r="AXL527" s="65"/>
      <c r="AXM527" s="65"/>
      <c r="AXN527" s="65"/>
      <c r="AXO527" s="65"/>
      <c r="AXP527" s="65"/>
      <c r="AXQ527" s="65"/>
      <c r="AXR527" s="65"/>
      <c r="AXS527" s="65"/>
      <c r="AXT527" s="65"/>
      <c r="AXU527" s="65"/>
      <c r="AXV527" s="65"/>
      <c r="AXW527" s="65"/>
      <c r="AXX527" s="65"/>
      <c r="AXY527" s="65"/>
      <c r="AXZ527" s="65"/>
      <c r="AYA527" s="65"/>
      <c r="AYB527" s="65"/>
      <c r="AYC527" s="65"/>
      <c r="AYD527" s="65"/>
      <c r="AYE527" s="65"/>
      <c r="AYF527" s="65"/>
      <c r="AYG527" s="65"/>
      <c r="AYH527" s="65"/>
      <c r="AYI527" s="65"/>
      <c r="AYJ527" s="65"/>
      <c r="AYK527" s="65"/>
      <c r="AYL527" s="65"/>
      <c r="AYM527" s="65"/>
      <c r="AYN527" s="65"/>
      <c r="AYO527" s="65"/>
      <c r="AYP527" s="65"/>
      <c r="AYQ527" s="65"/>
      <c r="AYR527" s="65"/>
      <c r="AYS527" s="65"/>
      <c r="AYT527" s="65"/>
      <c r="AYU527" s="65"/>
      <c r="AYV527" s="65"/>
      <c r="AYW527" s="65"/>
      <c r="AYX527" s="65"/>
      <c r="AYY527" s="65"/>
      <c r="AYZ527" s="65"/>
      <c r="AZA527" s="65"/>
      <c r="AZB527" s="65"/>
      <c r="AZC527" s="65"/>
      <c r="AZD527" s="65"/>
      <c r="AZE527" s="65"/>
      <c r="AZF527" s="65"/>
      <c r="AZG527" s="65"/>
      <c r="AZH527" s="65"/>
      <c r="AZI527" s="65"/>
      <c r="AZJ527" s="65"/>
      <c r="AZK527" s="65"/>
      <c r="AZL527" s="65"/>
      <c r="AZM527" s="65"/>
      <c r="AZN527" s="65"/>
      <c r="AZO527" s="65"/>
      <c r="AZP527" s="65"/>
      <c r="AZQ527" s="65"/>
      <c r="AZR527" s="65"/>
      <c r="AZS527" s="65"/>
      <c r="AZT527" s="65"/>
      <c r="AZU527" s="65"/>
      <c r="AZV527" s="65"/>
      <c r="AZW527" s="65"/>
      <c r="AZX527" s="65"/>
      <c r="AZY527" s="65"/>
      <c r="AZZ527" s="65"/>
      <c r="BAA527" s="65"/>
      <c r="BAB527" s="65"/>
      <c r="BAC527" s="65"/>
      <c r="BAD527" s="65"/>
      <c r="BAE527" s="65"/>
      <c r="BAF527" s="65"/>
      <c r="BAG527" s="65"/>
      <c r="BAH527" s="65"/>
      <c r="BAI527" s="65"/>
      <c r="BAJ527" s="65"/>
      <c r="BAK527" s="65"/>
      <c r="BAL527" s="65"/>
      <c r="BAM527" s="65"/>
      <c r="BAN527" s="65"/>
      <c r="BAO527" s="65"/>
      <c r="BAP527" s="65"/>
      <c r="BAQ527" s="65"/>
      <c r="BAR527" s="65"/>
      <c r="BAS527" s="65"/>
      <c r="BAT527" s="65"/>
      <c r="BAU527" s="65"/>
      <c r="BAV527" s="65"/>
      <c r="BAW527" s="65"/>
      <c r="BAX527" s="65"/>
      <c r="BAY527" s="65"/>
      <c r="BAZ527" s="65"/>
      <c r="BBA527" s="65"/>
      <c r="BBB527" s="65"/>
      <c r="BBC527" s="65"/>
      <c r="BBD527" s="65"/>
      <c r="BBE527" s="65"/>
      <c r="BBF527" s="65"/>
      <c r="BBG527" s="65"/>
      <c r="BBH527" s="65"/>
      <c r="BBI527" s="65"/>
      <c r="BBJ527" s="65"/>
      <c r="BBK527" s="65"/>
      <c r="BBL527" s="65"/>
      <c r="BBM527" s="65"/>
      <c r="BBN527" s="65"/>
      <c r="BBO527" s="65"/>
      <c r="BBP527" s="65"/>
      <c r="BBQ527" s="65"/>
      <c r="BBR527" s="65"/>
      <c r="BBS527" s="65"/>
      <c r="BBT527" s="65"/>
      <c r="BBU527" s="65"/>
      <c r="BBV527" s="65"/>
      <c r="BBW527" s="65"/>
      <c r="BBX527" s="65"/>
      <c r="BBY527" s="65"/>
      <c r="BBZ527" s="65"/>
      <c r="BCA527" s="65"/>
      <c r="BCB527" s="65"/>
      <c r="BCC527" s="65"/>
      <c r="BCD527" s="65"/>
      <c r="BCE527" s="65"/>
      <c r="BCF527" s="65"/>
      <c r="BCG527" s="65"/>
      <c r="BCH527" s="65"/>
      <c r="BCI527" s="65"/>
      <c r="BCJ527" s="65"/>
      <c r="BCK527" s="65"/>
      <c r="BCL527" s="65"/>
      <c r="BCM527" s="65"/>
      <c r="BCN527" s="65"/>
      <c r="BCO527" s="65"/>
      <c r="BCP527" s="65"/>
      <c r="BCQ527" s="65"/>
      <c r="BCR527" s="65"/>
      <c r="BCS527" s="65"/>
      <c r="BCT527" s="65"/>
      <c r="BCU527" s="65"/>
      <c r="BCV527" s="65"/>
      <c r="BCW527" s="65"/>
      <c r="BCX527" s="65"/>
      <c r="BCY527" s="65"/>
      <c r="BCZ527" s="65"/>
      <c r="BDA527" s="65"/>
      <c r="BDB527" s="65"/>
      <c r="BDC527" s="65"/>
      <c r="BDD527" s="65"/>
      <c r="BDE527" s="65"/>
      <c r="BDF527" s="65"/>
      <c r="BDG527" s="65"/>
      <c r="BDH527" s="65"/>
      <c r="BDI527" s="65"/>
      <c r="BDJ527" s="65"/>
      <c r="BDK527" s="65"/>
      <c r="BDL527" s="65"/>
      <c r="BDM527" s="65"/>
      <c r="BDN527" s="65"/>
      <c r="BDO527" s="65"/>
      <c r="BDP527" s="65"/>
      <c r="BDQ527" s="65"/>
      <c r="BDR527" s="65"/>
      <c r="BDS527" s="65"/>
      <c r="BDT527" s="65"/>
      <c r="BDU527" s="65"/>
      <c r="BDV527" s="65"/>
      <c r="BDW527" s="65"/>
      <c r="BDX527" s="65"/>
      <c r="BDY527" s="65"/>
      <c r="BDZ527" s="65"/>
      <c r="BEA527" s="65"/>
      <c r="BEB527" s="65"/>
      <c r="BEC527" s="65"/>
      <c r="BED527" s="65"/>
      <c r="BEE527" s="65"/>
      <c r="BEF527" s="65"/>
      <c r="BEG527" s="65"/>
      <c r="BEH527" s="65"/>
      <c r="BEI527" s="65"/>
      <c r="BEJ527" s="65"/>
      <c r="BEK527" s="65"/>
      <c r="BEL527" s="65"/>
      <c r="BEM527" s="65"/>
      <c r="BEN527" s="65"/>
      <c r="BEO527" s="65"/>
      <c r="BEP527" s="65"/>
      <c r="BEQ527" s="65"/>
      <c r="BER527" s="65"/>
      <c r="BES527" s="65"/>
      <c r="BET527" s="65"/>
      <c r="BEU527" s="65"/>
      <c r="BEV527" s="65"/>
      <c r="BEW527" s="65"/>
      <c r="BEX527" s="65"/>
      <c r="BEY527" s="65"/>
      <c r="BEZ527" s="65"/>
      <c r="BFA527" s="65"/>
      <c r="BFB527" s="65"/>
      <c r="BFC527" s="65"/>
      <c r="BFD527" s="65"/>
      <c r="BFE527" s="65"/>
      <c r="BFF527" s="65"/>
      <c r="BFG527" s="65"/>
      <c r="BFH527" s="65"/>
      <c r="BFI527" s="65"/>
      <c r="BFJ527" s="65"/>
      <c r="BFK527" s="65"/>
      <c r="BFL527" s="65"/>
      <c r="BFM527" s="65"/>
      <c r="BFN527" s="65"/>
      <c r="BFO527" s="65"/>
      <c r="BFP527" s="65"/>
      <c r="BFQ527" s="65"/>
      <c r="BFR527" s="65"/>
      <c r="BFS527" s="65"/>
      <c r="BFT527" s="65"/>
      <c r="BFU527" s="65"/>
      <c r="BFV527" s="65"/>
    </row>
    <row r="528" spans="1:1530" s="86" customFormat="1" ht="86.25" customHeight="1">
      <c r="B528" s="156">
        <v>12025</v>
      </c>
      <c r="C528" s="671" t="s">
        <v>852</v>
      </c>
      <c r="D528" s="672"/>
      <c r="E528" s="673"/>
      <c r="F528" s="172" t="s">
        <v>819</v>
      </c>
      <c r="G528" s="346">
        <f>G529</f>
        <v>411695</v>
      </c>
      <c r="H528" s="65"/>
      <c r="I528" s="65"/>
      <c r="J528" s="65"/>
      <c r="K528" s="65"/>
      <c r="L528" s="65"/>
      <c r="M528" s="65"/>
      <c r="N528" s="65"/>
      <c r="O528" s="65"/>
      <c r="P528" s="65"/>
      <c r="Q528" s="65"/>
      <c r="R528" s="65"/>
      <c r="S528" s="65"/>
      <c r="T528" s="65"/>
      <c r="U528" s="65"/>
      <c r="V528" s="65"/>
      <c r="W528" s="65"/>
      <c r="X528" s="65"/>
      <c r="Y528" s="65"/>
      <c r="Z528" s="65"/>
      <c r="AA528" s="65"/>
      <c r="AB528" s="65"/>
      <c r="AC528" s="65"/>
      <c r="AD528" s="65"/>
      <c r="AE528" s="65"/>
      <c r="AF528" s="65"/>
      <c r="AG528" s="65"/>
      <c r="AH528" s="65"/>
      <c r="AI528" s="65"/>
      <c r="AJ528" s="65"/>
      <c r="AK528" s="65"/>
      <c r="AL528" s="65"/>
      <c r="AM528" s="65"/>
      <c r="AN528" s="65"/>
      <c r="AO528" s="65"/>
      <c r="AP528" s="65"/>
      <c r="AQ528" s="65"/>
      <c r="AR528" s="65"/>
      <c r="AS528" s="65"/>
      <c r="AT528" s="65"/>
      <c r="AU528" s="65"/>
      <c r="AV528" s="65"/>
      <c r="AW528" s="65"/>
      <c r="AX528" s="65"/>
      <c r="AY528" s="65"/>
      <c r="AZ528" s="65"/>
      <c r="BA528" s="65"/>
      <c r="BB528" s="65"/>
      <c r="BC528" s="65"/>
      <c r="BD528" s="65"/>
      <c r="BE528" s="65"/>
      <c r="BF528" s="65"/>
      <c r="BG528" s="65"/>
      <c r="BH528" s="65"/>
      <c r="BI528" s="65"/>
      <c r="BJ528" s="65"/>
      <c r="BK528" s="65"/>
      <c r="BL528" s="65"/>
      <c r="BM528" s="65"/>
      <c r="BN528" s="65"/>
      <c r="BO528" s="65"/>
      <c r="BP528" s="65"/>
      <c r="BQ528" s="65"/>
      <c r="BR528" s="65"/>
      <c r="BS528" s="65"/>
      <c r="BT528" s="65"/>
      <c r="BU528" s="65"/>
      <c r="BV528" s="65"/>
      <c r="BW528" s="65"/>
      <c r="BX528" s="65"/>
      <c r="BY528" s="65"/>
      <c r="BZ528" s="65"/>
      <c r="CA528" s="65"/>
      <c r="CB528" s="65"/>
      <c r="CC528" s="65"/>
      <c r="CD528" s="65"/>
      <c r="CE528" s="65"/>
      <c r="CF528" s="65"/>
      <c r="CG528" s="65"/>
      <c r="CH528" s="65"/>
      <c r="CI528" s="65"/>
      <c r="CJ528" s="65"/>
      <c r="CK528" s="65"/>
      <c r="CL528" s="65"/>
      <c r="CM528" s="65"/>
      <c r="CN528" s="65"/>
      <c r="CO528" s="65"/>
      <c r="CP528" s="65"/>
      <c r="CQ528" s="65"/>
      <c r="CR528" s="65"/>
      <c r="CS528" s="65"/>
      <c r="CT528" s="65"/>
      <c r="CU528" s="65"/>
      <c r="CV528" s="65"/>
      <c r="CW528" s="65"/>
      <c r="CX528" s="65"/>
      <c r="CY528" s="65"/>
      <c r="CZ528" s="65"/>
      <c r="DA528" s="65"/>
      <c r="DB528" s="65"/>
      <c r="DC528" s="65"/>
      <c r="DD528" s="65"/>
      <c r="DE528" s="65"/>
      <c r="DF528" s="65"/>
      <c r="DG528" s="65"/>
      <c r="DH528" s="65"/>
      <c r="DI528" s="65"/>
      <c r="DJ528" s="65"/>
      <c r="DK528" s="65"/>
      <c r="DL528" s="65"/>
      <c r="DM528" s="65"/>
      <c r="DN528" s="65"/>
      <c r="DO528" s="65"/>
      <c r="DP528" s="65"/>
      <c r="DQ528" s="65"/>
      <c r="DR528" s="65"/>
      <c r="DS528" s="65"/>
      <c r="DT528" s="65"/>
      <c r="DU528" s="65"/>
      <c r="DV528" s="65"/>
      <c r="DW528" s="65"/>
      <c r="DX528" s="65"/>
      <c r="DY528" s="65"/>
      <c r="DZ528" s="65"/>
      <c r="EA528" s="65"/>
      <c r="EB528" s="65"/>
      <c r="EC528" s="65"/>
      <c r="ED528" s="65"/>
      <c r="EE528" s="65"/>
      <c r="EF528" s="65"/>
      <c r="EG528" s="65"/>
      <c r="EH528" s="65"/>
      <c r="EI528" s="65"/>
      <c r="EJ528" s="65"/>
      <c r="EK528" s="65"/>
      <c r="EL528" s="65"/>
      <c r="EM528" s="65"/>
      <c r="EN528" s="65"/>
      <c r="EO528" s="65"/>
      <c r="EP528" s="65"/>
      <c r="EQ528" s="65"/>
      <c r="ER528" s="65"/>
      <c r="ES528" s="65"/>
      <c r="ET528" s="65"/>
      <c r="EU528" s="65"/>
      <c r="EV528" s="65"/>
      <c r="EW528" s="65"/>
      <c r="EX528" s="65"/>
      <c r="EY528" s="65"/>
      <c r="EZ528" s="65"/>
      <c r="FA528" s="65"/>
      <c r="FB528" s="65"/>
      <c r="FC528" s="65"/>
      <c r="FD528" s="65"/>
      <c r="FE528" s="65"/>
      <c r="FF528" s="65"/>
      <c r="FG528" s="65"/>
      <c r="FH528" s="65"/>
      <c r="FI528" s="65"/>
      <c r="FJ528" s="65"/>
      <c r="FK528" s="65"/>
      <c r="FL528" s="65"/>
      <c r="FM528" s="65"/>
      <c r="FN528" s="65"/>
      <c r="FO528" s="65"/>
      <c r="FP528" s="65"/>
      <c r="FQ528" s="65"/>
      <c r="FR528" s="65"/>
      <c r="FS528" s="65"/>
      <c r="FT528" s="65"/>
      <c r="FU528" s="65"/>
      <c r="FV528" s="65"/>
      <c r="FW528" s="65"/>
      <c r="FX528" s="65"/>
      <c r="FY528" s="65"/>
      <c r="FZ528" s="65"/>
      <c r="GA528" s="65"/>
      <c r="GB528" s="65"/>
      <c r="GC528" s="65"/>
      <c r="GD528" s="65"/>
      <c r="GE528" s="65"/>
      <c r="GF528" s="65"/>
      <c r="GG528" s="65"/>
      <c r="GH528" s="65"/>
      <c r="GI528" s="65"/>
      <c r="GJ528" s="65"/>
      <c r="GK528" s="65"/>
      <c r="GL528" s="65"/>
      <c r="GM528" s="65"/>
      <c r="GN528" s="65"/>
      <c r="GO528" s="65"/>
      <c r="GP528" s="65"/>
      <c r="GQ528" s="65"/>
      <c r="GR528" s="65"/>
      <c r="GS528" s="65"/>
      <c r="GT528" s="65"/>
      <c r="GU528" s="65"/>
      <c r="GV528" s="65"/>
      <c r="GW528" s="65"/>
      <c r="GX528" s="65"/>
      <c r="GY528" s="65"/>
      <c r="GZ528" s="65"/>
      <c r="HA528" s="65"/>
      <c r="HB528" s="65"/>
      <c r="HC528" s="65"/>
      <c r="HD528" s="65"/>
      <c r="HE528" s="65"/>
      <c r="HF528" s="65"/>
      <c r="HG528" s="65"/>
      <c r="HH528" s="65"/>
      <c r="HI528" s="65"/>
      <c r="HJ528" s="65"/>
      <c r="HK528" s="65"/>
      <c r="HL528" s="65"/>
      <c r="HM528" s="65"/>
      <c r="HN528" s="65"/>
      <c r="HO528" s="65"/>
      <c r="HP528" s="65"/>
      <c r="HQ528" s="65"/>
      <c r="HR528" s="65"/>
      <c r="HS528" s="65"/>
      <c r="HT528" s="65"/>
      <c r="HU528" s="65"/>
      <c r="HV528" s="65"/>
      <c r="HW528" s="65"/>
      <c r="HX528" s="65"/>
      <c r="HY528" s="65"/>
      <c r="HZ528" s="65"/>
      <c r="IA528" s="65"/>
      <c r="IB528" s="65"/>
      <c r="IC528" s="65"/>
      <c r="ID528" s="65"/>
      <c r="IE528" s="65"/>
      <c r="IF528" s="65"/>
      <c r="IG528" s="65"/>
      <c r="IH528" s="65"/>
      <c r="II528" s="65"/>
      <c r="IJ528" s="65"/>
      <c r="IK528" s="65"/>
      <c r="IL528" s="65"/>
      <c r="IM528" s="65"/>
      <c r="IN528" s="65"/>
      <c r="IO528" s="65"/>
      <c r="IP528" s="65"/>
      <c r="IQ528" s="65"/>
      <c r="IR528" s="65"/>
      <c r="IS528" s="65"/>
      <c r="IT528" s="65"/>
      <c r="IU528" s="65"/>
      <c r="IV528" s="65"/>
      <c r="IW528" s="65"/>
      <c r="IX528" s="65"/>
      <c r="IY528" s="65"/>
      <c r="IZ528" s="65"/>
      <c r="JA528" s="65"/>
      <c r="JB528" s="65"/>
      <c r="JC528" s="65"/>
      <c r="JD528" s="65"/>
      <c r="JE528" s="65"/>
      <c r="JF528" s="65"/>
      <c r="JG528" s="65"/>
      <c r="JH528" s="65"/>
      <c r="JI528" s="65"/>
      <c r="JJ528" s="65"/>
      <c r="JK528" s="65"/>
      <c r="JL528" s="65"/>
      <c r="JM528" s="65"/>
      <c r="JN528" s="65"/>
      <c r="JO528" s="65"/>
      <c r="JP528" s="65"/>
      <c r="JQ528" s="65"/>
      <c r="JR528" s="65"/>
      <c r="JS528" s="65"/>
      <c r="JT528" s="65"/>
      <c r="JU528" s="65"/>
      <c r="JV528" s="65"/>
      <c r="JW528" s="65"/>
      <c r="JX528" s="65"/>
      <c r="JY528" s="65"/>
      <c r="JZ528" s="65"/>
      <c r="KA528" s="65"/>
      <c r="KB528" s="65"/>
      <c r="KC528" s="65"/>
      <c r="KD528" s="65"/>
      <c r="KE528" s="65"/>
      <c r="KF528" s="65"/>
      <c r="KG528" s="65"/>
      <c r="KH528" s="65"/>
      <c r="KI528" s="65"/>
      <c r="KJ528" s="65"/>
      <c r="KK528" s="65"/>
      <c r="KL528" s="65"/>
      <c r="KM528" s="65"/>
      <c r="KN528" s="65"/>
      <c r="KO528" s="65"/>
      <c r="KP528" s="65"/>
      <c r="KQ528" s="65"/>
      <c r="KR528" s="65"/>
      <c r="KS528" s="65"/>
      <c r="KT528" s="65"/>
      <c r="KU528" s="65"/>
      <c r="KV528" s="65"/>
      <c r="KW528" s="65"/>
      <c r="KX528" s="65"/>
      <c r="KY528" s="65"/>
      <c r="KZ528" s="65"/>
      <c r="LA528" s="65"/>
      <c r="LB528" s="65"/>
      <c r="LC528" s="65"/>
      <c r="LD528" s="65"/>
      <c r="LE528" s="65"/>
      <c r="LF528" s="65"/>
      <c r="LG528" s="65"/>
      <c r="LH528" s="65"/>
      <c r="LI528" s="65"/>
      <c r="LJ528" s="65"/>
      <c r="LK528" s="65"/>
      <c r="LL528" s="65"/>
      <c r="LM528" s="65"/>
      <c r="LN528" s="65"/>
      <c r="LO528" s="65"/>
      <c r="LP528" s="65"/>
      <c r="LQ528" s="65"/>
      <c r="LR528" s="65"/>
      <c r="LS528" s="65"/>
      <c r="LT528" s="65"/>
      <c r="LU528" s="65"/>
      <c r="LV528" s="65"/>
      <c r="LW528" s="65"/>
      <c r="LX528" s="65"/>
      <c r="LY528" s="65"/>
      <c r="LZ528" s="65"/>
      <c r="MA528" s="65"/>
      <c r="MB528" s="65"/>
      <c r="MC528" s="65"/>
      <c r="MD528" s="65"/>
      <c r="ME528" s="65"/>
      <c r="MF528" s="65"/>
      <c r="MG528" s="65"/>
      <c r="MH528" s="65"/>
      <c r="MI528" s="65"/>
      <c r="MJ528" s="65"/>
      <c r="MK528" s="65"/>
      <c r="ML528" s="65"/>
      <c r="MM528" s="65"/>
      <c r="MN528" s="65"/>
      <c r="MO528" s="65"/>
      <c r="MP528" s="65"/>
      <c r="MQ528" s="65"/>
      <c r="MR528" s="65"/>
      <c r="MS528" s="65"/>
      <c r="MT528" s="65"/>
      <c r="MU528" s="65"/>
      <c r="MV528" s="65"/>
      <c r="MW528" s="65"/>
      <c r="MX528" s="65"/>
      <c r="MY528" s="65"/>
      <c r="MZ528" s="65"/>
      <c r="NA528" s="65"/>
      <c r="NB528" s="65"/>
      <c r="NC528" s="65"/>
      <c r="ND528" s="65"/>
      <c r="NE528" s="65"/>
      <c r="NF528" s="65"/>
      <c r="NG528" s="65"/>
      <c r="NH528" s="65"/>
      <c r="NI528" s="65"/>
      <c r="NJ528" s="65"/>
      <c r="NK528" s="65"/>
      <c r="NL528" s="65"/>
      <c r="NM528" s="65"/>
      <c r="NN528" s="65"/>
      <c r="NO528" s="65"/>
      <c r="NP528" s="65"/>
      <c r="NQ528" s="65"/>
      <c r="NR528" s="65"/>
      <c r="NS528" s="65"/>
      <c r="NT528" s="65"/>
      <c r="NU528" s="65"/>
      <c r="NV528" s="65"/>
      <c r="NW528" s="65"/>
      <c r="NX528" s="65"/>
      <c r="NY528" s="65"/>
      <c r="NZ528" s="65"/>
      <c r="OA528" s="65"/>
      <c r="OB528" s="65"/>
      <c r="OC528" s="65"/>
      <c r="OD528" s="65"/>
      <c r="OE528" s="65"/>
      <c r="OF528" s="65"/>
      <c r="OG528" s="65"/>
      <c r="OH528" s="65"/>
      <c r="OI528" s="65"/>
      <c r="OJ528" s="65"/>
      <c r="OK528" s="65"/>
      <c r="OL528" s="65"/>
      <c r="OM528" s="65"/>
      <c r="ON528" s="65"/>
      <c r="OO528" s="65"/>
      <c r="OP528" s="65"/>
      <c r="OQ528" s="65"/>
      <c r="OR528" s="65"/>
      <c r="OS528" s="65"/>
      <c r="OT528" s="65"/>
      <c r="OU528" s="65"/>
      <c r="OV528" s="65"/>
      <c r="OW528" s="65"/>
      <c r="OX528" s="65"/>
      <c r="OY528" s="65"/>
      <c r="OZ528" s="65"/>
      <c r="PA528" s="65"/>
      <c r="PB528" s="65"/>
      <c r="PC528" s="65"/>
      <c r="PD528" s="65"/>
      <c r="PE528" s="65"/>
      <c r="PF528" s="65"/>
      <c r="PG528" s="65"/>
      <c r="PH528" s="65"/>
      <c r="PI528" s="65"/>
      <c r="PJ528" s="65"/>
      <c r="PK528" s="65"/>
      <c r="PL528" s="65"/>
      <c r="PM528" s="65"/>
      <c r="PN528" s="65"/>
      <c r="PO528" s="65"/>
      <c r="PP528" s="65"/>
      <c r="PQ528" s="65"/>
      <c r="PR528" s="65"/>
      <c r="PS528" s="65"/>
      <c r="PT528" s="65"/>
      <c r="PU528" s="65"/>
      <c r="PV528" s="65"/>
      <c r="PW528" s="65"/>
      <c r="PX528" s="65"/>
      <c r="PY528" s="65"/>
      <c r="PZ528" s="65"/>
      <c r="QA528" s="65"/>
      <c r="QB528" s="65"/>
      <c r="QC528" s="65"/>
      <c r="QD528" s="65"/>
      <c r="QE528" s="65"/>
      <c r="QF528" s="65"/>
      <c r="QG528" s="65"/>
      <c r="QH528" s="65"/>
      <c r="QI528" s="65"/>
      <c r="QJ528" s="65"/>
      <c r="QK528" s="65"/>
      <c r="QL528" s="65"/>
      <c r="QM528" s="65"/>
      <c r="QN528" s="65"/>
      <c r="QO528" s="65"/>
      <c r="QP528" s="65"/>
      <c r="QQ528" s="65"/>
      <c r="QR528" s="65"/>
      <c r="QS528" s="65"/>
      <c r="QT528" s="65"/>
      <c r="QU528" s="65"/>
      <c r="QV528" s="65"/>
      <c r="QW528" s="65"/>
      <c r="QX528" s="65"/>
      <c r="QY528" s="65"/>
      <c r="QZ528" s="65"/>
      <c r="RA528" s="65"/>
      <c r="RB528" s="65"/>
      <c r="RC528" s="65"/>
      <c r="RD528" s="65"/>
      <c r="RE528" s="65"/>
      <c r="RF528" s="65"/>
      <c r="RG528" s="65"/>
      <c r="RH528" s="65"/>
      <c r="RI528" s="65"/>
      <c r="RJ528" s="65"/>
      <c r="RK528" s="65"/>
      <c r="RL528" s="65"/>
      <c r="RM528" s="65"/>
      <c r="RN528" s="65"/>
      <c r="RO528" s="65"/>
      <c r="RP528" s="65"/>
      <c r="RQ528" s="65"/>
      <c r="RR528" s="65"/>
      <c r="RS528" s="65"/>
      <c r="RT528" s="65"/>
      <c r="RU528" s="65"/>
      <c r="RV528" s="65"/>
      <c r="RW528" s="65"/>
      <c r="RX528" s="65"/>
      <c r="RY528" s="65"/>
      <c r="RZ528" s="65"/>
      <c r="SA528" s="65"/>
      <c r="SB528" s="65"/>
      <c r="SC528" s="65"/>
      <c r="SD528" s="65"/>
      <c r="SE528" s="65"/>
      <c r="SF528" s="65"/>
      <c r="SG528" s="65"/>
      <c r="SH528" s="65"/>
      <c r="SI528" s="65"/>
      <c r="SJ528" s="65"/>
      <c r="SK528" s="65"/>
      <c r="SL528" s="65"/>
      <c r="SM528" s="65"/>
      <c r="SN528" s="65"/>
      <c r="SO528" s="65"/>
      <c r="SP528" s="65"/>
      <c r="SQ528" s="65"/>
      <c r="SR528" s="65"/>
      <c r="SS528" s="65"/>
      <c r="ST528" s="65"/>
      <c r="SU528" s="65"/>
      <c r="SV528" s="65"/>
      <c r="SW528" s="65"/>
      <c r="SX528" s="65"/>
      <c r="SY528" s="65"/>
      <c r="SZ528" s="65"/>
      <c r="TA528" s="65"/>
      <c r="TB528" s="65"/>
      <c r="TC528" s="65"/>
      <c r="TD528" s="65"/>
      <c r="TE528" s="65"/>
      <c r="TF528" s="65"/>
      <c r="TG528" s="65"/>
      <c r="TH528" s="65"/>
      <c r="TI528" s="65"/>
      <c r="TJ528" s="65"/>
      <c r="TK528" s="65"/>
      <c r="TL528" s="65"/>
      <c r="TM528" s="65"/>
      <c r="TN528" s="65"/>
      <c r="TO528" s="65"/>
      <c r="TP528" s="65"/>
      <c r="TQ528" s="65"/>
      <c r="TR528" s="65"/>
      <c r="TS528" s="65"/>
      <c r="TT528" s="65"/>
      <c r="TU528" s="65"/>
      <c r="TV528" s="65"/>
      <c r="TW528" s="65"/>
      <c r="TX528" s="65"/>
      <c r="TY528" s="65"/>
      <c r="TZ528" s="65"/>
      <c r="UA528" s="65"/>
      <c r="UB528" s="65"/>
      <c r="UC528" s="65"/>
      <c r="UD528" s="65"/>
      <c r="UE528" s="65"/>
      <c r="UF528" s="65"/>
      <c r="UG528" s="65"/>
      <c r="UH528" s="65"/>
      <c r="UI528" s="65"/>
      <c r="UJ528" s="65"/>
      <c r="UK528" s="65"/>
      <c r="UL528" s="65"/>
      <c r="UM528" s="65"/>
      <c r="UN528" s="65"/>
      <c r="UO528" s="65"/>
      <c r="UP528" s="65"/>
      <c r="UQ528" s="65"/>
      <c r="UR528" s="65"/>
      <c r="US528" s="65"/>
      <c r="UT528" s="65"/>
      <c r="UU528" s="65"/>
      <c r="UV528" s="65"/>
      <c r="UW528" s="65"/>
      <c r="UX528" s="65"/>
      <c r="UY528" s="65"/>
      <c r="UZ528" s="65"/>
      <c r="VA528" s="65"/>
      <c r="VB528" s="65"/>
      <c r="VC528" s="65"/>
      <c r="VD528" s="65"/>
      <c r="VE528" s="65"/>
      <c r="VF528" s="65"/>
      <c r="VG528" s="65"/>
      <c r="VH528" s="65"/>
      <c r="VI528" s="65"/>
      <c r="VJ528" s="65"/>
      <c r="VK528" s="65"/>
      <c r="VL528" s="65"/>
      <c r="VM528" s="65"/>
      <c r="VN528" s="65"/>
      <c r="VO528" s="65"/>
      <c r="VP528" s="65"/>
      <c r="VQ528" s="65"/>
      <c r="VR528" s="65"/>
      <c r="VS528" s="65"/>
      <c r="VT528" s="65"/>
      <c r="VU528" s="65"/>
      <c r="VV528" s="65"/>
      <c r="VW528" s="65"/>
      <c r="VX528" s="65"/>
      <c r="VY528" s="65"/>
      <c r="VZ528" s="65"/>
      <c r="WA528" s="65"/>
      <c r="WB528" s="65"/>
      <c r="WC528" s="65"/>
      <c r="WD528" s="65"/>
      <c r="WE528" s="65"/>
      <c r="WF528" s="65"/>
      <c r="WG528" s="65"/>
      <c r="WH528" s="65"/>
      <c r="WI528" s="65"/>
      <c r="WJ528" s="65"/>
      <c r="WK528" s="65"/>
      <c r="WL528" s="65"/>
      <c r="WM528" s="65"/>
      <c r="WN528" s="65"/>
      <c r="WO528" s="65"/>
      <c r="WP528" s="65"/>
      <c r="WQ528" s="65"/>
      <c r="WR528" s="65"/>
      <c r="WS528" s="65"/>
      <c r="WT528" s="65"/>
      <c r="WU528" s="65"/>
      <c r="WV528" s="65"/>
      <c r="WW528" s="65"/>
      <c r="WX528" s="65"/>
      <c r="WY528" s="65"/>
      <c r="WZ528" s="65"/>
      <c r="XA528" s="65"/>
      <c r="XB528" s="65"/>
      <c r="XC528" s="65"/>
      <c r="XD528" s="65"/>
      <c r="XE528" s="65"/>
      <c r="XF528" s="65"/>
      <c r="XG528" s="65"/>
      <c r="XH528" s="65"/>
      <c r="XI528" s="65"/>
      <c r="XJ528" s="65"/>
      <c r="XK528" s="65"/>
      <c r="XL528" s="65"/>
      <c r="XM528" s="65"/>
      <c r="XN528" s="65"/>
      <c r="XO528" s="65"/>
      <c r="XP528" s="65"/>
      <c r="XQ528" s="65"/>
      <c r="XR528" s="65"/>
      <c r="XS528" s="65"/>
      <c r="XT528" s="65"/>
      <c r="XU528" s="65"/>
      <c r="XV528" s="65"/>
      <c r="XW528" s="65"/>
      <c r="XX528" s="65"/>
      <c r="XY528" s="65"/>
      <c r="XZ528" s="65"/>
      <c r="YA528" s="65"/>
      <c r="YB528" s="65"/>
      <c r="YC528" s="65"/>
      <c r="YD528" s="65"/>
      <c r="YE528" s="65"/>
      <c r="YF528" s="65"/>
      <c r="YG528" s="65"/>
      <c r="YH528" s="65"/>
      <c r="YI528" s="65"/>
      <c r="YJ528" s="65"/>
      <c r="YK528" s="65"/>
      <c r="YL528" s="65"/>
      <c r="YM528" s="65"/>
      <c r="YN528" s="65"/>
      <c r="YO528" s="65"/>
      <c r="YP528" s="65"/>
      <c r="YQ528" s="65"/>
      <c r="YR528" s="65"/>
      <c r="YS528" s="65"/>
      <c r="YT528" s="65"/>
      <c r="YU528" s="65"/>
      <c r="YV528" s="65"/>
      <c r="YW528" s="65"/>
      <c r="YX528" s="65"/>
      <c r="YY528" s="65"/>
      <c r="YZ528" s="65"/>
      <c r="ZA528" s="65"/>
      <c r="ZB528" s="65"/>
      <c r="ZC528" s="65"/>
      <c r="ZD528" s="65"/>
      <c r="ZE528" s="65"/>
      <c r="ZF528" s="65"/>
      <c r="ZG528" s="65"/>
      <c r="ZH528" s="65"/>
      <c r="ZI528" s="65"/>
      <c r="ZJ528" s="65"/>
      <c r="ZK528" s="65"/>
      <c r="ZL528" s="65"/>
      <c r="ZM528" s="65"/>
      <c r="ZN528" s="65"/>
      <c r="ZO528" s="65"/>
      <c r="ZP528" s="65"/>
      <c r="ZQ528" s="65"/>
      <c r="ZR528" s="65"/>
      <c r="ZS528" s="65"/>
      <c r="ZT528" s="65"/>
      <c r="ZU528" s="65"/>
      <c r="ZV528" s="65"/>
      <c r="ZW528" s="65"/>
      <c r="ZX528" s="65"/>
      <c r="ZY528" s="65"/>
      <c r="ZZ528" s="65"/>
      <c r="AAA528" s="65"/>
      <c r="AAB528" s="65"/>
      <c r="AAC528" s="65"/>
      <c r="AAD528" s="65"/>
      <c r="AAE528" s="65"/>
      <c r="AAF528" s="65"/>
      <c r="AAG528" s="65"/>
      <c r="AAH528" s="65"/>
      <c r="AAI528" s="65"/>
      <c r="AAJ528" s="65"/>
      <c r="AAK528" s="65"/>
      <c r="AAL528" s="65"/>
      <c r="AAM528" s="65"/>
      <c r="AAN528" s="65"/>
      <c r="AAO528" s="65"/>
      <c r="AAP528" s="65"/>
      <c r="AAQ528" s="65"/>
      <c r="AAR528" s="65"/>
      <c r="AAS528" s="65"/>
      <c r="AAT528" s="65"/>
      <c r="AAU528" s="65"/>
      <c r="AAV528" s="65"/>
      <c r="AAW528" s="65"/>
      <c r="AAX528" s="65"/>
      <c r="AAY528" s="65"/>
      <c r="AAZ528" s="65"/>
      <c r="ABA528" s="65"/>
      <c r="ABB528" s="65"/>
      <c r="ABC528" s="65"/>
      <c r="ABD528" s="65"/>
      <c r="ABE528" s="65"/>
      <c r="ABF528" s="65"/>
      <c r="ABG528" s="65"/>
      <c r="ABH528" s="65"/>
      <c r="ABI528" s="65"/>
      <c r="ABJ528" s="65"/>
      <c r="ABK528" s="65"/>
      <c r="ABL528" s="65"/>
      <c r="ABM528" s="65"/>
      <c r="ABN528" s="65"/>
      <c r="ABO528" s="65"/>
      <c r="ABP528" s="65"/>
      <c r="ABQ528" s="65"/>
      <c r="ABR528" s="65"/>
      <c r="ABS528" s="65"/>
      <c r="ABT528" s="65"/>
      <c r="ABU528" s="65"/>
      <c r="ABV528" s="65"/>
      <c r="ABW528" s="65"/>
      <c r="ABX528" s="65"/>
      <c r="ABY528" s="65"/>
      <c r="ABZ528" s="65"/>
      <c r="ACA528" s="65"/>
      <c r="ACB528" s="65"/>
      <c r="ACC528" s="65"/>
      <c r="ACD528" s="65"/>
      <c r="ACE528" s="65"/>
      <c r="ACF528" s="65"/>
      <c r="ACG528" s="65"/>
      <c r="ACH528" s="65"/>
      <c r="ACI528" s="65"/>
      <c r="ACJ528" s="65"/>
      <c r="ACK528" s="65"/>
      <c r="ACL528" s="65"/>
      <c r="ACM528" s="65"/>
      <c r="ACN528" s="65"/>
      <c r="ACO528" s="65"/>
      <c r="ACP528" s="65"/>
      <c r="ACQ528" s="65"/>
      <c r="ACR528" s="65"/>
      <c r="ACS528" s="65"/>
      <c r="ACT528" s="65"/>
      <c r="ACU528" s="65"/>
      <c r="ACV528" s="65"/>
      <c r="ACW528" s="65"/>
      <c r="ACX528" s="65"/>
      <c r="ACY528" s="65"/>
      <c r="ACZ528" s="65"/>
      <c r="ADA528" s="65"/>
      <c r="ADB528" s="65"/>
      <c r="ADC528" s="65"/>
      <c r="ADD528" s="65"/>
      <c r="ADE528" s="65"/>
      <c r="ADF528" s="65"/>
      <c r="ADG528" s="65"/>
      <c r="ADH528" s="65"/>
      <c r="ADI528" s="65"/>
      <c r="ADJ528" s="65"/>
      <c r="ADK528" s="65"/>
      <c r="ADL528" s="65"/>
      <c r="ADM528" s="65"/>
      <c r="ADN528" s="65"/>
      <c r="ADO528" s="65"/>
      <c r="ADP528" s="65"/>
      <c r="ADQ528" s="65"/>
      <c r="ADR528" s="65"/>
      <c r="ADS528" s="65"/>
      <c r="ADT528" s="65"/>
      <c r="ADU528" s="65"/>
      <c r="ADV528" s="65"/>
      <c r="ADW528" s="65"/>
      <c r="ADX528" s="65"/>
      <c r="ADY528" s="65"/>
      <c r="ADZ528" s="65"/>
      <c r="AEA528" s="65"/>
      <c r="AEB528" s="65"/>
      <c r="AEC528" s="65"/>
      <c r="AED528" s="65"/>
      <c r="AEE528" s="65"/>
      <c r="AEF528" s="65"/>
      <c r="AEG528" s="65"/>
      <c r="AEH528" s="65"/>
      <c r="AEI528" s="65"/>
      <c r="AEJ528" s="65"/>
      <c r="AEK528" s="65"/>
      <c r="AEL528" s="65"/>
      <c r="AEM528" s="65"/>
      <c r="AEN528" s="65"/>
      <c r="AEO528" s="65"/>
      <c r="AEP528" s="65"/>
      <c r="AEQ528" s="65"/>
      <c r="AER528" s="65"/>
      <c r="AES528" s="65"/>
      <c r="AET528" s="65"/>
      <c r="AEU528" s="65"/>
      <c r="AEV528" s="65"/>
      <c r="AEW528" s="65"/>
      <c r="AEX528" s="65"/>
      <c r="AEY528" s="65"/>
      <c r="AEZ528" s="65"/>
      <c r="AFA528" s="65"/>
      <c r="AFB528" s="65"/>
      <c r="AFC528" s="65"/>
      <c r="AFD528" s="65"/>
      <c r="AFE528" s="65"/>
      <c r="AFF528" s="65"/>
      <c r="AFG528" s="65"/>
      <c r="AFH528" s="65"/>
      <c r="AFI528" s="65"/>
      <c r="AFJ528" s="65"/>
      <c r="AFK528" s="65"/>
      <c r="AFL528" s="65"/>
      <c r="AFM528" s="65"/>
      <c r="AFN528" s="65"/>
      <c r="AFO528" s="65"/>
      <c r="AFP528" s="65"/>
      <c r="AFQ528" s="65"/>
      <c r="AFR528" s="65"/>
      <c r="AFS528" s="65"/>
      <c r="AFT528" s="65"/>
      <c r="AFU528" s="65"/>
      <c r="AFV528" s="65"/>
      <c r="AFW528" s="65"/>
      <c r="AFX528" s="65"/>
      <c r="AFY528" s="65"/>
      <c r="AFZ528" s="65"/>
      <c r="AGA528" s="65"/>
      <c r="AGB528" s="65"/>
      <c r="AGC528" s="65"/>
      <c r="AGD528" s="65"/>
      <c r="AGE528" s="65"/>
      <c r="AGF528" s="65"/>
      <c r="AGG528" s="65"/>
      <c r="AGH528" s="65"/>
      <c r="AGI528" s="65"/>
      <c r="AGJ528" s="65"/>
      <c r="AGK528" s="65"/>
      <c r="AGL528" s="65"/>
      <c r="AGM528" s="65"/>
      <c r="AGN528" s="65"/>
      <c r="AGO528" s="65"/>
      <c r="AGP528" s="65"/>
      <c r="AGQ528" s="65"/>
      <c r="AGR528" s="65"/>
      <c r="AGS528" s="65"/>
      <c r="AGT528" s="65"/>
      <c r="AGU528" s="65"/>
      <c r="AGV528" s="65"/>
      <c r="AGW528" s="65"/>
      <c r="AGX528" s="65"/>
      <c r="AGY528" s="65"/>
      <c r="AGZ528" s="65"/>
      <c r="AHA528" s="65"/>
      <c r="AHB528" s="65"/>
      <c r="AHC528" s="65"/>
      <c r="AHD528" s="65"/>
      <c r="AHE528" s="65"/>
      <c r="AHF528" s="65"/>
      <c r="AHG528" s="65"/>
      <c r="AHH528" s="65"/>
      <c r="AHI528" s="65"/>
      <c r="AHJ528" s="65"/>
      <c r="AHK528" s="65"/>
      <c r="AHL528" s="65"/>
      <c r="AHM528" s="65"/>
      <c r="AHN528" s="65"/>
      <c r="AHO528" s="65"/>
      <c r="AHP528" s="65"/>
      <c r="AHQ528" s="65"/>
      <c r="AHR528" s="65"/>
      <c r="AHS528" s="65"/>
      <c r="AHT528" s="65"/>
      <c r="AHU528" s="65"/>
      <c r="AHV528" s="65"/>
      <c r="AHW528" s="65"/>
      <c r="AHX528" s="65"/>
      <c r="AHY528" s="65"/>
      <c r="AHZ528" s="65"/>
      <c r="AIA528" s="65"/>
      <c r="AIB528" s="65"/>
      <c r="AIC528" s="65"/>
      <c r="AID528" s="65"/>
      <c r="AIE528" s="65"/>
      <c r="AIF528" s="65"/>
      <c r="AIG528" s="65"/>
      <c r="AIH528" s="65"/>
      <c r="AII528" s="65"/>
      <c r="AIJ528" s="65"/>
      <c r="AIK528" s="65"/>
      <c r="AIL528" s="65"/>
      <c r="AIM528" s="65"/>
      <c r="AIN528" s="65"/>
      <c r="AIO528" s="65"/>
      <c r="AIP528" s="65"/>
      <c r="AIQ528" s="65"/>
      <c r="AIR528" s="65"/>
      <c r="AIS528" s="65"/>
      <c r="AIT528" s="65"/>
      <c r="AIU528" s="65"/>
      <c r="AIV528" s="65"/>
      <c r="AIW528" s="65"/>
      <c r="AIX528" s="65"/>
      <c r="AIY528" s="65"/>
      <c r="AIZ528" s="65"/>
      <c r="AJA528" s="65"/>
      <c r="AJB528" s="65"/>
      <c r="AJC528" s="65"/>
      <c r="AJD528" s="65"/>
      <c r="AJE528" s="65"/>
      <c r="AJF528" s="65"/>
      <c r="AJG528" s="65"/>
      <c r="AJH528" s="65"/>
      <c r="AJI528" s="65"/>
      <c r="AJJ528" s="65"/>
      <c r="AJK528" s="65"/>
      <c r="AJL528" s="65"/>
      <c r="AJM528" s="65"/>
      <c r="AJN528" s="65"/>
      <c r="AJO528" s="65"/>
      <c r="AJP528" s="65"/>
      <c r="AJQ528" s="65"/>
      <c r="AJR528" s="65"/>
      <c r="AJS528" s="65"/>
      <c r="AJT528" s="65"/>
      <c r="AJU528" s="65"/>
      <c r="AJV528" s="65"/>
      <c r="AJW528" s="65"/>
      <c r="AJX528" s="65"/>
      <c r="AJY528" s="65"/>
      <c r="AJZ528" s="65"/>
      <c r="AKA528" s="65"/>
      <c r="AKB528" s="65"/>
      <c r="AKC528" s="65"/>
      <c r="AKD528" s="65"/>
      <c r="AKE528" s="65"/>
      <c r="AKF528" s="65"/>
      <c r="AKG528" s="65"/>
      <c r="AKH528" s="65"/>
      <c r="AKI528" s="65"/>
      <c r="AKJ528" s="65"/>
      <c r="AKK528" s="65"/>
      <c r="AKL528" s="65"/>
      <c r="AKM528" s="65"/>
      <c r="AKN528" s="65"/>
      <c r="AKO528" s="65"/>
      <c r="AKP528" s="65"/>
      <c r="AKQ528" s="65"/>
      <c r="AKR528" s="65"/>
      <c r="AKS528" s="65"/>
      <c r="AKT528" s="65"/>
      <c r="AKU528" s="65"/>
      <c r="AKV528" s="65"/>
      <c r="AKW528" s="65"/>
      <c r="AKX528" s="65"/>
      <c r="AKY528" s="65"/>
      <c r="AKZ528" s="65"/>
      <c r="ALA528" s="65"/>
      <c r="ALB528" s="65"/>
      <c r="ALC528" s="65"/>
      <c r="ALD528" s="65"/>
      <c r="ALE528" s="65"/>
      <c r="ALF528" s="65"/>
      <c r="ALG528" s="65"/>
      <c r="ALH528" s="65"/>
      <c r="ALI528" s="65"/>
      <c r="ALJ528" s="65"/>
      <c r="ALK528" s="65"/>
      <c r="ALL528" s="65"/>
      <c r="ALM528" s="65"/>
      <c r="ALN528" s="65"/>
      <c r="ALO528" s="65"/>
      <c r="ALP528" s="65"/>
      <c r="ALQ528" s="65"/>
      <c r="ALR528" s="65"/>
      <c r="ALS528" s="65"/>
      <c r="ALT528" s="65"/>
      <c r="ALU528" s="65"/>
      <c r="ALV528" s="65"/>
      <c r="ALW528" s="65"/>
      <c r="ALX528" s="65"/>
      <c r="ALY528" s="65"/>
      <c r="ALZ528" s="65"/>
      <c r="AMA528" s="65"/>
      <c r="AMB528" s="65"/>
      <c r="AMC528" s="65"/>
      <c r="AMD528" s="65"/>
      <c r="AME528" s="65"/>
      <c r="AMF528" s="65"/>
      <c r="AMG528" s="65"/>
      <c r="AMH528" s="65"/>
      <c r="AMI528" s="65"/>
      <c r="AMJ528" s="65"/>
      <c r="AMK528" s="65"/>
      <c r="AML528" s="65"/>
      <c r="AMM528" s="65"/>
      <c r="AMN528" s="65"/>
      <c r="AMO528" s="65"/>
      <c r="AMP528" s="65"/>
      <c r="AMQ528" s="65"/>
      <c r="AMR528" s="65"/>
      <c r="AMS528" s="65"/>
      <c r="AMT528" s="65"/>
      <c r="AMU528" s="65"/>
      <c r="AMV528" s="65"/>
      <c r="AMW528" s="65"/>
      <c r="AMX528" s="65"/>
      <c r="AMY528" s="65"/>
      <c r="AMZ528" s="65"/>
      <c r="ANA528" s="65"/>
      <c r="ANB528" s="65"/>
      <c r="ANC528" s="65"/>
      <c r="AND528" s="65"/>
      <c r="ANE528" s="65"/>
      <c r="ANF528" s="65"/>
      <c r="ANG528" s="65"/>
      <c r="ANH528" s="65"/>
      <c r="ANI528" s="65"/>
      <c r="ANJ528" s="65"/>
      <c r="ANK528" s="65"/>
      <c r="ANL528" s="65"/>
      <c r="ANM528" s="65"/>
      <c r="ANN528" s="65"/>
      <c r="ANO528" s="65"/>
      <c r="ANP528" s="65"/>
      <c r="ANQ528" s="65"/>
      <c r="ANR528" s="65"/>
      <c r="ANS528" s="65"/>
      <c r="ANT528" s="65"/>
      <c r="ANU528" s="65"/>
      <c r="ANV528" s="65"/>
      <c r="ANW528" s="65"/>
      <c r="ANX528" s="65"/>
      <c r="ANY528" s="65"/>
      <c r="ANZ528" s="65"/>
      <c r="AOA528" s="65"/>
      <c r="AOB528" s="65"/>
      <c r="AOC528" s="65"/>
      <c r="AOD528" s="65"/>
      <c r="AOE528" s="65"/>
      <c r="AOF528" s="65"/>
      <c r="AOG528" s="65"/>
      <c r="AOH528" s="65"/>
      <c r="AOI528" s="65"/>
      <c r="AOJ528" s="65"/>
      <c r="AOK528" s="65"/>
      <c r="AOL528" s="65"/>
      <c r="AOM528" s="65"/>
      <c r="AON528" s="65"/>
      <c r="AOO528" s="65"/>
      <c r="AOP528" s="65"/>
      <c r="AOQ528" s="65"/>
      <c r="AOR528" s="65"/>
      <c r="AOS528" s="65"/>
      <c r="AOT528" s="65"/>
      <c r="AOU528" s="65"/>
      <c r="AOV528" s="65"/>
      <c r="AOW528" s="65"/>
      <c r="AOX528" s="65"/>
      <c r="AOY528" s="65"/>
      <c r="AOZ528" s="65"/>
      <c r="APA528" s="65"/>
      <c r="APB528" s="65"/>
      <c r="APC528" s="65"/>
      <c r="APD528" s="65"/>
      <c r="APE528" s="65"/>
      <c r="APF528" s="65"/>
      <c r="APG528" s="65"/>
      <c r="APH528" s="65"/>
      <c r="API528" s="65"/>
      <c r="APJ528" s="65"/>
      <c r="APK528" s="65"/>
      <c r="APL528" s="65"/>
      <c r="APM528" s="65"/>
      <c r="APN528" s="65"/>
      <c r="APO528" s="65"/>
      <c r="APP528" s="65"/>
      <c r="APQ528" s="65"/>
      <c r="APR528" s="65"/>
      <c r="APS528" s="65"/>
      <c r="APT528" s="65"/>
      <c r="APU528" s="65"/>
      <c r="APV528" s="65"/>
      <c r="APW528" s="65"/>
      <c r="APX528" s="65"/>
      <c r="APY528" s="65"/>
      <c r="APZ528" s="65"/>
      <c r="AQA528" s="65"/>
      <c r="AQB528" s="65"/>
      <c r="AQC528" s="65"/>
      <c r="AQD528" s="65"/>
      <c r="AQE528" s="65"/>
      <c r="AQF528" s="65"/>
      <c r="AQG528" s="65"/>
      <c r="AQH528" s="65"/>
      <c r="AQI528" s="65"/>
      <c r="AQJ528" s="65"/>
      <c r="AQK528" s="65"/>
      <c r="AQL528" s="65"/>
      <c r="AQM528" s="65"/>
      <c r="AQN528" s="65"/>
      <c r="AQO528" s="65"/>
      <c r="AQP528" s="65"/>
      <c r="AQQ528" s="65"/>
      <c r="AQR528" s="65"/>
      <c r="AQS528" s="65"/>
      <c r="AQT528" s="65"/>
      <c r="AQU528" s="65"/>
      <c r="AQV528" s="65"/>
      <c r="AQW528" s="65"/>
      <c r="AQX528" s="65"/>
      <c r="AQY528" s="65"/>
      <c r="AQZ528" s="65"/>
      <c r="ARA528" s="65"/>
      <c r="ARB528" s="65"/>
      <c r="ARC528" s="65"/>
      <c r="ARD528" s="65"/>
      <c r="ARE528" s="65"/>
      <c r="ARF528" s="65"/>
      <c r="ARG528" s="65"/>
      <c r="ARH528" s="65"/>
      <c r="ARI528" s="65"/>
      <c r="ARJ528" s="65"/>
      <c r="ARK528" s="65"/>
      <c r="ARL528" s="65"/>
      <c r="ARM528" s="65"/>
      <c r="ARN528" s="65"/>
      <c r="ARO528" s="65"/>
      <c r="ARP528" s="65"/>
      <c r="ARQ528" s="65"/>
      <c r="ARR528" s="65"/>
      <c r="ARS528" s="65"/>
      <c r="ART528" s="65"/>
      <c r="ARU528" s="65"/>
      <c r="ARV528" s="65"/>
      <c r="ARW528" s="65"/>
      <c r="ARX528" s="65"/>
      <c r="ARY528" s="65"/>
      <c r="ARZ528" s="65"/>
      <c r="ASA528" s="65"/>
      <c r="ASB528" s="65"/>
      <c r="ASC528" s="65"/>
      <c r="ASD528" s="65"/>
      <c r="ASE528" s="65"/>
      <c r="ASF528" s="65"/>
      <c r="ASG528" s="65"/>
      <c r="ASH528" s="65"/>
      <c r="ASI528" s="65"/>
      <c r="ASJ528" s="65"/>
      <c r="ASK528" s="65"/>
      <c r="ASL528" s="65"/>
      <c r="ASM528" s="65"/>
      <c r="ASN528" s="65"/>
      <c r="ASO528" s="65"/>
      <c r="ASP528" s="65"/>
      <c r="ASQ528" s="65"/>
      <c r="ASR528" s="65"/>
      <c r="ASS528" s="65"/>
      <c r="AST528" s="65"/>
      <c r="ASU528" s="65"/>
      <c r="ASV528" s="65"/>
      <c r="ASW528" s="65"/>
      <c r="ASX528" s="65"/>
      <c r="ASY528" s="65"/>
      <c r="ASZ528" s="65"/>
      <c r="ATA528" s="65"/>
      <c r="ATB528" s="65"/>
      <c r="ATC528" s="65"/>
      <c r="ATD528" s="65"/>
      <c r="ATE528" s="65"/>
      <c r="ATF528" s="65"/>
      <c r="ATG528" s="65"/>
      <c r="ATH528" s="65"/>
      <c r="ATI528" s="65"/>
      <c r="ATJ528" s="65"/>
      <c r="ATK528" s="65"/>
      <c r="ATL528" s="65"/>
      <c r="ATM528" s="65"/>
      <c r="ATN528" s="65"/>
      <c r="ATO528" s="65"/>
      <c r="ATP528" s="65"/>
      <c r="ATQ528" s="65"/>
      <c r="ATR528" s="65"/>
      <c r="ATS528" s="65"/>
      <c r="ATT528" s="65"/>
      <c r="ATU528" s="65"/>
      <c r="ATV528" s="65"/>
      <c r="ATW528" s="65"/>
      <c r="ATX528" s="65"/>
      <c r="ATY528" s="65"/>
      <c r="ATZ528" s="65"/>
      <c r="AUA528" s="65"/>
      <c r="AUB528" s="65"/>
      <c r="AUC528" s="65"/>
      <c r="AUD528" s="65"/>
      <c r="AUE528" s="65"/>
      <c r="AUF528" s="65"/>
      <c r="AUG528" s="65"/>
      <c r="AUH528" s="65"/>
      <c r="AUI528" s="65"/>
      <c r="AUJ528" s="65"/>
      <c r="AUK528" s="65"/>
      <c r="AUL528" s="65"/>
      <c r="AUM528" s="65"/>
      <c r="AUN528" s="65"/>
      <c r="AUO528" s="65"/>
      <c r="AUP528" s="65"/>
      <c r="AUQ528" s="65"/>
      <c r="AUR528" s="65"/>
      <c r="AUS528" s="65"/>
      <c r="AUT528" s="65"/>
      <c r="AUU528" s="65"/>
      <c r="AUV528" s="65"/>
      <c r="AUW528" s="65"/>
      <c r="AUX528" s="65"/>
      <c r="AUY528" s="65"/>
      <c r="AUZ528" s="65"/>
      <c r="AVA528" s="65"/>
      <c r="AVB528" s="65"/>
      <c r="AVC528" s="65"/>
      <c r="AVD528" s="65"/>
      <c r="AVE528" s="65"/>
      <c r="AVF528" s="65"/>
      <c r="AVG528" s="65"/>
      <c r="AVH528" s="65"/>
      <c r="AVI528" s="65"/>
      <c r="AVJ528" s="65"/>
      <c r="AVK528" s="65"/>
      <c r="AVL528" s="65"/>
      <c r="AVM528" s="65"/>
      <c r="AVN528" s="65"/>
      <c r="AVO528" s="65"/>
      <c r="AVP528" s="65"/>
      <c r="AVQ528" s="65"/>
      <c r="AVR528" s="65"/>
      <c r="AVS528" s="65"/>
      <c r="AVT528" s="65"/>
      <c r="AVU528" s="65"/>
      <c r="AVV528" s="65"/>
      <c r="AVW528" s="65"/>
      <c r="AVX528" s="65"/>
      <c r="AVY528" s="65"/>
      <c r="AVZ528" s="65"/>
      <c r="AWA528" s="65"/>
      <c r="AWB528" s="65"/>
      <c r="AWC528" s="65"/>
      <c r="AWD528" s="65"/>
      <c r="AWE528" s="65"/>
      <c r="AWF528" s="65"/>
      <c r="AWG528" s="65"/>
      <c r="AWH528" s="65"/>
      <c r="AWI528" s="65"/>
      <c r="AWJ528" s="65"/>
      <c r="AWK528" s="65"/>
      <c r="AWL528" s="65"/>
      <c r="AWM528" s="65"/>
      <c r="AWN528" s="65"/>
      <c r="AWO528" s="65"/>
      <c r="AWP528" s="65"/>
      <c r="AWQ528" s="65"/>
      <c r="AWR528" s="65"/>
      <c r="AWS528" s="65"/>
      <c r="AWT528" s="65"/>
      <c r="AWU528" s="65"/>
      <c r="AWV528" s="65"/>
      <c r="AWW528" s="65"/>
      <c r="AWX528" s="65"/>
      <c r="AWY528" s="65"/>
      <c r="AWZ528" s="65"/>
      <c r="AXA528" s="65"/>
      <c r="AXB528" s="65"/>
      <c r="AXC528" s="65"/>
      <c r="AXD528" s="65"/>
      <c r="AXE528" s="65"/>
      <c r="AXF528" s="65"/>
      <c r="AXG528" s="65"/>
      <c r="AXH528" s="65"/>
      <c r="AXI528" s="65"/>
      <c r="AXJ528" s="65"/>
      <c r="AXK528" s="65"/>
      <c r="AXL528" s="65"/>
      <c r="AXM528" s="65"/>
      <c r="AXN528" s="65"/>
      <c r="AXO528" s="65"/>
      <c r="AXP528" s="65"/>
      <c r="AXQ528" s="65"/>
      <c r="AXR528" s="65"/>
      <c r="AXS528" s="65"/>
      <c r="AXT528" s="65"/>
      <c r="AXU528" s="65"/>
      <c r="AXV528" s="65"/>
      <c r="AXW528" s="65"/>
      <c r="AXX528" s="65"/>
      <c r="AXY528" s="65"/>
      <c r="AXZ528" s="65"/>
      <c r="AYA528" s="65"/>
      <c r="AYB528" s="65"/>
      <c r="AYC528" s="65"/>
      <c r="AYD528" s="65"/>
      <c r="AYE528" s="65"/>
      <c r="AYF528" s="65"/>
      <c r="AYG528" s="65"/>
      <c r="AYH528" s="65"/>
      <c r="AYI528" s="65"/>
      <c r="AYJ528" s="65"/>
      <c r="AYK528" s="65"/>
      <c r="AYL528" s="65"/>
      <c r="AYM528" s="65"/>
      <c r="AYN528" s="65"/>
      <c r="AYO528" s="65"/>
      <c r="AYP528" s="65"/>
      <c r="AYQ528" s="65"/>
      <c r="AYR528" s="65"/>
      <c r="AYS528" s="65"/>
      <c r="AYT528" s="65"/>
      <c r="AYU528" s="65"/>
      <c r="AYV528" s="65"/>
      <c r="AYW528" s="65"/>
      <c r="AYX528" s="65"/>
      <c r="AYY528" s="65"/>
      <c r="AYZ528" s="65"/>
      <c r="AZA528" s="65"/>
      <c r="AZB528" s="65"/>
      <c r="AZC528" s="65"/>
      <c r="AZD528" s="65"/>
      <c r="AZE528" s="65"/>
      <c r="AZF528" s="65"/>
      <c r="AZG528" s="65"/>
      <c r="AZH528" s="65"/>
      <c r="AZI528" s="65"/>
      <c r="AZJ528" s="65"/>
      <c r="AZK528" s="65"/>
      <c r="AZL528" s="65"/>
      <c r="AZM528" s="65"/>
      <c r="AZN528" s="65"/>
      <c r="AZO528" s="65"/>
      <c r="AZP528" s="65"/>
      <c r="AZQ528" s="65"/>
      <c r="AZR528" s="65"/>
      <c r="AZS528" s="65"/>
      <c r="AZT528" s="65"/>
      <c r="AZU528" s="65"/>
      <c r="AZV528" s="65"/>
      <c r="AZW528" s="65"/>
      <c r="AZX528" s="65"/>
      <c r="AZY528" s="65"/>
      <c r="AZZ528" s="65"/>
      <c r="BAA528" s="65"/>
      <c r="BAB528" s="65"/>
      <c r="BAC528" s="65"/>
      <c r="BAD528" s="65"/>
      <c r="BAE528" s="65"/>
      <c r="BAF528" s="65"/>
      <c r="BAG528" s="65"/>
      <c r="BAH528" s="65"/>
      <c r="BAI528" s="65"/>
      <c r="BAJ528" s="65"/>
      <c r="BAK528" s="65"/>
      <c r="BAL528" s="65"/>
      <c r="BAM528" s="65"/>
      <c r="BAN528" s="65"/>
      <c r="BAO528" s="65"/>
      <c r="BAP528" s="65"/>
      <c r="BAQ528" s="65"/>
      <c r="BAR528" s="65"/>
      <c r="BAS528" s="65"/>
      <c r="BAT528" s="65"/>
      <c r="BAU528" s="65"/>
      <c r="BAV528" s="65"/>
      <c r="BAW528" s="65"/>
      <c r="BAX528" s="65"/>
      <c r="BAY528" s="65"/>
      <c r="BAZ528" s="65"/>
      <c r="BBA528" s="65"/>
      <c r="BBB528" s="65"/>
      <c r="BBC528" s="65"/>
      <c r="BBD528" s="65"/>
      <c r="BBE528" s="65"/>
      <c r="BBF528" s="65"/>
      <c r="BBG528" s="65"/>
      <c r="BBH528" s="65"/>
      <c r="BBI528" s="65"/>
      <c r="BBJ528" s="65"/>
      <c r="BBK528" s="65"/>
      <c r="BBL528" s="65"/>
      <c r="BBM528" s="65"/>
      <c r="BBN528" s="65"/>
      <c r="BBO528" s="65"/>
      <c r="BBP528" s="65"/>
      <c r="BBQ528" s="65"/>
      <c r="BBR528" s="65"/>
      <c r="BBS528" s="65"/>
      <c r="BBT528" s="65"/>
      <c r="BBU528" s="65"/>
      <c r="BBV528" s="65"/>
      <c r="BBW528" s="65"/>
      <c r="BBX528" s="65"/>
      <c r="BBY528" s="65"/>
      <c r="BBZ528" s="65"/>
      <c r="BCA528" s="65"/>
      <c r="BCB528" s="65"/>
      <c r="BCC528" s="65"/>
      <c r="BCD528" s="65"/>
      <c r="BCE528" s="65"/>
      <c r="BCF528" s="65"/>
      <c r="BCG528" s="65"/>
      <c r="BCH528" s="65"/>
      <c r="BCI528" s="65"/>
      <c r="BCJ528" s="65"/>
      <c r="BCK528" s="65"/>
      <c r="BCL528" s="65"/>
      <c r="BCM528" s="65"/>
      <c r="BCN528" s="65"/>
      <c r="BCO528" s="65"/>
      <c r="BCP528" s="65"/>
      <c r="BCQ528" s="65"/>
      <c r="BCR528" s="65"/>
      <c r="BCS528" s="65"/>
      <c r="BCT528" s="65"/>
      <c r="BCU528" s="65"/>
      <c r="BCV528" s="65"/>
      <c r="BCW528" s="65"/>
      <c r="BCX528" s="65"/>
      <c r="BCY528" s="65"/>
      <c r="BCZ528" s="65"/>
      <c r="BDA528" s="65"/>
      <c r="BDB528" s="65"/>
      <c r="BDC528" s="65"/>
      <c r="BDD528" s="65"/>
      <c r="BDE528" s="65"/>
      <c r="BDF528" s="65"/>
      <c r="BDG528" s="65"/>
      <c r="BDH528" s="65"/>
      <c r="BDI528" s="65"/>
      <c r="BDJ528" s="65"/>
      <c r="BDK528" s="65"/>
      <c r="BDL528" s="65"/>
      <c r="BDM528" s="65"/>
      <c r="BDN528" s="65"/>
      <c r="BDO528" s="65"/>
      <c r="BDP528" s="65"/>
      <c r="BDQ528" s="65"/>
      <c r="BDR528" s="65"/>
      <c r="BDS528" s="65"/>
      <c r="BDT528" s="65"/>
      <c r="BDU528" s="65"/>
      <c r="BDV528" s="65"/>
      <c r="BDW528" s="65"/>
      <c r="BDX528" s="65"/>
      <c r="BDY528" s="65"/>
      <c r="BDZ528" s="65"/>
      <c r="BEA528" s="65"/>
      <c r="BEB528" s="65"/>
      <c r="BEC528" s="65"/>
      <c r="BED528" s="65"/>
      <c r="BEE528" s="65"/>
      <c r="BEF528" s="65"/>
      <c r="BEG528" s="65"/>
      <c r="BEH528" s="65"/>
      <c r="BEI528" s="65"/>
      <c r="BEJ528" s="65"/>
      <c r="BEK528" s="65"/>
      <c r="BEL528" s="65"/>
      <c r="BEM528" s="65"/>
      <c r="BEN528" s="65"/>
      <c r="BEO528" s="65"/>
      <c r="BEP528" s="65"/>
      <c r="BEQ528" s="65"/>
      <c r="BER528" s="65"/>
      <c r="BES528" s="65"/>
      <c r="BET528" s="65"/>
      <c r="BEU528" s="65"/>
      <c r="BEV528" s="65"/>
      <c r="BEW528" s="65"/>
      <c r="BEX528" s="65"/>
      <c r="BEY528" s="65"/>
      <c r="BEZ528" s="65"/>
      <c r="BFA528" s="65"/>
      <c r="BFB528" s="65"/>
      <c r="BFC528" s="65"/>
      <c r="BFD528" s="65"/>
      <c r="BFE528" s="65"/>
      <c r="BFF528" s="65"/>
      <c r="BFG528" s="65"/>
      <c r="BFH528" s="65"/>
      <c r="BFI528" s="65"/>
      <c r="BFJ528" s="65"/>
      <c r="BFK528" s="65"/>
      <c r="BFL528" s="65"/>
      <c r="BFM528" s="65"/>
      <c r="BFN528" s="65"/>
      <c r="BFO528" s="65"/>
      <c r="BFP528" s="65"/>
      <c r="BFQ528" s="65"/>
      <c r="BFR528" s="65"/>
      <c r="BFS528" s="65"/>
      <c r="BFT528" s="65"/>
      <c r="BFU528" s="65"/>
      <c r="BFV528" s="65"/>
    </row>
    <row r="529" spans="1:1530" s="86" customFormat="1" ht="33">
      <c r="B529" s="368"/>
      <c r="C529" s="369"/>
      <c r="D529" s="370"/>
      <c r="E529" s="370"/>
      <c r="F529" s="181" t="s">
        <v>820</v>
      </c>
      <c r="G529" s="170">
        <v>411695</v>
      </c>
      <c r="H529" s="65"/>
      <c r="I529" s="65"/>
      <c r="J529" s="65"/>
      <c r="K529" s="65"/>
      <c r="L529" s="65"/>
      <c r="M529" s="65"/>
      <c r="N529" s="65"/>
      <c r="O529" s="65"/>
      <c r="P529" s="65"/>
      <c r="Q529" s="65"/>
      <c r="R529" s="65"/>
      <c r="S529" s="65"/>
      <c r="T529" s="65"/>
      <c r="U529" s="65"/>
      <c r="V529" s="65"/>
      <c r="W529" s="65"/>
      <c r="X529" s="65"/>
      <c r="Y529" s="65"/>
      <c r="Z529" s="65"/>
      <c r="AA529" s="65"/>
      <c r="AB529" s="65"/>
      <c r="AC529" s="65"/>
      <c r="AD529" s="65"/>
      <c r="AE529" s="65"/>
      <c r="AF529" s="65"/>
      <c r="AG529" s="65"/>
      <c r="AH529" s="65"/>
      <c r="AI529" s="65"/>
      <c r="AJ529" s="65"/>
      <c r="AK529" s="65"/>
      <c r="AL529" s="65"/>
      <c r="AM529" s="65"/>
      <c r="AN529" s="65"/>
      <c r="AO529" s="65"/>
      <c r="AP529" s="65"/>
      <c r="AQ529" s="65"/>
      <c r="AR529" s="65"/>
      <c r="AS529" s="65"/>
      <c r="AT529" s="65"/>
      <c r="AU529" s="65"/>
      <c r="AV529" s="65"/>
      <c r="AW529" s="65"/>
      <c r="AX529" s="65"/>
      <c r="AY529" s="65"/>
      <c r="AZ529" s="65"/>
      <c r="BA529" s="65"/>
      <c r="BB529" s="65"/>
      <c r="BC529" s="65"/>
      <c r="BD529" s="65"/>
      <c r="BE529" s="65"/>
      <c r="BF529" s="65"/>
      <c r="BG529" s="65"/>
      <c r="BH529" s="65"/>
      <c r="BI529" s="65"/>
      <c r="BJ529" s="65"/>
      <c r="BK529" s="65"/>
      <c r="BL529" s="65"/>
      <c r="BM529" s="65"/>
      <c r="BN529" s="65"/>
      <c r="BO529" s="65"/>
      <c r="BP529" s="65"/>
      <c r="BQ529" s="65"/>
      <c r="BR529" s="65"/>
      <c r="BS529" s="65"/>
      <c r="BT529" s="65"/>
      <c r="BU529" s="65"/>
      <c r="BV529" s="65"/>
      <c r="BW529" s="65"/>
      <c r="BX529" s="65"/>
      <c r="BY529" s="65"/>
      <c r="BZ529" s="65"/>
      <c r="CA529" s="65"/>
      <c r="CB529" s="65"/>
      <c r="CC529" s="65"/>
      <c r="CD529" s="65"/>
      <c r="CE529" s="65"/>
      <c r="CF529" s="65"/>
      <c r="CG529" s="65"/>
      <c r="CH529" s="65"/>
      <c r="CI529" s="65"/>
      <c r="CJ529" s="65"/>
      <c r="CK529" s="65"/>
      <c r="CL529" s="65"/>
      <c r="CM529" s="65"/>
      <c r="CN529" s="65"/>
      <c r="CO529" s="65"/>
      <c r="CP529" s="65"/>
      <c r="CQ529" s="65"/>
      <c r="CR529" s="65"/>
      <c r="CS529" s="65"/>
      <c r="CT529" s="65"/>
      <c r="CU529" s="65"/>
      <c r="CV529" s="65"/>
      <c r="CW529" s="65"/>
      <c r="CX529" s="65"/>
      <c r="CY529" s="65"/>
      <c r="CZ529" s="65"/>
      <c r="DA529" s="65"/>
      <c r="DB529" s="65"/>
      <c r="DC529" s="65"/>
      <c r="DD529" s="65"/>
      <c r="DE529" s="65"/>
      <c r="DF529" s="65"/>
      <c r="DG529" s="65"/>
      <c r="DH529" s="65"/>
      <c r="DI529" s="65"/>
      <c r="DJ529" s="65"/>
      <c r="DK529" s="65"/>
      <c r="DL529" s="65"/>
      <c r="DM529" s="65"/>
      <c r="DN529" s="65"/>
      <c r="DO529" s="65"/>
      <c r="DP529" s="65"/>
      <c r="DQ529" s="65"/>
      <c r="DR529" s="65"/>
      <c r="DS529" s="65"/>
      <c r="DT529" s="65"/>
      <c r="DU529" s="65"/>
      <c r="DV529" s="65"/>
      <c r="DW529" s="65"/>
      <c r="DX529" s="65"/>
      <c r="DY529" s="65"/>
      <c r="DZ529" s="65"/>
      <c r="EA529" s="65"/>
      <c r="EB529" s="65"/>
      <c r="EC529" s="65"/>
      <c r="ED529" s="65"/>
      <c r="EE529" s="65"/>
      <c r="EF529" s="65"/>
      <c r="EG529" s="65"/>
      <c r="EH529" s="65"/>
      <c r="EI529" s="65"/>
      <c r="EJ529" s="65"/>
      <c r="EK529" s="65"/>
      <c r="EL529" s="65"/>
      <c r="EM529" s="65"/>
      <c r="EN529" s="65"/>
      <c r="EO529" s="65"/>
      <c r="EP529" s="65"/>
      <c r="EQ529" s="65"/>
      <c r="ER529" s="65"/>
      <c r="ES529" s="65"/>
      <c r="ET529" s="65"/>
      <c r="EU529" s="65"/>
      <c r="EV529" s="65"/>
      <c r="EW529" s="65"/>
      <c r="EX529" s="65"/>
      <c r="EY529" s="65"/>
      <c r="EZ529" s="65"/>
      <c r="FA529" s="65"/>
      <c r="FB529" s="65"/>
      <c r="FC529" s="65"/>
      <c r="FD529" s="65"/>
      <c r="FE529" s="65"/>
      <c r="FF529" s="65"/>
      <c r="FG529" s="65"/>
      <c r="FH529" s="65"/>
      <c r="FI529" s="65"/>
      <c r="FJ529" s="65"/>
      <c r="FK529" s="65"/>
      <c r="FL529" s="65"/>
      <c r="FM529" s="65"/>
      <c r="FN529" s="65"/>
      <c r="FO529" s="65"/>
      <c r="FP529" s="65"/>
      <c r="FQ529" s="65"/>
      <c r="FR529" s="65"/>
      <c r="FS529" s="65"/>
      <c r="FT529" s="65"/>
      <c r="FU529" s="65"/>
      <c r="FV529" s="65"/>
      <c r="FW529" s="65"/>
      <c r="FX529" s="65"/>
      <c r="FY529" s="65"/>
      <c r="FZ529" s="65"/>
      <c r="GA529" s="65"/>
      <c r="GB529" s="65"/>
      <c r="GC529" s="65"/>
      <c r="GD529" s="65"/>
      <c r="GE529" s="65"/>
      <c r="GF529" s="65"/>
      <c r="GG529" s="65"/>
      <c r="GH529" s="65"/>
      <c r="GI529" s="65"/>
      <c r="GJ529" s="65"/>
      <c r="GK529" s="65"/>
      <c r="GL529" s="65"/>
      <c r="GM529" s="65"/>
      <c r="GN529" s="65"/>
      <c r="GO529" s="65"/>
      <c r="GP529" s="65"/>
      <c r="GQ529" s="65"/>
      <c r="GR529" s="65"/>
      <c r="GS529" s="65"/>
      <c r="GT529" s="65"/>
      <c r="GU529" s="65"/>
      <c r="GV529" s="65"/>
      <c r="GW529" s="65"/>
      <c r="GX529" s="65"/>
      <c r="GY529" s="65"/>
      <c r="GZ529" s="65"/>
      <c r="HA529" s="65"/>
      <c r="HB529" s="65"/>
      <c r="HC529" s="65"/>
      <c r="HD529" s="65"/>
      <c r="HE529" s="65"/>
      <c r="HF529" s="65"/>
      <c r="HG529" s="65"/>
      <c r="HH529" s="65"/>
      <c r="HI529" s="65"/>
      <c r="HJ529" s="65"/>
      <c r="HK529" s="65"/>
      <c r="HL529" s="65"/>
      <c r="HM529" s="65"/>
      <c r="HN529" s="65"/>
      <c r="HO529" s="65"/>
      <c r="HP529" s="65"/>
      <c r="HQ529" s="65"/>
      <c r="HR529" s="65"/>
      <c r="HS529" s="65"/>
      <c r="HT529" s="65"/>
      <c r="HU529" s="65"/>
      <c r="HV529" s="65"/>
      <c r="HW529" s="65"/>
      <c r="HX529" s="65"/>
      <c r="HY529" s="65"/>
      <c r="HZ529" s="65"/>
      <c r="IA529" s="65"/>
      <c r="IB529" s="65"/>
      <c r="IC529" s="65"/>
      <c r="ID529" s="65"/>
      <c r="IE529" s="65"/>
      <c r="IF529" s="65"/>
      <c r="IG529" s="65"/>
      <c r="IH529" s="65"/>
      <c r="II529" s="65"/>
      <c r="IJ529" s="65"/>
      <c r="IK529" s="65"/>
      <c r="IL529" s="65"/>
      <c r="IM529" s="65"/>
      <c r="IN529" s="65"/>
      <c r="IO529" s="65"/>
      <c r="IP529" s="65"/>
      <c r="IQ529" s="65"/>
      <c r="IR529" s="65"/>
      <c r="IS529" s="65"/>
      <c r="IT529" s="65"/>
      <c r="IU529" s="65"/>
      <c r="IV529" s="65"/>
      <c r="IW529" s="65"/>
      <c r="IX529" s="65"/>
      <c r="IY529" s="65"/>
      <c r="IZ529" s="65"/>
      <c r="JA529" s="65"/>
      <c r="JB529" s="65"/>
      <c r="JC529" s="65"/>
      <c r="JD529" s="65"/>
      <c r="JE529" s="65"/>
      <c r="JF529" s="65"/>
      <c r="JG529" s="65"/>
      <c r="JH529" s="65"/>
      <c r="JI529" s="65"/>
      <c r="JJ529" s="65"/>
      <c r="JK529" s="65"/>
      <c r="JL529" s="65"/>
      <c r="JM529" s="65"/>
      <c r="JN529" s="65"/>
      <c r="JO529" s="65"/>
      <c r="JP529" s="65"/>
      <c r="JQ529" s="65"/>
      <c r="JR529" s="65"/>
      <c r="JS529" s="65"/>
      <c r="JT529" s="65"/>
      <c r="JU529" s="65"/>
      <c r="JV529" s="65"/>
      <c r="JW529" s="65"/>
      <c r="JX529" s="65"/>
      <c r="JY529" s="65"/>
      <c r="JZ529" s="65"/>
      <c r="KA529" s="65"/>
      <c r="KB529" s="65"/>
      <c r="KC529" s="65"/>
      <c r="KD529" s="65"/>
      <c r="KE529" s="65"/>
      <c r="KF529" s="65"/>
      <c r="KG529" s="65"/>
      <c r="KH529" s="65"/>
      <c r="KI529" s="65"/>
      <c r="KJ529" s="65"/>
      <c r="KK529" s="65"/>
      <c r="KL529" s="65"/>
      <c r="KM529" s="65"/>
      <c r="KN529" s="65"/>
      <c r="KO529" s="65"/>
      <c r="KP529" s="65"/>
      <c r="KQ529" s="65"/>
      <c r="KR529" s="65"/>
      <c r="KS529" s="65"/>
      <c r="KT529" s="65"/>
      <c r="KU529" s="65"/>
      <c r="KV529" s="65"/>
      <c r="KW529" s="65"/>
      <c r="KX529" s="65"/>
      <c r="KY529" s="65"/>
      <c r="KZ529" s="65"/>
      <c r="LA529" s="65"/>
      <c r="LB529" s="65"/>
      <c r="LC529" s="65"/>
      <c r="LD529" s="65"/>
      <c r="LE529" s="65"/>
      <c r="LF529" s="65"/>
      <c r="LG529" s="65"/>
      <c r="LH529" s="65"/>
      <c r="LI529" s="65"/>
      <c r="LJ529" s="65"/>
      <c r="LK529" s="65"/>
      <c r="LL529" s="65"/>
      <c r="LM529" s="65"/>
      <c r="LN529" s="65"/>
      <c r="LO529" s="65"/>
      <c r="LP529" s="65"/>
      <c r="LQ529" s="65"/>
      <c r="LR529" s="65"/>
      <c r="LS529" s="65"/>
      <c r="LT529" s="65"/>
      <c r="LU529" s="65"/>
      <c r="LV529" s="65"/>
      <c r="LW529" s="65"/>
      <c r="LX529" s="65"/>
      <c r="LY529" s="65"/>
      <c r="LZ529" s="65"/>
      <c r="MA529" s="65"/>
      <c r="MB529" s="65"/>
      <c r="MC529" s="65"/>
      <c r="MD529" s="65"/>
      <c r="ME529" s="65"/>
      <c r="MF529" s="65"/>
      <c r="MG529" s="65"/>
      <c r="MH529" s="65"/>
      <c r="MI529" s="65"/>
      <c r="MJ529" s="65"/>
      <c r="MK529" s="65"/>
      <c r="ML529" s="65"/>
      <c r="MM529" s="65"/>
      <c r="MN529" s="65"/>
      <c r="MO529" s="65"/>
      <c r="MP529" s="65"/>
      <c r="MQ529" s="65"/>
      <c r="MR529" s="65"/>
      <c r="MS529" s="65"/>
      <c r="MT529" s="65"/>
      <c r="MU529" s="65"/>
      <c r="MV529" s="65"/>
      <c r="MW529" s="65"/>
      <c r="MX529" s="65"/>
      <c r="MY529" s="65"/>
      <c r="MZ529" s="65"/>
      <c r="NA529" s="65"/>
      <c r="NB529" s="65"/>
      <c r="NC529" s="65"/>
      <c r="ND529" s="65"/>
      <c r="NE529" s="65"/>
      <c r="NF529" s="65"/>
      <c r="NG529" s="65"/>
      <c r="NH529" s="65"/>
      <c r="NI529" s="65"/>
      <c r="NJ529" s="65"/>
      <c r="NK529" s="65"/>
      <c r="NL529" s="65"/>
      <c r="NM529" s="65"/>
      <c r="NN529" s="65"/>
      <c r="NO529" s="65"/>
      <c r="NP529" s="65"/>
      <c r="NQ529" s="65"/>
      <c r="NR529" s="65"/>
      <c r="NS529" s="65"/>
      <c r="NT529" s="65"/>
      <c r="NU529" s="65"/>
      <c r="NV529" s="65"/>
      <c r="NW529" s="65"/>
      <c r="NX529" s="65"/>
      <c r="NY529" s="65"/>
      <c r="NZ529" s="65"/>
      <c r="OA529" s="65"/>
      <c r="OB529" s="65"/>
      <c r="OC529" s="65"/>
      <c r="OD529" s="65"/>
      <c r="OE529" s="65"/>
      <c r="OF529" s="65"/>
      <c r="OG529" s="65"/>
      <c r="OH529" s="65"/>
      <c r="OI529" s="65"/>
      <c r="OJ529" s="65"/>
      <c r="OK529" s="65"/>
      <c r="OL529" s="65"/>
      <c r="OM529" s="65"/>
      <c r="ON529" s="65"/>
      <c r="OO529" s="65"/>
      <c r="OP529" s="65"/>
      <c r="OQ529" s="65"/>
      <c r="OR529" s="65"/>
      <c r="OS529" s="65"/>
      <c r="OT529" s="65"/>
      <c r="OU529" s="65"/>
      <c r="OV529" s="65"/>
      <c r="OW529" s="65"/>
      <c r="OX529" s="65"/>
      <c r="OY529" s="65"/>
      <c r="OZ529" s="65"/>
      <c r="PA529" s="65"/>
      <c r="PB529" s="65"/>
      <c r="PC529" s="65"/>
      <c r="PD529" s="65"/>
      <c r="PE529" s="65"/>
      <c r="PF529" s="65"/>
      <c r="PG529" s="65"/>
      <c r="PH529" s="65"/>
      <c r="PI529" s="65"/>
      <c r="PJ529" s="65"/>
      <c r="PK529" s="65"/>
      <c r="PL529" s="65"/>
      <c r="PM529" s="65"/>
      <c r="PN529" s="65"/>
      <c r="PO529" s="65"/>
      <c r="PP529" s="65"/>
      <c r="PQ529" s="65"/>
      <c r="PR529" s="65"/>
      <c r="PS529" s="65"/>
      <c r="PT529" s="65"/>
      <c r="PU529" s="65"/>
      <c r="PV529" s="65"/>
      <c r="PW529" s="65"/>
      <c r="PX529" s="65"/>
      <c r="PY529" s="65"/>
      <c r="PZ529" s="65"/>
      <c r="QA529" s="65"/>
      <c r="QB529" s="65"/>
      <c r="QC529" s="65"/>
      <c r="QD529" s="65"/>
      <c r="QE529" s="65"/>
      <c r="QF529" s="65"/>
      <c r="QG529" s="65"/>
      <c r="QH529" s="65"/>
      <c r="QI529" s="65"/>
      <c r="QJ529" s="65"/>
      <c r="QK529" s="65"/>
      <c r="QL529" s="65"/>
      <c r="QM529" s="65"/>
      <c r="QN529" s="65"/>
      <c r="QO529" s="65"/>
      <c r="QP529" s="65"/>
      <c r="QQ529" s="65"/>
      <c r="QR529" s="65"/>
      <c r="QS529" s="65"/>
      <c r="QT529" s="65"/>
      <c r="QU529" s="65"/>
      <c r="QV529" s="65"/>
      <c r="QW529" s="65"/>
      <c r="QX529" s="65"/>
      <c r="QY529" s="65"/>
      <c r="QZ529" s="65"/>
      <c r="RA529" s="65"/>
      <c r="RB529" s="65"/>
      <c r="RC529" s="65"/>
      <c r="RD529" s="65"/>
      <c r="RE529" s="65"/>
      <c r="RF529" s="65"/>
      <c r="RG529" s="65"/>
      <c r="RH529" s="65"/>
      <c r="RI529" s="65"/>
      <c r="RJ529" s="65"/>
      <c r="RK529" s="65"/>
      <c r="RL529" s="65"/>
      <c r="RM529" s="65"/>
      <c r="RN529" s="65"/>
      <c r="RO529" s="65"/>
      <c r="RP529" s="65"/>
      <c r="RQ529" s="65"/>
      <c r="RR529" s="65"/>
      <c r="RS529" s="65"/>
      <c r="RT529" s="65"/>
      <c r="RU529" s="65"/>
      <c r="RV529" s="65"/>
      <c r="RW529" s="65"/>
      <c r="RX529" s="65"/>
      <c r="RY529" s="65"/>
      <c r="RZ529" s="65"/>
      <c r="SA529" s="65"/>
      <c r="SB529" s="65"/>
      <c r="SC529" s="65"/>
      <c r="SD529" s="65"/>
      <c r="SE529" s="65"/>
      <c r="SF529" s="65"/>
      <c r="SG529" s="65"/>
      <c r="SH529" s="65"/>
      <c r="SI529" s="65"/>
      <c r="SJ529" s="65"/>
      <c r="SK529" s="65"/>
      <c r="SL529" s="65"/>
      <c r="SM529" s="65"/>
      <c r="SN529" s="65"/>
      <c r="SO529" s="65"/>
      <c r="SP529" s="65"/>
      <c r="SQ529" s="65"/>
      <c r="SR529" s="65"/>
      <c r="SS529" s="65"/>
      <c r="ST529" s="65"/>
      <c r="SU529" s="65"/>
      <c r="SV529" s="65"/>
      <c r="SW529" s="65"/>
      <c r="SX529" s="65"/>
      <c r="SY529" s="65"/>
      <c r="SZ529" s="65"/>
      <c r="TA529" s="65"/>
      <c r="TB529" s="65"/>
      <c r="TC529" s="65"/>
      <c r="TD529" s="65"/>
      <c r="TE529" s="65"/>
      <c r="TF529" s="65"/>
      <c r="TG529" s="65"/>
      <c r="TH529" s="65"/>
      <c r="TI529" s="65"/>
      <c r="TJ529" s="65"/>
      <c r="TK529" s="65"/>
      <c r="TL529" s="65"/>
      <c r="TM529" s="65"/>
      <c r="TN529" s="65"/>
      <c r="TO529" s="65"/>
      <c r="TP529" s="65"/>
      <c r="TQ529" s="65"/>
      <c r="TR529" s="65"/>
      <c r="TS529" s="65"/>
      <c r="TT529" s="65"/>
      <c r="TU529" s="65"/>
      <c r="TV529" s="65"/>
      <c r="TW529" s="65"/>
      <c r="TX529" s="65"/>
      <c r="TY529" s="65"/>
      <c r="TZ529" s="65"/>
      <c r="UA529" s="65"/>
      <c r="UB529" s="65"/>
      <c r="UC529" s="65"/>
      <c r="UD529" s="65"/>
      <c r="UE529" s="65"/>
      <c r="UF529" s="65"/>
      <c r="UG529" s="65"/>
      <c r="UH529" s="65"/>
      <c r="UI529" s="65"/>
      <c r="UJ529" s="65"/>
      <c r="UK529" s="65"/>
      <c r="UL529" s="65"/>
      <c r="UM529" s="65"/>
      <c r="UN529" s="65"/>
      <c r="UO529" s="65"/>
      <c r="UP529" s="65"/>
      <c r="UQ529" s="65"/>
      <c r="UR529" s="65"/>
      <c r="US529" s="65"/>
      <c r="UT529" s="65"/>
      <c r="UU529" s="65"/>
      <c r="UV529" s="65"/>
      <c r="UW529" s="65"/>
      <c r="UX529" s="65"/>
      <c r="UY529" s="65"/>
      <c r="UZ529" s="65"/>
      <c r="VA529" s="65"/>
      <c r="VB529" s="65"/>
      <c r="VC529" s="65"/>
      <c r="VD529" s="65"/>
      <c r="VE529" s="65"/>
      <c r="VF529" s="65"/>
      <c r="VG529" s="65"/>
      <c r="VH529" s="65"/>
      <c r="VI529" s="65"/>
      <c r="VJ529" s="65"/>
      <c r="VK529" s="65"/>
      <c r="VL529" s="65"/>
      <c r="VM529" s="65"/>
      <c r="VN529" s="65"/>
      <c r="VO529" s="65"/>
      <c r="VP529" s="65"/>
      <c r="VQ529" s="65"/>
      <c r="VR529" s="65"/>
      <c r="VS529" s="65"/>
      <c r="VT529" s="65"/>
      <c r="VU529" s="65"/>
      <c r="VV529" s="65"/>
      <c r="VW529" s="65"/>
      <c r="VX529" s="65"/>
      <c r="VY529" s="65"/>
      <c r="VZ529" s="65"/>
      <c r="WA529" s="65"/>
      <c r="WB529" s="65"/>
      <c r="WC529" s="65"/>
      <c r="WD529" s="65"/>
      <c r="WE529" s="65"/>
      <c r="WF529" s="65"/>
      <c r="WG529" s="65"/>
      <c r="WH529" s="65"/>
      <c r="WI529" s="65"/>
      <c r="WJ529" s="65"/>
      <c r="WK529" s="65"/>
      <c r="WL529" s="65"/>
      <c r="WM529" s="65"/>
      <c r="WN529" s="65"/>
      <c r="WO529" s="65"/>
      <c r="WP529" s="65"/>
      <c r="WQ529" s="65"/>
      <c r="WR529" s="65"/>
      <c r="WS529" s="65"/>
      <c r="WT529" s="65"/>
      <c r="WU529" s="65"/>
      <c r="WV529" s="65"/>
      <c r="WW529" s="65"/>
      <c r="WX529" s="65"/>
      <c r="WY529" s="65"/>
      <c r="WZ529" s="65"/>
      <c r="XA529" s="65"/>
      <c r="XB529" s="65"/>
      <c r="XC529" s="65"/>
      <c r="XD529" s="65"/>
      <c r="XE529" s="65"/>
      <c r="XF529" s="65"/>
      <c r="XG529" s="65"/>
      <c r="XH529" s="65"/>
      <c r="XI529" s="65"/>
      <c r="XJ529" s="65"/>
      <c r="XK529" s="65"/>
      <c r="XL529" s="65"/>
      <c r="XM529" s="65"/>
      <c r="XN529" s="65"/>
      <c r="XO529" s="65"/>
      <c r="XP529" s="65"/>
      <c r="XQ529" s="65"/>
      <c r="XR529" s="65"/>
      <c r="XS529" s="65"/>
      <c r="XT529" s="65"/>
      <c r="XU529" s="65"/>
      <c r="XV529" s="65"/>
      <c r="XW529" s="65"/>
      <c r="XX529" s="65"/>
      <c r="XY529" s="65"/>
      <c r="XZ529" s="65"/>
      <c r="YA529" s="65"/>
      <c r="YB529" s="65"/>
      <c r="YC529" s="65"/>
      <c r="YD529" s="65"/>
      <c r="YE529" s="65"/>
      <c r="YF529" s="65"/>
      <c r="YG529" s="65"/>
      <c r="YH529" s="65"/>
      <c r="YI529" s="65"/>
      <c r="YJ529" s="65"/>
      <c r="YK529" s="65"/>
      <c r="YL529" s="65"/>
      <c r="YM529" s="65"/>
      <c r="YN529" s="65"/>
      <c r="YO529" s="65"/>
      <c r="YP529" s="65"/>
      <c r="YQ529" s="65"/>
      <c r="YR529" s="65"/>
      <c r="YS529" s="65"/>
      <c r="YT529" s="65"/>
      <c r="YU529" s="65"/>
      <c r="YV529" s="65"/>
      <c r="YW529" s="65"/>
      <c r="YX529" s="65"/>
      <c r="YY529" s="65"/>
      <c r="YZ529" s="65"/>
      <c r="ZA529" s="65"/>
      <c r="ZB529" s="65"/>
      <c r="ZC529" s="65"/>
      <c r="ZD529" s="65"/>
      <c r="ZE529" s="65"/>
      <c r="ZF529" s="65"/>
      <c r="ZG529" s="65"/>
      <c r="ZH529" s="65"/>
      <c r="ZI529" s="65"/>
      <c r="ZJ529" s="65"/>
      <c r="ZK529" s="65"/>
      <c r="ZL529" s="65"/>
      <c r="ZM529" s="65"/>
      <c r="ZN529" s="65"/>
      <c r="ZO529" s="65"/>
      <c r="ZP529" s="65"/>
      <c r="ZQ529" s="65"/>
      <c r="ZR529" s="65"/>
      <c r="ZS529" s="65"/>
      <c r="ZT529" s="65"/>
      <c r="ZU529" s="65"/>
      <c r="ZV529" s="65"/>
      <c r="ZW529" s="65"/>
      <c r="ZX529" s="65"/>
      <c r="ZY529" s="65"/>
      <c r="ZZ529" s="65"/>
      <c r="AAA529" s="65"/>
      <c r="AAB529" s="65"/>
      <c r="AAC529" s="65"/>
      <c r="AAD529" s="65"/>
      <c r="AAE529" s="65"/>
      <c r="AAF529" s="65"/>
      <c r="AAG529" s="65"/>
      <c r="AAH529" s="65"/>
      <c r="AAI529" s="65"/>
      <c r="AAJ529" s="65"/>
      <c r="AAK529" s="65"/>
      <c r="AAL529" s="65"/>
      <c r="AAM529" s="65"/>
      <c r="AAN529" s="65"/>
      <c r="AAO529" s="65"/>
      <c r="AAP529" s="65"/>
      <c r="AAQ529" s="65"/>
      <c r="AAR529" s="65"/>
      <c r="AAS529" s="65"/>
      <c r="AAT529" s="65"/>
      <c r="AAU529" s="65"/>
      <c r="AAV529" s="65"/>
      <c r="AAW529" s="65"/>
      <c r="AAX529" s="65"/>
      <c r="AAY529" s="65"/>
      <c r="AAZ529" s="65"/>
      <c r="ABA529" s="65"/>
      <c r="ABB529" s="65"/>
      <c r="ABC529" s="65"/>
      <c r="ABD529" s="65"/>
      <c r="ABE529" s="65"/>
      <c r="ABF529" s="65"/>
      <c r="ABG529" s="65"/>
      <c r="ABH529" s="65"/>
      <c r="ABI529" s="65"/>
      <c r="ABJ529" s="65"/>
      <c r="ABK529" s="65"/>
      <c r="ABL529" s="65"/>
      <c r="ABM529" s="65"/>
      <c r="ABN529" s="65"/>
      <c r="ABO529" s="65"/>
      <c r="ABP529" s="65"/>
      <c r="ABQ529" s="65"/>
      <c r="ABR529" s="65"/>
      <c r="ABS529" s="65"/>
      <c r="ABT529" s="65"/>
      <c r="ABU529" s="65"/>
      <c r="ABV529" s="65"/>
      <c r="ABW529" s="65"/>
      <c r="ABX529" s="65"/>
      <c r="ABY529" s="65"/>
      <c r="ABZ529" s="65"/>
      <c r="ACA529" s="65"/>
      <c r="ACB529" s="65"/>
      <c r="ACC529" s="65"/>
      <c r="ACD529" s="65"/>
      <c r="ACE529" s="65"/>
      <c r="ACF529" s="65"/>
      <c r="ACG529" s="65"/>
      <c r="ACH529" s="65"/>
      <c r="ACI529" s="65"/>
      <c r="ACJ529" s="65"/>
      <c r="ACK529" s="65"/>
      <c r="ACL529" s="65"/>
      <c r="ACM529" s="65"/>
      <c r="ACN529" s="65"/>
      <c r="ACO529" s="65"/>
      <c r="ACP529" s="65"/>
      <c r="ACQ529" s="65"/>
      <c r="ACR529" s="65"/>
      <c r="ACS529" s="65"/>
      <c r="ACT529" s="65"/>
      <c r="ACU529" s="65"/>
      <c r="ACV529" s="65"/>
      <c r="ACW529" s="65"/>
      <c r="ACX529" s="65"/>
      <c r="ACY529" s="65"/>
      <c r="ACZ529" s="65"/>
      <c r="ADA529" s="65"/>
      <c r="ADB529" s="65"/>
      <c r="ADC529" s="65"/>
      <c r="ADD529" s="65"/>
      <c r="ADE529" s="65"/>
      <c r="ADF529" s="65"/>
      <c r="ADG529" s="65"/>
      <c r="ADH529" s="65"/>
      <c r="ADI529" s="65"/>
      <c r="ADJ529" s="65"/>
      <c r="ADK529" s="65"/>
      <c r="ADL529" s="65"/>
      <c r="ADM529" s="65"/>
      <c r="ADN529" s="65"/>
      <c r="ADO529" s="65"/>
      <c r="ADP529" s="65"/>
      <c r="ADQ529" s="65"/>
      <c r="ADR529" s="65"/>
      <c r="ADS529" s="65"/>
      <c r="ADT529" s="65"/>
      <c r="ADU529" s="65"/>
      <c r="ADV529" s="65"/>
      <c r="ADW529" s="65"/>
      <c r="ADX529" s="65"/>
      <c r="ADY529" s="65"/>
      <c r="ADZ529" s="65"/>
      <c r="AEA529" s="65"/>
      <c r="AEB529" s="65"/>
      <c r="AEC529" s="65"/>
      <c r="AED529" s="65"/>
      <c r="AEE529" s="65"/>
      <c r="AEF529" s="65"/>
      <c r="AEG529" s="65"/>
      <c r="AEH529" s="65"/>
      <c r="AEI529" s="65"/>
      <c r="AEJ529" s="65"/>
      <c r="AEK529" s="65"/>
      <c r="AEL529" s="65"/>
      <c r="AEM529" s="65"/>
      <c r="AEN529" s="65"/>
      <c r="AEO529" s="65"/>
      <c r="AEP529" s="65"/>
      <c r="AEQ529" s="65"/>
      <c r="AER529" s="65"/>
      <c r="AES529" s="65"/>
      <c r="AET529" s="65"/>
      <c r="AEU529" s="65"/>
      <c r="AEV529" s="65"/>
      <c r="AEW529" s="65"/>
      <c r="AEX529" s="65"/>
      <c r="AEY529" s="65"/>
      <c r="AEZ529" s="65"/>
      <c r="AFA529" s="65"/>
      <c r="AFB529" s="65"/>
      <c r="AFC529" s="65"/>
      <c r="AFD529" s="65"/>
      <c r="AFE529" s="65"/>
      <c r="AFF529" s="65"/>
      <c r="AFG529" s="65"/>
      <c r="AFH529" s="65"/>
      <c r="AFI529" s="65"/>
      <c r="AFJ529" s="65"/>
      <c r="AFK529" s="65"/>
      <c r="AFL529" s="65"/>
      <c r="AFM529" s="65"/>
      <c r="AFN529" s="65"/>
      <c r="AFO529" s="65"/>
      <c r="AFP529" s="65"/>
      <c r="AFQ529" s="65"/>
      <c r="AFR529" s="65"/>
      <c r="AFS529" s="65"/>
      <c r="AFT529" s="65"/>
      <c r="AFU529" s="65"/>
      <c r="AFV529" s="65"/>
      <c r="AFW529" s="65"/>
      <c r="AFX529" s="65"/>
      <c r="AFY529" s="65"/>
      <c r="AFZ529" s="65"/>
      <c r="AGA529" s="65"/>
      <c r="AGB529" s="65"/>
      <c r="AGC529" s="65"/>
      <c r="AGD529" s="65"/>
      <c r="AGE529" s="65"/>
      <c r="AGF529" s="65"/>
      <c r="AGG529" s="65"/>
      <c r="AGH529" s="65"/>
      <c r="AGI529" s="65"/>
      <c r="AGJ529" s="65"/>
      <c r="AGK529" s="65"/>
      <c r="AGL529" s="65"/>
      <c r="AGM529" s="65"/>
      <c r="AGN529" s="65"/>
      <c r="AGO529" s="65"/>
      <c r="AGP529" s="65"/>
      <c r="AGQ529" s="65"/>
      <c r="AGR529" s="65"/>
      <c r="AGS529" s="65"/>
      <c r="AGT529" s="65"/>
      <c r="AGU529" s="65"/>
      <c r="AGV529" s="65"/>
      <c r="AGW529" s="65"/>
      <c r="AGX529" s="65"/>
      <c r="AGY529" s="65"/>
      <c r="AGZ529" s="65"/>
      <c r="AHA529" s="65"/>
      <c r="AHB529" s="65"/>
      <c r="AHC529" s="65"/>
      <c r="AHD529" s="65"/>
      <c r="AHE529" s="65"/>
      <c r="AHF529" s="65"/>
      <c r="AHG529" s="65"/>
      <c r="AHH529" s="65"/>
      <c r="AHI529" s="65"/>
      <c r="AHJ529" s="65"/>
      <c r="AHK529" s="65"/>
      <c r="AHL529" s="65"/>
      <c r="AHM529" s="65"/>
      <c r="AHN529" s="65"/>
      <c r="AHO529" s="65"/>
      <c r="AHP529" s="65"/>
      <c r="AHQ529" s="65"/>
      <c r="AHR529" s="65"/>
      <c r="AHS529" s="65"/>
      <c r="AHT529" s="65"/>
      <c r="AHU529" s="65"/>
      <c r="AHV529" s="65"/>
      <c r="AHW529" s="65"/>
      <c r="AHX529" s="65"/>
      <c r="AHY529" s="65"/>
      <c r="AHZ529" s="65"/>
      <c r="AIA529" s="65"/>
      <c r="AIB529" s="65"/>
      <c r="AIC529" s="65"/>
      <c r="AID529" s="65"/>
      <c r="AIE529" s="65"/>
      <c r="AIF529" s="65"/>
      <c r="AIG529" s="65"/>
      <c r="AIH529" s="65"/>
      <c r="AII529" s="65"/>
      <c r="AIJ529" s="65"/>
      <c r="AIK529" s="65"/>
      <c r="AIL529" s="65"/>
      <c r="AIM529" s="65"/>
      <c r="AIN529" s="65"/>
      <c r="AIO529" s="65"/>
      <c r="AIP529" s="65"/>
      <c r="AIQ529" s="65"/>
      <c r="AIR529" s="65"/>
      <c r="AIS529" s="65"/>
      <c r="AIT529" s="65"/>
      <c r="AIU529" s="65"/>
      <c r="AIV529" s="65"/>
      <c r="AIW529" s="65"/>
      <c r="AIX529" s="65"/>
      <c r="AIY529" s="65"/>
      <c r="AIZ529" s="65"/>
      <c r="AJA529" s="65"/>
      <c r="AJB529" s="65"/>
      <c r="AJC529" s="65"/>
      <c r="AJD529" s="65"/>
      <c r="AJE529" s="65"/>
      <c r="AJF529" s="65"/>
      <c r="AJG529" s="65"/>
      <c r="AJH529" s="65"/>
      <c r="AJI529" s="65"/>
      <c r="AJJ529" s="65"/>
      <c r="AJK529" s="65"/>
      <c r="AJL529" s="65"/>
      <c r="AJM529" s="65"/>
      <c r="AJN529" s="65"/>
      <c r="AJO529" s="65"/>
      <c r="AJP529" s="65"/>
      <c r="AJQ529" s="65"/>
      <c r="AJR529" s="65"/>
      <c r="AJS529" s="65"/>
      <c r="AJT529" s="65"/>
      <c r="AJU529" s="65"/>
      <c r="AJV529" s="65"/>
      <c r="AJW529" s="65"/>
      <c r="AJX529" s="65"/>
      <c r="AJY529" s="65"/>
      <c r="AJZ529" s="65"/>
      <c r="AKA529" s="65"/>
      <c r="AKB529" s="65"/>
      <c r="AKC529" s="65"/>
      <c r="AKD529" s="65"/>
      <c r="AKE529" s="65"/>
      <c r="AKF529" s="65"/>
      <c r="AKG529" s="65"/>
      <c r="AKH529" s="65"/>
      <c r="AKI529" s="65"/>
      <c r="AKJ529" s="65"/>
      <c r="AKK529" s="65"/>
      <c r="AKL529" s="65"/>
      <c r="AKM529" s="65"/>
      <c r="AKN529" s="65"/>
      <c r="AKO529" s="65"/>
      <c r="AKP529" s="65"/>
      <c r="AKQ529" s="65"/>
      <c r="AKR529" s="65"/>
      <c r="AKS529" s="65"/>
      <c r="AKT529" s="65"/>
      <c r="AKU529" s="65"/>
      <c r="AKV529" s="65"/>
      <c r="AKW529" s="65"/>
      <c r="AKX529" s="65"/>
      <c r="AKY529" s="65"/>
      <c r="AKZ529" s="65"/>
      <c r="ALA529" s="65"/>
      <c r="ALB529" s="65"/>
      <c r="ALC529" s="65"/>
      <c r="ALD529" s="65"/>
      <c r="ALE529" s="65"/>
      <c r="ALF529" s="65"/>
      <c r="ALG529" s="65"/>
      <c r="ALH529" s="65"/>
      <c r="ALI529" s="65"/>
      <c r="ALJ529" s="65"/>
      <c r="ALK529" s="65"/>
      <c r="ALL529" s="65"/>
      <c r="ALM529" s="65"/>
      <c r="ALN529" s="65"/>
      <c r="ALO529" s="65"/>
      <c r="ALP529" s="65"/>
      <c r="ALQ529" s="65"/>
      <c r="ALR529" s="65"/>
      <c r="ALS529" s="65"/>
      <c r="ALT529" s="65"/>
      <c r="ALU529" s="65"/>
      <c r="ALV529" s="65"/>
      <c r="ALW529" s="65"/>
      <c r="ALX529" s="65"/>
      <c r="ALY529" s="65"/>
      <c r="ALZ529" s="65"/>
      <c r="AMA529" s="65"/>
      <c r="AMB529" s="65"/>
      <c r="AMC529" s="65"/>
      <c r="AMD529" s="65"/>
      <c r="AME529" s="65"/>
      <c r="AMF529" s="65"/>
      <c r="AMG529" s="65"/>
      <c r="AMH529" s="65"/>
      <c r="AMI529" s="65"/>
      <c r="AMJ529" s="65"/>
      <c r="AMK529" s="65"/>
      <c r="AML529" s="65"/>
      <c r="AMM529" s="65"/>
      <c r="AMN529" s="65"/>
      <c r="AMO529" s="65"/>
      <c r="AMP529" s="65"/>
      <c r="AMQ529" s="65"/>
      <c r="AMR529" s="65"/>
      <c r="AMS529" s="65"/>
      <c r="AMT529" s="65"/>
      <c r="AMU529" s="65"/>
      <c r="AMV529" s="65"/>
      <c r="AMW529" s="65"/>
      <c r="AMX529" s="65"/>
      <c r="AMY529" s="65"/>
      <c r="AMZ529" s="65"/>
      <c r="ANA529" s="65"/>
      <c r="ANB529" s="65"/>
      <c r="ANC529" s="65"/>
      <c r="AND529" s="65"/>
      <c r="ANE529" s="65"/>
      <c r="ANF529" s="65"/>
      <c r="ANG529" s="65"/>
      <c r="ANH529" s="65"/>
      <c r="ANI529" s="65"/>
      <c r="ANJ529" s="65"/>
      <c r="ANK529" s="65"/>
      <c r="ANL529" s="65"/>
      <c r="ANM529" s="65"/>
      <c r="ANN529" s="65"/>
      <c r="ANO529" s="65"/>
      <c r="ANP529" s="65"/>
      <c r="ANQ529" s="65"/>
      <c r="ANR529" s="65"/>
      <c r="ANS529" s="65"/>
      <c r="ANT529" s="65"/>
      <c r="ANU529" s="65"/>
      <c r="ANV529" s="65"/>
      <c r="ANW529" s="65"/>
      <c r="ANX529" s="65"/>
      <c r="ANY529" s="65"/>
      <c r="ANZ529" s="65"/>
      <c r="AOA529" s="65"/>
      <c r="AOB529" s="65"/>
      <c r="AOC529" s="65"/>
      <c r="AOD529" s="65"/>
      <c r="AOE529" s="65"/>
      <c r="AOF529" s="65"/>
      <c r="AOG529" s="65"/>
      <c r="AOH529" s="65"/>
      <c r="AOI529" s="65"/>
      <c r="AOJ529" s="65"/>
      <c r="AOK529" s="65"/>
      <c r="AOL529" s="65"/>
      <c r="AOM529" s="65"/>
      <c r="AON529" s="65"/>
      <c r="AOO529" s="65"/>
      <c r="AOP529" s="65"/>
      <c r="AOQ529" s="65"/>
      <c r="AOR529" s="65"/>
      <c r="AOS529" s="65"/>
      <c r="AOT529" s="65"/>
      <c r="AOU529" s="65"/>
      <c r="AOV529" s="65"/>
      <c r="AOW529" s="65"/>
      <c r="AOX529" s="65"/>
      <c r="AOY529" s="65"/>
      <c r="AOZ529" s="65"/>
      <c r="APA529" s="65"/>
      <c r="APB529" s="65"/>
      <c r="APC529" s="65"/>
      <c r="APD529" s="65"/>
      <c r="APE529" s="65"/>
      <c r="APF529" s="65"/>
      <c r="APG529" s="65"/>
      <c r="APH529" s="65"/>
      <c r="API529" s="65"/>
      <c r="APJ529" s="65"/>
      <c r="APK529" s="65"/>
      <c r="APL529" s="65"/>
      <c r="APM529" s="65"/>
      <c r="APN529" s="65"/>
      <c r="APO529" s="65"/>
      <c r="APP529" s="65"/>
      <c r="APQ529" s="65"/>
      <c r="APR529" s="65"/>
      <c r="APS529" s="65"/>
      <c r="APT529" s="65"/>
      <c r="APU529" s="65"/>
      <c r="APV529" s="65"/>
      <c r="APW529" s="65"/>
      <c r="APX529" s="65"/>
      <c r="APY529" s="65"/>
      <c r="APZ529" s="65"/>
      <c r="AQA529" s="65"/>
      <c r="AQB529" s="65"/>
      <c r="AQC529" s="65"/>
      <c r="AQD529" s="65"/>
      <c r="AQE529" s="65"/>
      <c r="AQF529" s="65"/>
      <c r="AQG529" s="65"/>
      <c r="AQH529" s="65"/>
      <c r="AQI529" s="65"/>
      <c r="AQJ529" s="65"/>
      <c r="AQK529" s="65"/>
      <c r="AQL529" s="65"/>
      <c r="AQM529" s="65"/>
      <c r="AQN529" s="65"/>
      <c r="AQO529" s="65"/>
      <c r="AQP529" s="65"/>
      <c r="AQQ529" s="65"/>
      <c r="AQR529" s="65"/>
      <c r="AQS529" s="65"/>
      <c r="AQT529" s="65"/>
      <c r="AQU529" s="65"/>
      <c r="AQV529" s="65"/>
      <c r="AQW529" s="65"/>
      <c r="AQX529" s="65"/>
      <c r="AQY529" s="65"/>
      <c r="AQZ529" s="65"/>
      <c r="ARA529" s="65"/>
      <c r="ARB529" s="65"/>
      <c r="ARC529" s="65"/>
      <c r="ARD529" s="65"/>
      <c r="ARE529" s="65"/>
      <c r="ARF529" s="65"/>
      <c r="ARG529" s="65"/>
      <c r="ARH529" s="65"/>
      <c r="ARI529" s="65"/>
      <c r="ARJ529" s="65"/>
      <c r="ARK529" s="65"/>
      <c r="ARL529" s="65"/>
      <c r="ARM529" s="65"/>
      <c r="ARN529" s="65"/>
      <c r="ARO529" s="65"/>
      <c r="ARP529" s="65"/>
      <c r="ARQ529" s="65"/>
      <c r="ARR529" s="65"/>
      <c r="ARS529" s="65"/>
      <c r="ART529" s="65"/>
      <c r="ARU529" s="65"/>
      <c r="ARV529" s="65"/>
      <c r="ARW529" s="65"/>
      <c r="ARX529" s="65"/>
      <c r="ARY529" s="65"/>
      <c r="ARZ529" s="65"/>
      <c r="ASA529" s="65"/>
      <c r="ASB529" s="65"/>
      <c r="ASC529" s="65"/>
      <c r="ASD529" s="65"/>
      <c r="ASE529" s="65"/>
      <c r="ASF529" s="65"/>
      <c r="ASG529" s="65"/>
      <c r="ASH529" s="65"/>
      <c r="ASI529" s="65"/>
      <c r="ASJ529" s="65"/>
      <c r="ASK529" s="65"/>
      <c r="ASL529" s="65"/>
      <c r="ASM529" s="65"/>
      <c r="ASN529" s="65"/>
      <c r="ASO529" s="65"/>
      <c r="ASP529" s="65"/>
      <c r="ASQ529" s="65"/>
      <c r="ASR529" s="65"/>
      <c r="ASS529" s="65"/>
      <c r="AST529" s="65"/>
      <c r="ASU529" s="65"/>
      <c r="ASV529" s="65"/>
      <c r="ASW529" s="65"/>
      <c r="ASX529" s="65"/>
      <c r="ASY529" s="65"/>
      <c r="ASZ529" s="65"/>
      <c r="ATA529" s="65"/>
      <c r="ATB529" s="65"/>
      <c r="ATC529" s="65"/>
      <c r="ATD529" s="65"/>
      <c r="ATE529" s="65"/>
      <c r="ATF529" s="65"/>
      <c r="ATG529" s="65"/>
      <c r="ATH529" s="65"/>
      <c r="ATI529" s="65"/>
      <c r="ATJ529" s="65"/>
      <c r="ATK529" s="65"/>
      <c r="ATL529" s="65"/>
      <c r="ATM529" s="65"/>
      <c r="ATN529" s="65"/>
      <c r="ATO529" s="65"/>
      <c r="ATP529" s="65"/>
      <c r="ATQ529" s="65"/>
      <c r="ATR529" s="65"/>
      <c r="ATS529" s="65"/>
      <c r="ATT529" s="65"/>
      <c r="ATU529" s="65"/>
      <c r="ATV529" s="65"/>
      <c r="ATW529" s="65"/>
      <c r="ATX529" s="65"/>
      <c r="ATY529" s="65"/>
      <c r="ATZ529" s="65"/>
      <c r="AUA529" s="65"/>
      <c r="AUB529" s="65"/>
      <c r="AUC529" s="65"/>
      <c r="AUD529" s="65"/>
      <c r="AUE529" s="65"/>
      <c r="AUF529" s="65"/>
      <c r="AUG529" s="65"/>
      <c r="AUH529" s="65"/>
      <c r="AUI529" s="65"/>
      <c r="AUJ529" s="65"/>
      <c r="AUK529" s="65"/>
      <c r="AUL529" s="65"/>
      <c r="AUM529" s="65"/>
      <c r="AUN529" s="65"/>
      <c r="AUO529" s="65"/>
      <c r="AUP529" s="65"/>
      <c r="AUQ529" s="65"/>
      <c r="AUR529" s="65"/>
      <c r="AUS529" s="65"/>
      <c r="AUT529" s="65"/>
      <c r="AUU529" s="65"/>
      <c r="AUV529" s="65"/>
      <c r="AUW529" s="65"/>
      <c r="AUX529" s="65"/>
      <c r="AUY529" s="65"/>
      <c r="AUZ529" s="65"/>
      <c r="AVA529" s="65"/>
      <c r="AVB529" s="65"/>
      <c r="AVC529" s="65"/>
      <c r="AVD529" s="65"/>
      <c r="AVE529" s="65"/>
      <c r="AVF529" s="65"/>
      <c r="AVG529" s="65"/>
      <c r="AVH529" s="65"/>
      <c r="AVI529" s="65"/>
      <c r="AVJ529" s="65"/>
      <c r="AVK529" s="65"/>
      <c r="AVL529" s="65"/>
      <c r="AVM529" s="65"/>
      <c r="AVN529" s="65"/>
      <c r="AVO529" s="65"/>
      <c r="AVP529" s="65"/>
      <c r="AVQ529" s="65"/>
      <c r="AVR529" s="65"/>
      <c r="AVS529" s="65"/>
      <c r="AVT529" s="65"/>
      <c r="AVU529" s="65"/>
      <c r="AVV529" s="65"/>
      <c r="AVW529" s="65"/>
      <c r="AVX529" s="65"/>
      <c r="AVY529" s="65"/>
      <c r="AVZ529" s="65"/>
      <c r="AWA529" s="65"/>
      <c r="AWB529" s="65"/>
      <c r="AWC529" s="65"/>
      <c r="AWD529" s="65"/>
      <c r="AWE529" s="65"/>
      <c r="AWF529" s="65"/>
      <c r="AWG529" s="65"/>
      <c r="AWH529" s="65"/>
      <c r="AWI529" s="65"/>
      <c r="AWJ529" s="65"/>
      <c r="AWK529" s="65"/>
      <c r="AWL529" s="65"/>
      <c r="AWM529" s="65"/>
      <c r="AWN529" s="65"/>
      <c r="AWO529" s="65"/>
      <c r="AWP529" s="65"/>
      <c r="AWQ529" s="65"/>
      <c r="AWR529" s="65"/>
      <c r="AWS529" s="65"/>
      <c r="AWT529" s="65"/>
      <c r="AWU529" s="65"/>
      <c r="AWV529" s="65"/>
      <c r="AWW529" s="65"/>
      <c r="AWX529" s="65"/>
      <c r="AWY529" s="65"/>
      <c r="AWZ529" s="65"/>
      <c r="AXA529" s="65"/>
      <c r="AXB529" s="65"/>
      <c r="AXC529" s="65"/>
      <c r="AXD529" s="65"/>
      <c r="AXE529" s="65"/>
      <c r="AXF529" s="65"/>
      <c r="AXG529" s="65"/>
      <c r="AXH529" s="65"/>
      <c r="AXI529" s="65"/>
      <c r="AXJ529" s="65"/>
      <c r="AXK529" s="65"/>
      <c r="AXL529" s="65"/>
      <c r="AXM529" s="65"/>
      <c r="AXN529" s="65"/>
      <c r="AXO529" s="65"/>
      <c r="AXP529" s="65"/>
      <c r="AXQ529" s="65"/>
      <c r="AXR529" s="65"/>
      <c r="AXS529" s="65"/>
      <c r="AXT529" s="65"/>
      <c r="AXU529" s="65"/>
      <c r="AXV529" s="65"/>
      <c r="AXW529" s="65"/>
      <c r="AXX529" s="65"/>
      <c r="AXY529" s="65"/>
      <c r="AXZ529" s="65"/>
      <c r="AYA529" s="65"/>
      <c r="AYB529" s="65"/>
      <c r="AYC529" s="65"/>
      <c r="AYD529" s="65"/>
      <c r="AYE529" s="65"/>
      <c r="AYF529" s="65"/>
      <c r="AYG529" s="65"/>
      <c r="AYH529" s="65"/>
      <c r="AYI529" s="65"/>
      <c r="AYJ529" s="65"/>
      <c r="AYK529" s="65"/>
      <c r="AYL529" s="65"/>
      <c r="AYM529" s="65"/>
      <c r="AYN529" s="65"/>
      <c r="AYO529" s="65"/>
      <c r="AYP529" s="65"/>
      <c r="AYQ529" s="65"/>
      <c r="AYR529" s="65"/>
      <c r="AYS529" s="65"/>
      <c r="AYT529" s="65"/>
      <c r="AYU529" s="65"/>
      <c r="AYV529" s="65"/>
      <c r="AYW529" s="65"/>
      <c r="AYX529" s="65"/>
      <c r="AYY529" s="65"/>
      <c r="AYZ529" s="65"/>
      <c r="AZA529" s="65"/>
      <c r="AZB529" s="65"/>
      <c r="AZC529" s="65"/>
      <c r="AZD529" s="65"/>
      <c r="AZE529" s="65"/>
      <c r="AZF529" s="65"/>
      <c r="AZG529" s="65"/>
      <c r="AZH529" s="65"/>
      <c r="AZI529" s="65"/>
      <c r="AZJ529" s="65"/>
      <c r="AZK529" s="65"/>
      <c r="AZL529" s="65"/>
      <c r="AZM529" s="65"/>
      <c r="AZN529" s="65"/>
      <c r="AZO529" s="65"/>
      <c r="AZP529" s="65"/>
      <c r="AZQ529" s="65"/>
      <c r="AZR529" s="65"/>
      <c r="AZS529" s="65"/>
      <c r="AZT529" s="65"/>
      <c r="AZU529" s="65"/>
      <c r="AZV529" s="65"/>
      <c r="AZW529" s="65"/>
      <c r="AZX529" s="65"/>
      <c r="AZY529" s="65"/>
      <c r="AZZ529" s="65"/>
      <c r="BAA529" s="65"/>
      <c r="BAB529" s="65"/>
      <c r="BAC529" s="65"/>
      <c r="BAD529" s="65"/>
      <c r="BAE529" s="65"/>
      <c r="BAF529" s="65"/>
      <c r="BAG529" s="65"/>
      <c r="BAH529" s="65"/>
      <c r="BAI529" s="65"/>
      <c r="BAJ529" s="65"/>
      <c r="BAK529" s="65"/>
      <c r="BAL529" s="65"/>
      <c r="BAM529" s="65"/>
      <c r="BAN529" s="65"/>
      <c r="BAO529" s="65"/>
      <c r="BAP529" s="65"/>
      <c r="BAQ529" s="65"/>
      <c r="BAR529" s="65"/>
      <c r="BAS529" s="65"/>
      <c r="BAT529" s="65"/>
      <c r="BAU529" s="65"/>
      <c r="BAV529" s="65"/>
      <c r="BAW529" s="65"/>
      <c r="BAX529" s="65"/>
      <c r="BAY529" s="65"/>
      <c r="BAZ529" s="65"/>
      <c r="BBA529" s="65"/>
      <c r="BBB529" s="65"/>
      <c r="BBC529" s="65"/>
      <c r="BBD529" s="65"/>
      <c r="BBE529" s="65"/>
      <c r="BBF529" s="65"/>
      <c r="BBG529" s="65"/>
      <c r="BBH529" s="65"/>
      <c r="BBI529" s="65"/>
      <c r="BBJ529" s="65"/>
      <c r="BBK529" s="65"/>
      <c r="BBL529" s="65"/>
      <c r="BBM529" s="65"/>
      <c r="BBN529" s="65"/>
      <c r="BBO529" s="65"/>
      <c r="BBP529" s="65"/>
      <c r="BBQ529" s="65"/>
      <c r="BBR529" s="65"/>
      <c r="BBS529" s="65"/>
      <c r="BBT529" s="65"/>
      <c r="BBU529" s="65"/>
      <c r="BBV529" s="65"/>
      <c r="BBW529" s="65"/>
      <c r="BBX529" s="65"/>
      <c r="BBY529" s="65"/>
      <c r="BBZ529" s="65"/>
      <c r="BCA529" s="65"/>
      <c r="BCB529" s="65"/>
      <c r="BCC529" s="65"/>
      <c r="BCD529" s="65"/>
      <c r="BCE529" s="65"/>
      <c r="BCF529" s="65"/>
      <c r="BCG529" s="65"/>
      <c r="BCH529" s="65"/>
      <c r="BCI529" s="65"/>
      <c r="BCJ529" s="65"/>
      <c r="BCK529" s="65"/>
      <c r="BCL529" s="65"/>
      <c r="BCM529" s="65"/>
      <c r="BCN529" s="65"/>
      <c r="BCO529" s="65"/>
      <c r="BCP529" s="65"/>
      <c r="BCQ529" s="65"/>
      <c r="BCR529" s="65"/>
      <c r="BCS529" s="65"/>
      <c r="BCT529" s="65"/>
      <c r="BCU529" s="65"/>
      <c r="BCV529" s="65"/>
      <c r="BCW529" s="65"/>
      <c r="BCX529" s="65"/>
      <c r="BCY529" s="65"/>
      <c r="BCZ529" s="65"/>
      <c r="BDA529" s="65"/>
      <c r="BDB529" s="65"/>
      <c r="BDC529" s="65"/>
      <c r="BDD529" s="65"/>
      <c r="BDE529" s="65"/>
      <c r="BDF529" s="65"/>
      <c r="BDG529" s="65"/>
      <c r="BDH529" s="65"/>
      <c r="BDI529" s="65"/>
      <c r="BDJ529" s="65"/>
      <c r="BDK529" s="65"/>
      <c r="BDL529" s="65"/>
      <c r="BDM529" s="65"/>
      <c r="BDN529" s="65"/>
      <c r="BDO529" s="65"/>
      <c r="BDP529" s="65"/>
      <c r="BDQ529" s="65"/>
      <c r="BDR529" s="65"/>
      <c r="BDS529" s="65"/>
      <c r="BDT529" s="65"/>
      <c r="BDU529" s="65"/>
      <c r="BDV529" s="65"/>
      <c r="BDW529" s="65"/>
      <c r="BDX529" s="65"/>
      <c r="BDY529" s="65"/>
      <c r="BDZ529" s="65"/>
      <c r="BEA529" s="65"/>
      <c r="BEB529" s="65"/>
      <c r="BEC529" s="65"/>
      <c r="BED529" s="65"/>
      <c r="BEE529" s="65"/>
      <c r="BEF529" s="65"/>
      <c r="BEG529" s="65"/>
      <c r="BEH529" s="65"/>
      <c r="BEI529" s="65"/>
      <c r="BEJ529" s="65"/>
      <c r="BEK529" s="65"/>
      <c r="BEL529" s="65"/>
      <c r="BEM529" s="65"/>
      <c r="BEN529" s="65"/>
      <c r="BEO529" s="65"/>
      <c r="BEP529" s="65"/>
      <c r="BEQ529" s="65"/>
      <c r="BER529" s="65"/>
      <c r="BES529" s="65"/>
      <c r="BET529" s="65"/>
      <c r="BEU529" s="65"/>
      <c r="BEV529" s="65"/>
      <c r="BEW529" s="65"/>
      <c r="BEX529" s="65"/>
      <c r="BEY529" s="65"/>
      <c r="BEZ529" s="65"/>
      <c r="BFA529" s="65"/>
      <c r="BFB529" s="65"/>
      <c r="BFC529" s="65"/>
      <c r="BFD529" s="65"/>
      <c r="BFE529" s="65"/>
      <c r="BFF529" s="65"/>
      <c r="BFG529" s="65"/>
      <c r="BFH529" s="65"/>
      <c r="BFI529" s="65"/>
      <c r="BFJ529" s="65"/>
      <c r="BFK529" s="65"/>
      <c r="BFL529" s="65"/>
      <c r="BFM529" s="65"/>
      <c r="BFN529" s="65"/>
      <c r="BFO529" s="65"/>
      <c r="BFP529" s="65"/>
      <c r="BFQ529" s="65"/>
      <c r="BFR529" s="65"/>
      <c r="BFS529" s="65"/>
      <c r="BFT529" s="65"/>
      <c r="BFU529" s="65"/>
      <c r="BFV529" s="65"/>
    </row>
    <row r="530" spans="1:1530" s="86" customFormat="1" ht="69" customHeight="1">
      <c r="B530" s="156">
        <v>12026</v>
      </c>
      <c r="C530" s="671" t="s">
        <v>853</v>
      </c>
      <c r="D530" s="672"/>
      <c r="E530" s="673"/>
      <c r="F530" s="172" t="s">
        <v>819</v>
      </c>
      <c r="G530" s="346">
        <f>G531</f>
        <v>265482</v>
      </c>
      <c r="H530" s="65"/>
      <c r="I530" s="65"/>
      <c r="J530" s="65"/>
      <c r="K530" s="65"/>
      <c r="L530" s="65"/>
      <c r="M530" s="65"/>
      <c r="N530" s="65"/>
      <c r="O530" s="65"/>
      <c r="P530" s="65"/>
      <c r="Q530" s="65"/>
      <c r="R530" s="65"/>
      <c r="S530" s="65"/>
      <c r="T530" s="65"/>
      <c r="U530" s="65"/>
      <c r="V530" s="65"/>
      <c r="W530" s="65"/>
      <c r="X530" s="65"/>
      <c r="Y530" s="65"/>
      <c r="Z530" s="65"/>
      <c r="AA530" s="65"/>
      <c r="AB530" s="65"/>
      <c r="AC530" s="65"/>
      <c r="AD530" s="65"/>
      <c r="AE530" s="65"/>
      <c r="AF530" s="65"/>
      <c r="AG530" s="65"/>
      <c r="AH530" s="65"/>
      <c r="AI530" s="65"/>
      <c r="AJ530" s="65"/>
      <c r="AK530" s="65"/>
      <c r="AL530" s="65"/>
      <c r="AM530" s="65"/>
      <c r="AN530" s="65"/>
      <c r="AO530" s="65"/>
      <c r="AP530" s="65"/>
      <c r="AQ530" s="65"/>
      <c r="AR530" s="65"/>
      <c r="AS530" s="65"/>
      <c r="AT530" s="65"/>
      <c r="AU530" s="65"/>
      <c r="AV530" s="65"/>
      <c r="AW530" s="65"/>
      <c r="AX530" s="65"/>
      <c r="AY530" s="65"/>
      <c r="AZ530" s="65"/>
      <c r="BA530" s="65"/>
      <c r="BB530" s="65"/>
      <c r="BC530" s="65"/>
      <c r="BD530" s="65"/>
      <c r="BE530" s="65"/>
      <c r="BF530" s="65"/>
      <c r="BG530" s="65"/>
      <c r="BH530" s="65"/>
      <c r="BI530" s="65"/>
      <c r="BJ530" s="65"/>
      <c r="BK530" s="65"/>
      <c r="BL530" s="65"/>
      <c r="BM530" s="65"/>
      <c r="BN530" s="65"/>
      <c r="BO530" s="65"/>
      <c r="BP530" s="65"/>
      <c r="BQ530" s="65"/>
      <c r="BR530" s="65"/>
      <c r="BS530" s="65"/>
      <c r="BT530" s="65"/>
      <c r="BU530" s="65"/>
      <c r="BV530" s="65"/>
      <c r="BW530" s="65"/>
      <c r="BX530" s="65"/>
      <c r="BY530" s="65"/>
      <c r="BZ530" s="65"/>
      <c r="CA530" s="65"/>
      <c r="CB530" s="65"/>
      <c r="CC530" s="65"/>
      <c r="CD530" s="65"/>
      <c r="CE530" s="65"/>
      <c r="CF530" s="65"/>
      <c r="CG530" s="65"/>
      <c r="CH530" s="65"/>
      <c r="CI530" s="65"/>
      <c r="CJ530" s="65"/>
      <c r="CK530" s="65"/>
      <c r="CL530" s="65"/>
      <c r="CM530" s="65"/>
      <c r="CN530" s="65"/>
      <c r="CO530" s="65"/>
      <c r="CP530" s="65"/>
      <c r="CQ530" s="65"/>
      <c r="CR530" s="65"/>
      <c r="CS530" s="65"/>
      <c r="CT530" s="65"/>
      <c r="CU530" s="65"/>
      <c r="CV530" s="65"/>
      <c r="CW530" s="65"/>
      <c r="CX530" s="65"/>
      <c r="CY530" s="65"/>
      <c r="CZ530" s="65"/>
      <c r="DA530" s="65"/>
      <c r="DB530" s="65"/>
      <c r="DC530" s="65"/>
      <c r="DD530" s="65"/>
      <c r="DE530" s="65"/>
      <c r="DF530" s="65"/>
      <c r="DG530" s="65"/>
      <c r="DH530" s="65"/>
      <c r="DI530" s="65"/>
      <c r="DJ530" s="65"/>
      <c r="DK530" s="65"/>
      <c r="DL530" s="65"/>
      <c r="DM530" s="65"/>
      <c r="DN530" s="65"/>
      <c r="DO530" s="65"/>
      <c r="DP530" s="65"/>
      <c r="DQ530" s="65"/>
      <c r="DR530" s="65"/>
      <c r="DS530" s="65"/>
      <c r="DT530" s="65"/>
      <c r="DU530" s="65"/>
      <c r="DV530" s="65"/>
      <c r="DW530" s="65"/>
      <c r="DX530" s="65"/>
      <c r="DY530" s="65"/>
      <c r="DZ530" s="65"/>
      <c r="EA530" s="65"/>
      <c r="EB530" s="65"/>
      <c r="EC530" s="65"/>
      <c r="ED530" s="65"/>
      <c r="EE530" s="65"/>
      <c r="EF530" s="65"/>
      <c r="EG530" s="65"/>
      <c r="EH530" s="65"/>
      <c r="EI530" s="65"/>
      <c r="EJ530" s="65"/>
      <c r="EK530" s="65"/>
      <c r="EL530" s="65"/>
      <c r="EM530" s="65"/>
      <c r="EN530" s="65"/>
      <c r="EO530" s="65"/>
      <c r="EP530" s="65"/>
      <c r="EQ530" s="65"/>
      <c r="ER530" s="65"/>
      <c r="ES530" s="65"/>
      <c r="ET530" s="65"/>
      <c r="EU530" s="65"/>
      <c r="EV530" s="65"/>
      <c r="EW530" s="65"/>
      <c r="EX530" s="65"/>
      <c r="EY530" s="65"/>
      <c r="EZ530" s="65"/>
      <c r="FA530" s="65"/>
      <c r="FB530" s="65"/>
      <c r="FC530" s="65"/>
      <c r="FD530" s="65"/>
      <c r="FE530" s="65"/>
      <c r="FF530" s="65"/>
      <c r="FG530" s="65"/>
      <c r="FH530" s="65"/>
      <c r="FI530" s="65"/>
      <c r="FJ530" s="65"/>
      <c r="FK530" s="65"/>
      <c r="FL530" s="65"/>
      <c r="FM530" s="65"/>
      <c r="FN530" s="65"/>
      <c r="FO530" s="65"/>
      <c r="FP530" s="65"/>
      <c r="FQ530" s="65"/>
      <c r="FR530" s="65"/>
      <c r="FS530" s="65"/>
      <c r="FT530" s="65"/>
      <c r="FU530" s="65"/>
      <c r="FV530" s="65"/>
      <c r="FW530" s="65"/>
      <c r="FX530" s="65"/>
      <c r="FY530" s="65"/>
      <c r="FZ530" s="65"/>
      <c r="GA530" s="65"/>
      <c r="GB530" s="65"/>
      <c r="GC530" s="65"/>
      <c r="GD530" s="65"/>
      <c r="GE530" s="65"/>
      <c r="GF530" s="65"/>
      <c r="GG530" s="65"/>
      <c r="GH530" s="65"/>
      <c r="GI530" s="65"/>
      <c r="GJ530" s="65"/>
      <c r="GK530" s="65"/>
      <c r="GL530" s="65"/>
      <c r="GM530" s="65"/>
      <c r="GN530" s="65"/>
      <c r="GO530" s="65"/>
      <c r="GP530" s="65"/>
      <c r="GQ530" s="65"/>
      <c r="GR530" s="65"/>
      <c r="GS530" s="65"/>
      <c r="GT530" s="65"/>
      <c r="GU530" s="65"/>
      <c r="GV530" s="65"/>
      <c r="GW530" s="65"/>
      <c r="GX530" s="65"/>
      <c r="GY530" s="65"/>
      <c r="GZ530" s="65"/>
      <c r="HA530" s="65"/>
      <c r="HB530" s="65"/>
      <c r="HC530" s="65"/>
      <c r="HD530" s="65"/>
      <c r="HE530" s="65"/>
      <c r="HF530" s="65"/>
      <c r="HG530" s="65"/>
      <c r="HH530" s="65"/>
      <c r="HI530" s="65"/>
      <c r="HJ530" s="65"/>
      <c r="HK530" s="65"/>
      <c r="HL530" s="65"/>
      <c r="HM530" s="65"/>
      <c r="HN530" s="65"/>
      <c r="HO530" s="65"/>
      <c r="HP530" s="65"/>
      <c r="HQ530" s="65"/>
      <c r="HR530" s="65"/>
      <c r="HS530" s="65"/>
      <c r="HT530" s="65"/>
      <c r="HU530" s="65"/>
      <c r="HV530" s="65"/>
      <c r="HW530" s="65"/>
      <c r="HX530" s="65"/>
      <c r="HY530" s="65"/>
      <c r="HZ530" s="65"/>
      <c r="IA530" s="65"/>
      <c r="IB530" s="65"/>
      <c r="IC530" s="65"/>
      <c r="ID530" s="65"/>
      <c r="IE530" s="65"/>
      <c r="IF530" s="65"/>
      <c r="IG530" s="65"/>
      <c r="IH530" s="65"/>
      <c r="II530" s="65"/>
      <c r="IJ530" s="65"/>
      <c r="IK530" s="65"/>
      <c r="IL530" s="65"/>
      <c r="IM530" s="65"/>
      <c r="IN530" s="65"/>
      <c r="IO530" s="65"/>
      <c r="IP530" s="65"/>
      <c r="IQ530" s="65"/>
      <c r="IR530" s="65"/>
      <c r="IS530" s="65"/>
      <c r="IT530" s="65"/>
      <c r="IU530" s="65"/>
      <c r="IV530" s="65"/>
      <c r="IW530" s="65"/>
      <c r="IX530" s="65"/>
      <c r="IY530" s="65"/>
      <c r="IZ530" s="65"/>
      <c r="JA530" s="65"/>
      <c r="JB530" s="65"/>
      <c r="JC530" s="65"/>
      <c r="JD530" s="65"/>
      <c r="JE530" s="65"/>
      <c r="JF530" s="65"/>
      <c r="JG530" s="65"/>
      <c r="JH530" s="65"/>
      <c r="JI530" s="65"/>
      <c r="JJ530" s="65"/>
      <c r="JK530" s="65"/>
      <c r="JL530" s="65"/>
      <c r="JM530" s="65"/>
      <c r="JN530" s="65"/>
      <c r="JO530" s="65"/>
      <c r="JP530" s="65"/>
      <c r="JQ530" s="65"/>
      <c r="JR530" s="65"/>
      <c r="JS530" s="65"/>
      <c r="JT530" s="65"/>
      <c r="JU530" s="65"/>
      <c r="JV530" s="65"/>
      <c r="JW530" s="65"/>
      <c r="JX530" s="65"/>
      <c r="JY530" s="65"/>
      <c r="JZ530" s="65"/>
      <c r="KA530" s="65"/>
      <c r="KB530" s="65"/>
      <c r="KC530" s="65"/>
      <c r="KD530" s="65"/>
      <c r="KE530" s="65"/>
      <c r="KF530" s="65"/>
      <c r="KG530" s="65"/>
      <c r="KH530" s="65"/>
      <c r="KI530" s="65"/>
      <c r="KJ530" s="65"/>
      <c r="KK530" s="65"/>
      <c r="KL530" s="65"/>
      <c r="KM530" s="65"/>
      <c r="KN530" s="65"/>
      <c r="KO530" s="65"/>
      <c r="KP530" s="65"/>
      <c r="KQ530" s="65"/>
      <c r="KR530" s="65"/>
      <c r="KS530" s="65"/>
      <c r="KT530" s="65"/>
      <c r="KU530" s="65"/>
      <c r="KV530" s="65"/>
      <c r="KW530" s="65"/>
      <c r="KX530" s="65"/>
      <c r="KY530" s="65"/>
      <c r="KZ530" s="65"/>
      <c r="LA530" s="65"/>
      <c r="LB530" s="65"/>
      <c r="LC530" s="65"/>
      <c r="LD530" s="65"/>
      <c r="LE530" s="65"/>
      <c r="LF530" s="65"/>
      <c r="LG530" s="65"/>
      <c r="LH530" s="65"/>
      <c r="LI530" s="65"/>
      <c r="LJ530" s="65"/>
      <c r="LK530" s="65"/>
      <c r="LL530" s="65"/>
      <c r="LM530" s="65"/>
      <c r="LN530" s="65"/>
      <c r="LO530" s="65"/>
      <c r="LP530" s="65"/>
      <c r="LQ530" s="65"/>
      <c r="LR530" s="65"/>
      <c r="LS530" s="65"/>
      <c r="LT530" s="65"/>
      <c r="LU530" s="65"/>
      <c r="LV530" s="65"/>
      <c r="LW530" s="65"/>
      <c r="LX530" s="65"/>
      <c r="LY530" s="65"/>
      <c r="LZ530" s="65"/>
      <c r="MA530" s="65"/>
      <c r="MB530" s="65"/>
      <c r="MC530" s="65"/>
      <c r="MD530" s="65"/>
      <c r="ME530" s="65"/>
      <c r="MF530" s="65"/>
      <c r="MG530" s="65"/>
      <c r="MH530" s="65"/>
      <c r="MI530" s="65"/>
      <c r="MJ530" s="65"/>
      <c r="MK530" s="65"/>
      <c r="ML530" s="65"/>
      <c r="MM530" s="65"/>
      <c r="MN530" s="65"/>
      <c r="MO530" s="65"/>
      <c r="MP530" s="65"/>
      <c r="MQ530" s="65"/>
      <c r="MR530" s="65"/>
      <c r="MS530" s="65"/>
      <c r="MT530" s="65"/>
      <c r="MU530" s="65"/>
      <c r="MV530" s="65"/>
      <c r="MW530" s="65"/>
      <c r="MX530" s="65"/>
      <c r="MY530" s="65"/>
      <c r="MZ530" s="65"/>
      <c r="NA530" s="65"/>
      <c r="NB530" s="65"/>
      <c r="NC530" s="65"/>
      <c r="ND530" s="65"/>
      <c r="NE530" s="65"/>
      <c r="NF530" s="65"/>
      <c r="NG530" s="65"/>
      <c r="NH530" s="65"/>
      <c r="NI530" s="65"/>
      <c r="NJ530" s="65"/>
      <c r="NK530" s="65"/>
      <c r="NL530" s="65"/>
      <c r="NM530" s="65"/>
      <c r="NN530" s="65"/>
      <c r="NO530" s="65"/>
      <c r="NP530" s="65"/>
      <c r="NQ530" s="65"/>
      <c r="NR530" s="65"/>
      <c r="NS530" s="65"/>
      <c r="NT530" s="65"/>
      <c r="NU530" s="65"/>
      <c r="NV530" s="65"/>
      <c r="NW530" s="65"/>
      <c r="NX530" s="65"/>
      <c r="NY530" s="65"/>
      <c r="NZ530" s="65"/>
      <c r="OA530" s="65"/>
      <c r="OB530" s="65"/>
      <c r="OC530" s="65"/>
      <c r="OD530" s="65"/>
      <c r="OE530" s="65"/>
      <c r="OF530" s="65"/>
      <c r="OG530" s="65"/>
      <c r="OH530" s="65"/>
      <c r="OI530" s="65"/>
      <c r="OJ530" s="65"/>
      <c r="OK530" s="65"/>
      <c r="OL530" s="65"/>
      <c r="OM530" s="65"/>
      <c r="ON530" s="65"/>
      <c r="OO530" s="65"/>
      <c r="OP530" s="65"/>
      <c r="OQ530" s="65"/>
      <c r="OR530" s="65"/>
      <c r="OS530" s="65"/>
      <c r="OT530" s="65"/>
      <c r="OU530" s="65"/>
      <c r="OV530" s="65"/>
      <c r="OW530" s="65"/>
      <c r="OX530" s="65"/>
      <c r="OY530" s="65"/>
      <c r="OZ530" s="65"/>
      <c r="PA530" s="65"/>
      <c r="PB530" s="65"/>
      <c r="PC530" s="65"/>
      <c r="PD530" s="65"/>
      <c r="PE530" s="65"/>
      <c r="PF530" s="65"/>
      <c r="PG530" s="65"/>
      <c r="PH530" s="65"/>
      <c r="PI530" s="65"/>
      <c r="PJ530" s="65"/>
      <c r="PK530" s="65"/>
      <c r="PL530" s="65"/>
      <c r="PM530" s="65"/>
      <c r="PN530" s="65"/>
      <c r="PO530" s="65"/>
      <c r="PP530" s="65"/>
      <c r="PQ530" s="65"/>
      <c r="PR530" s="65"/>
      <c r="PS530" s="65"/>
      <c r="PT530" s="65"/>
      <c r="PU530" s="65"/>
      <c r="PV530" s="65"/>
      <c r="PW530" s="65"/>
      <c r="PX530" s="65"/>
      <c r="PY530" s="65"/>
      <c r="PZ530" s="65"/>
      <c r="QA530" s="65"/>
      <c r="QB530" s="65"/>
      <c r="QC530" s="65"/>
      <c r="QD530" s="65"/>
      <c r="QE530" s="65"/>
      <c r="QF530" s="65"/>
      <c r="QG530" s="65"/>
      <c r="QH530" s="65"/>
      <c r="QI530" s="65"/>
      <c r="QJ530" s="65"/>
      <c r="QK530" s="65"/>
      <c r="QL530" s="65"/>
      <c r="QM530" s="65"/>
      <c r="QN530" s="65"/>
      <c r="QO530" s="65"/>
      <c r="QP530" s="65"/>
      <c r="QQ530" s="65"/>
      <c r="QR530" s="65"/>
      <c r="QS530" s="65"/>
      <c r="QT530" s="65"/>
      <c r="QU530" s="65"/>
      <c r="QV530" s="65"/>
      <c r="QW530" s="65"/>
      <c r="QX530" s="65"/>
      <c r="QY530" s="65"/>
      <c r="QZ530" s="65"/>
      <c r="RA530" s="65"/>
      <c r="RB530" s="65"/>
      <c r="RC530" s="65"/>
      <c r="RD530" s="65"/>
      <c r="RE530" s="65"/>
      <c r="RF530" s="65"/>
      <c r="RG530" s="65"/>
      <c r="RH530" s="65"/>
      <c r="RI530" s="65"/>
      <c r="RJ530" s="65"/>
      <c r="RK530" s="65"/>
      <c r="RL530" s="65"/>
      <c r="RM530" s="65"/>
      <c r="RN530" s="65"/>
      <c r="RO530" s="65"/>
      <c r="RP530" s="65"/>
      <c r="RQ530" s="65"/>
      <c r="RR530" s="65"/>
      <c r="RS530" s="65"/>
      <c r="RT530" s="65"/>
      <c r="RU530" s="65"/>
      <c r="RV530" s="65"/>
      <c r="RW530" s="65"/>
      <c r="RX530" s="65"/>
      <c r="RY530" s="65"/>
      <c r="RZ530" s="65"/>
      <c r="SA530" s="65"/>
      <c r="SB530" s="65"/>
      <c r="SC530" s="65"/>
      <c r="SD530" s="65"/>
      <c r="SE530" s="65"/>
      <c r="SF530" s="65"/>
      <c r="SG530" s="65"/>
      <c r="SH530" s="65"/>
      <c r="SI530" s="65"/>
      <c r="SJ530" s="65"/>
      <c r="SK530" s="65"/>
      <c r="SL530" s="65"/>
      <c r="SM530" s="65"/>
      <c r="SN530" s="65"/>
      <c r="SO530" s="65"/>
      <c r="SP530" s="65"/>
      <c r="SQ530" s="65"/>
      <c r="SR530" s="65"/>
      <c r="SS530" s="65"/>
      <c r="ST530" s="65"/>
      <c r="SU530" s="65"/>
      <c r="SV530" s="65"/>
      <c r="SW530" s="65"/>
      <c r="SX530" s="65"/>
      <c r="SY530" s="65"/>
      <c r="SZ530" s="65"/>
      <c r="TA530" s="65"/>
      <c r="TB530" s="65"/>
      <c r="TC530" s="65"/>
      <c r="TD530" s="65"/>
      <c r="TE530" s="65"/>
      <c r="TF530" s="65"/>
      <c r="TG530" s="65"/>
      <c r="TH530" s="65"/>
      <c r="TI530" s="65"/>
      <c r="TJ530" s="65"/>
      <c r="TK530" s="65"/>
      <c r="TL530" s="65"/>
      <c r="TM530" s="65"/>
      <c r="TN530" s="65"/>
      <c r="TO530" s="65"/>
      <c r="TP530" s="65"/>
      <c r="TQ530" s="65"/>
      <c r="TR530" s="65"/>
      <c r="TS530" s="65"/>
      <c r="TT530" s="65"/>
      <c r="TU530" s="65"/>
      <c r="TV530" s="65"/>
      <c r="TW530" s="65"/>
      <c r="TX530" s="65"/>
      <c r="TY530" s="65"/>
      <c r="TZ530" s="65"/>
      <c r="UA530" s="65"/>
      <c r="UB530" s="65"/>
      <c r="UC530" s="65"/>
      <c r="UD530" s="65"/>
      <c r="UE530" s="65"/>
      <c r="UF530" s="65"/>
      <c r="UG530" s="65"/>
      <c r="UH530" s="65"/>
      <c r="UI530" s="65"/>
      <c r="UJ530" s="65"/>
      <c r="UK530" s="65"/>
      <c r="UL530" s="65"/>
      <c r="UM530" s="65"/>
      <c r="UN530" s="65"/>
      <c r="UO530" s="65"/>
      <c r="UP530" s="65"/>
      <c r="UQ530" s="65"/>
      <c r="UR530" s="65"/>
      <c r="US530" s="65"/>
      <c r="UT530" s="65"/>
      <c r="UU530" s="65"/>
      <c r="UV530" s="65"/>
      <c r="UW530" s="65"/>
      <c r="UX530" s="65"/>
      <c r="UY530" s="65"/>
      <c r="UZ530" s="65"/>
      <c r="VA530" s="65"/>
      <c r="VB530" s="65"/>
      <c r="VC530" s="65"/>
      <c r="VD530" s="65"/>
      <c r="VE530" s="65"/>
      <c r="VF530" s="65"/>
      <c r="VG530" s="65"/>
      <c r="VH530" s="65"/>
      <c r="VI530" s="65"/>
      <c r="VJ530" s="65"/>
      <c r="VK530" s="65"/>
      <c r="VL530" s="65"/>
      <c r="VM530" s="65"/>
      <c r="VN530" s="65"/>
      <c r="VO530" s="65"/>
      <c r="VP530" s="65"/>
      <c r="VQ530" s="65"/>
      <c r="VR530" s="65"/>
      <c r="VS530" s="65"/>
      <c r="VT530" s="65"/>
      <c r="VU530" s="65"/>
      <c r="VV530" s="65"/>
      <c r="VW530" s="65"/>
      <c r="VX530" s="65"/>
      <c r="VY530" s="65"/>
      <c r="VZ530" s="65"/>
      <c r="WA530" s="65"/>
      <c r="WB530" s="65"/>
      <c r="WC530" s="65"/>
      <c r="WD530" s="65"/>
      <c r="WE530" s="65"/>
      <c r="WF530" s="65"/>
      <c r="WG530" s="65"/>
      <c r="WH530" s="65"/>
      <c r="WI530" s="65"/>
      <c r="WJ530" s="65"/>
      <c r="WK530" s="65"/>
      <c r="WL530" s="65"/>
      <c r="WM530" s="65"/>
      <c r="WN530" s="65"/>
      <c r="WO530" s="65"/>
      <c r="WP530" s="65"/>
      <c r="WQ530" s="65"/>
      <c r="WR530" s="65"/>
      <c r="WS530" s="65"/>
      <c r="WT530" s="65"/>
      <c r="WU530" s="65"/>
      <c r="WV530" s="65"/>
      <c r="WW530" s="65"/>
      <c r="WX530" s="65"/>
      <c r="WY530" s="65"/>
      <c r="WZ530" s="65"/>
      <c r="XA530" s="65"/>
      <c r="XB530" s="65"/>
      <c r="XC530" s="65"/>
      <c r="XD530" s="65"/>
      <c r="XE530" s="65"/>
      <c r="XF530" s="65"/>
      <c r="XG530" s="65"/>
      <c r="XH530" s="65"/>
      <c r="XI530" s="65"/>
      <c r="XJ530" s="65"/>
      <c r="XK530" s="65"/>
      <c r="XL530" s="65"/>
      <c r="XM530" s="65"/>
      <c r="XN530" s="65"/>
      <c r="XO530" s="65"/>
      <c r="XP530" s="65"/>
      <c r="XQ530" s="65"/>
      <c r="XR530" s="65"/>
      <c r="XS530" s="65"/>
      <c r="XT530" s="65"/>
      <c r="XU530" s="65"/>
      <c r="XV530" s="65"/>
      <c r="XW530" s="65"/>
      <c r="XX530" s="65"/>
      <c r="XY530" s="65"/>
      <c r="XZ530" s="65"/>
      <c r="YA530" s="65"/>
      <c r="YB530" s="65"/>
      <c r="YC530" s="65"/>
      <c r="YD530" s="65"/>
      <c r="YE530" s="65"/>
      <c r="YF530" s="65"/>
      <c r="YG530" s="65"/>
      <c r="YH530" s="65"/>
      <c r="YI530" s="65"/>
      <c r="YJ530" s="65"/>
      <c r="YK530" s="65"/>
      <c r="YL530" s="65"/>
      <c r="YM530" s="65"/>
      <c r="YN530" s="65"/>
      <c r="YO530" s="65"/>
      <c r="YP530" s="65"/>
      <c r="YQ530" s="65"/>
      <c r="YR530" s="65"/>
      <c r="YS530" s="65"/>
      <c r="YT530" s="65"/>
      <c r="YU530" s="65"/>
      <c r="YV530" s="65"/>
      <c r="YW530" s="65"/>
      <c r="YX530" s="65"/>
      <c r="YY530" s="65"/>
      <c r="YZ530" s="65"/>
      <c r="ZA530" s="65"/>
      <c r="ZB530" s="65"/>
      <c r="ZC530" s="65"/>
      <c r="ZD530" s="65"/>
      <c r="ZE530" s="65"/>
      <c r="ZF530" s="65"/>
      <c r="ZG530" s="65"/>
      <c r="ZH530" s="65"/>
      <c r="ZI530" s="65"/>
      <c r="ZJ530" s="65"/>
      <c r="ZK530" s="65"/>
      <c r="ZL530" s="65"/>
      <c r="ZM530" s="65"/>
      <c r="ZN530" s="65"/>
      <c r="ZO530" s="65"/>
      <c r="ZP530" s="65"/>
      <c r="ZQ530" s="65"/>
      <c r="ZR530" s="65"/>
      <c r="ZS530" s="65"/>
      <c r="ZT530" s="65"/>
      <c r="ZU530" s="65"/>
      <c r="ZV530" s="65"/>
      <c r="ZW530" s="65"/>
      <c r="ZX530" s="65"/>
      <c r="ZY530" s="65"/>
      <c r="ZZ530" s="65"/>
      <c r="AAA530" s="65"/>
      <c r="AAB530" s="65"/>
      <c r="AAC530" s="65"/>
      <c r="AAD530" s="65"/>
      <c r="AAE530" s="65"/>
      <c r="AAF530" s="65"/>
      <c r="AAG530" s="65"/>
      <c r="AAH530" s="65"/>
      <c r="AAI530" s="65"/>
      <c r="AAJ530" s="65"/>
      <c r="AAK530" s="65"/>
      <c r="AAL530" s="65"/>
      <c r="AAM530" s="65"/>
      <c r="AAN530" s="65"/>
      <c r="AAO530" s="65"/>
      <c r="AAP530" s="65"/>
      <c r="AAQ530" s="65"/>
      <c r="AAR530" s="65"/>
      <c r="AAS530" s="65"/>
      <c r="AAT530" s="65"/>
      <c r="AAU530" s="65"/>
      <c r="AAV530" s="65"/>
      <c r="AAW530" s="65"/>
      <c r="AAX530" s="65"/>
      <c r="AAY530" s="65"/>
      <c r="AAZ530" s="65"/>
      <c r="ABA530" s="65"/>
      <c r="ABB530" s="65"/>
      <c r="ABC530" s="65"/>
      <c r="ABD530" s="65"/>
      <c r="ABE530" s="65"/>
      <c r="ABF530" s="65"/>
      <c r="ABG530" s="65"/>
      <c r="ABH530" s="65"/>
      <c r="ABI530" s="65"/>
      <c r="ABJ530" s="65"/>
      <c r="ABK530" s="65"/>
      <c r="ABL530" s="65"/>
      <c r="ABM530" s="65"/>
      <c r="ABN530" s="65"/>
      <c r="ABO530" s="65"/>
      <c r="ABP530" s="65"/>
      <c r="ABQ530" s="65"/>
      <c r="ABR530" s="65"/>
      <c r="ABS530" s="65"/>
      <c r="ABT530" s="65"/>
      <c r="ABU530" s="65"/>
      <c r="ABV530" s="65"/>
      <c r="ABW530" s="65"/>
      <c r="ABX530" s="65"/>
      <c r="ABY530" s="65"/>
      <c r="ABZ530" s="65"/>
      <c r="ACA530" s="65"/>
      <c r="ACB530" s="65"/>
      <c r="ACC530" s="65"/>
      <c r="ACD530" s="65"/>
      <c r="ACE530" s="65"/>
      <c r="ACF530" s="65"/>
      <c r="ACG530" s="65"/>
      <c r="ACH530" s="65"/>
      <c r="ACI530" s="65"/>
      <c r="ACJ530" s="65"/>
      <c r="ACK530" s="65"/>
      <c r="ACL530" s="65"/>
      <c r="ACM530" s="65"/>
      <c r="ACN530" s="65"/>
      <c r="ACO530" s="65"/>
      <c r="ACP530" s="65"/>
      <c r="ACQ530" s="65"/>
      <c r="ACR530" s="65"/>
      <c r="ACS530" s="65"/>
      <c r="ACT530" s="65"/>
      <c r="ACU530" s="65"/>
      <c r="ACV530" s="65"/>
      <c r="ACW530" s="65"/>
      <c r="ACX530" s="65"/>
      <c r="ACY530" s="65"/>
      <c r="ACZ530" s="65"/>
      <c r="ADA530" s="65"/>
      <c r="ADB530" s="65"/>
      <c r="ADC530" s="65"/>
      <c r="ADD530" s="65"/>
      <c r="ADE530" s="65"/>
      <c r="ADF530" s="65"/>
      <c r="ADG530" s="65"/>
      <c r="ADH530" s="65"/>
      <c r="ADI530" s="65"/>
      <c r="ADJ530" s="65"/>
      <c r="ADK530" s="65"/>
      <c r="ADL530" s="65"/>
      <c r="ADM530" s="65"/>
      <c r="ADN530" s="65"/>
      <c r="ADO530" s="65"/>
      <c r="ADP530" s="65"/>
      <c r="ADQ530" s="65"/>
      <c r="ADR530" s="65"/>
      <c r="ADS530" s="65"/>
      <c r="ADT530" s="65"/>
      <c r="ADU530" s="65"/>
      <c r="ADV530" s="65"/>
      <c r="ADW530" s="65"/>
      <c r="ADX530" s="65"/>
      <c r="ADY530" s="65"/>
      <c r="ADZ530" s="65"/>
      <c r="AEA530" s="65"/>
      <c r="AEB530" s="65"/>
      <c r="AEC530" s="65"/>
      <c r="AED530" s="65"/>
      <c r="AEE530" s="65"/>
      <c r="AEF530" s="65"/>
      <c r="AEG530" s="65"/>
      <c r="AEH530" s="65"/>
      <c r="AEI530" s="65"/>
      <c r="AEJ530" s="65"/>
      <c r="AEK530" s="65"/>
      <c r="AEL530" s="65"/>
      <c r="AEM530" s="65"/>
      <c r="AEN530" s="65"/>
      <c r="AEO530" s="65"/>
      <c r="AEP530" s="65"/>
      <c r="AEQ530" s="65"/>
      <c r="AER530" s="65"/>
      <c r="AES530" s="65"/>
      <c r="AET530" s="65"/>
      <c r="AEU530" s="65"/>
      <c r="AEV530" s="65"/>
      <c r="AEW530" s="65"/>
      <c r="AEX530" s="65"/>
      <c r="AEY530" s="65"/>
      <c r="AEZ530" s="65"/>
      <c r="AFA530" s="65"/>
      <c r="AFB530" s="65"/>
      <c r="AFC530" s="65"/>
      <c r="AFD530" s="65"/>
      <c r="AFE530" s="65"/>
      <c r="AFF530" s="65"/>
      <c r="AFG530" s="65"/>
      <c r="AFH530" s="65"/>
      <c r="AFI530" s="65"/>
      <c r="AFJ530" s="65"/>
      <c r="AFK530" s="65"/>
      <c r="AFL530" s="65"/>
      <c r="AFM530" s="65"/>
      <c r="AFN530" s="65"/>
      <c r="AFO530" s="65"/>
      <c r="AFP530" s="65"/>
      <c r="AFQ530" s="65"/>
      <c r="AFR530" s="65"/>
      <c r="AFS530" s="65"/>
      <c r="AFT530" s="65"/>
      <c r="AFU530" s="65"/>
      <c r="AFV530" s="65"/>
      <c r="AFW530" s="65"/>
      <c r="AFX530" s="65"/>
      <c r="AFY530" s="65"/>
      <c r="AFZ530" s="65"/>
      <c r="AGA530" s="65"/>
      <c r="AGB530" s="65"/>
      <c r="AGC530" s="65"/>
      <c r="AGD530" s="65"/>
      <c r="AGE530" s="65"/>
      <c r="AGF530" s="65"/>
      <c r="AGG530" s="65"/>
      <c r="AGH530" s="65"/>
      <c r="AGI530" s="65"/>
      <c r="AGJ530" s="65"/>
      <c r="AGK530" s="65"/>
      <c r="AGL530" s="65"/>
      <c r="AGM530" s="65"/>
      <c r="AGN530" s="65"/>
      <c r="AGO530" s="65"/>
      <c r="AGP530" s="65"/>
      <c r="AGQ530" s="65"/>
      <c r="AGR530" s="65"/>
      <c r="AGS530" s="65"/>
      <c r="AGT530" s="65"/>
      <c r="AGU530" s="65"/>
      <c r="AGV530" s="65"/>
      <c r="AGW530" s="65"/>
      <c r="AGX530" s="65"/>
      <c r="AGY530" s="65"/>
      <c r="AGZ530" s="65"/>
      <c r="AHA530" s="65"/>
      <c r="AHB530" s="65"/>
      <c r="AHC530" s="65"/>
      <c r="AHD530" s="65"/>
      <c r="AHE530" s="65"/>
      <c r="AHF530" s="65"/>
      <c r="AHG530" s="65"/>
      <c r="AHH530" s="65"/>
      <c r="AHI530" s="65"/>
      <c r="AHJ530" s="65"/>
      <c r="AHK530" s="65"/>
      <c r="AHL530" s="65"/>
      <c r="AHM530" s="65"/>
      <c r="AHN530" s="65"/>
      <c r="AHO530" s="65"/>
      <c r="AHP530" s="65"/>
      <c r="AHQ530" s="65"/>
      <c r="AHR530" s="65"/>
      <c r="AHS530" s="65"/>
      <c r="AHT530" s="65"/>
      <c r="AHU530" s="65"/>
      <c r="AHV530" s="65"/>
      <c r="AHW530" s="65"/>
      <c r="AHX530" s="65"/>
      <c r="AHY530" s="65"/>
      <c r="AHZ530" s="65"/>
      <c r="AIA530" s="65"/>
      <c r="AIB530" s="65"/>
      <c r="AIC530" s="65"/>
      <c r="AID530" s="65"/>
      <c r="AIE530" s="65"/>
      <c r="AIF530" s="65"/>
      <c r="AIG530" s="65"/>
      <c r="AIH530" s="65"/>
      <c r="AII530" s="65"/>
      <c r="AIJ530" s="65"/>
      <c r="AIK530" s="65"/>
      <c r="AIL530" s="65"/>
      <c r="AIM530" s="65"/>
      <c r="AIN530" s="65"/>
      <c r="AIO530" s="65"/>
      <c r="AIP530" s="65"/>
      <c r="AIQ530" s="65"/>
      <c r="AIR530" s="65"/>
      <c r="AIS530" s="65"/>
      <c r="AIT530" s="65"/>
      <c r="AIU530" s="65"/>
      <c r="AIV530" s="65"/>
      <c r="AIW530" s="65"/>
      <c r="AIX530" s="65"/>
      <c r="AIY530" s="65"/>
      <c r="AIZ530" s="65"/>
      <c r="AJA530" s="65"/>
      <c r="AJB530" s="65"/>
      <c r="AJC530" s="65"/>
      <c r="AJD530" s="65"/>
      <c r="AJE530" s="65"/>
      <c r="AJF530" s="65"/>
      <c r="AJG530" s="65"/>
      <c r="AJH530" s="65"/>
      <c r="AJI530" s="65"/>
      <c r="AJJ530" s="65"/>
      <c r="AJK530" s="65"/>
      <c r="AJL530" s="65"/>
      <c r="AJM530" s="65"/>
      <c r="AJN530" s="65"/>
      <c r="AJO530" s="65"/>
      <c r="AJP530" s="65"/>
      <c r="AJQ530" s="65"/>
      <c r="AJR530" s="65"/>
      <c r="AJS530" s="65"/>
      <c r="AJT530" s="65"/>
      <c r="AJU530" s="65"/>
      <c r="AJV530" s="65"/>
      <c r="AJW530" s="65"/>
      <c r="AJX530" s="65"/>
      <c r="AJY530" s="65"/>
      <c r="AJZ530" s="65"/>
      <c r="AKA530" s="65"/>
      <c r="AKB530" s="65"/>
      <c r="AKC530" s="65"/>
      <c r="AKD530" s="65"/>
      <c r="AKE530" s="65"/>
      <c r="AKF530" s="65"/>
      <c r="AKG530" s="65"/>
      <c r="AKH530" s="65"/>
      <c r="AKI530" s="65"/>
      <c r="AKJ530" s="65"/>
      <c r="AKK530" s="65"/>
      <c r="AKL530" s="65"/>
      <c r="AKM530" s="65"/>
      <c r="AKN530" s="65"/>
      <c r="AKO530" s="65"/>
      <c r="AKP530" s="65"/>
      <c r="AKQ530" s="65"/>
      <c r="AKR530" s="65"/>
      <c r="AKS530" s="65"/>
      <c r="AKT530" s="65"/>
      <c r="AKU530" s="65"/>
      <c r="AKV530" s="65"/>
      <c r="AKW530" s="65"/>
      <c r="AKX530" s="65"/>
      <c r="AKY530" s="65"/>
      <c r="AKZ530" s="65"/>
      <c r="ALA530" s="65"/>
      <c r="ALB530" s="65"/>
      <c r="ALC530" s="65"/>
      <c r="ALD530" s="65"/>
      <c r="ALE530" s="65"/>
      <c r="ALF530" s="65"/>
      <c r="ALG530" s="65"/>
      <c r="ALH530" s="65"/>
      <c r="ALI530" s="65"/>
      <c r="ALJ530" s="65"/>
      <c r="ALK530" s="65"/>
      <c r="ALL530" s="65"/>
      <c r="ALM530" s="65"/>
      <c r="ALN530" s="65"/>
      <c r="ALO530" s="65"/>
      <c r="ALP530" s="65"/>
      <c r="ALQ530" s="65"/>
      <c r="ALR530" s="65"/>
      <c r="ALS530" s="65"/>
      <c r="ALT530" s="65"/>
      <c r="ALU530" s="65"/>
      <c r="ALV530" s="65"/>
      <c r="ALW530" s="65"/>
      <c r="ALX530" s="65"/>
      <c r="ALY530" s="65"/>
      <c r="ALZ530" s="65"/>
      <c r="AMA530" s="65"/>
      <c r="AMB530" s="65"/>
      <c r="AMC530" s="65"/>
      <c r="AMD530" s="65"/>
      <c r="AME530" s="65"/>
      <c r="AMF530" s="65"/>
      <c r="AMG530" s="65"/>
      <c r="AMH530" s="65"/>
      <c r="AMI530" s="65"/>
      <c r="AMJ530" s="65"/>
      <c r="AMK530" s="65"/>
      <c r="AML530" s="65"/>
      <c r="AMM530" s="65"/>
      <c r="AMN530" s="65"/>
      <c r="AMO530" s="65"/>
      <c r="AMP530" s="65"/>
      <c r="AMQ530" s="65"/>
      <c r="AMR530" s="65"/>
      <c r="AMS530" s="65"/>
      <c r="AMT530" s="65"/>
      <c r="AMU530" s="65"/>
      <c r="AMV530" s="65"/>
      <c r="AMW530" s="65"/>
      <c r="AMX530" s="65"/>
      <c r="AMY530" s="65"/>
      <c r="AMZ530" s="65"/>
      <c r="ANA530" s="65"/>
      <c r="ANB530" s="65"/>
      <c r="ANC530" s="65"/>
      <c r="AND530" s="65"/>
      <c r="ANE530" s="65"/>
      <c r="ANF530" s="65"/>
      <c r="ANG530" s="65"/>
      <c r="ANH530" s="65"/>
      <c r="ANI530" s="65"/>
      <c r="ANJ530" s="65"/>
      <c r="ANK530" s="65"/>
      <c r="ANL530" s="65"/>
      <c r="ANM530" s="65"/>
      <c r="ANN530" s="65"/>
      <c r="ANO530" s="65"/>
      <c r="ANP530" s="65"/>
      <c r="ANQ530" s="65"/>
      <c r="ANR530" s="65"/>
      <c r="ANS530" s="65"/>
      <c r="ANT530" s="65"/>
      <c r="ANU530" s="65"/>
      <c r="ANV530" s="65"/>
      <c r="ANW530" s="65"/>
      <c r="ANX530" s="65"/>
      <c r="ANY530" s="65"/>
      <c r="ANZ530" s="65"/>
      <c r="AOA530" s="65"/>
      <c r="AOB530" s="65"/>
      <c r="AOC530" s="65"/>
      <c r="AOD530" s="65"/>
      <c r="AOE530" s="65"/>
      <c r="AOF530" s="65"/>
      <c r="AOG530" s="65"/>
      <c r="AOH530" s="65"/>
      <c r="AOI530" s="65"/>
      <c r="AOJ530" s="65"/>
      <c r="AOK530" s="65"/>
      <c r="AOL530" s="65"/>
      <c r="AOM530" s="65"/>
      <c r="AON530" s="65"/>
      <c r="AOO530" s="65"/>
      <c r="AOP530" s="65"/>
      <c r="AOQ530" s="65"/>
      <c r="AOR530" s="65"/>
      <c r="AOS530" s="65"/>
      <c r="AOT530" s="65"/>
      <c r="AOU530" s="65"/>
      <c r="AOV530" s="65"/>
      <c r="AOW530" s="65"/>
      <c r="AOX530" s="65"/>
      <c r="AOY530" s="65"/>
      <c r="AOZ530" s="65"/>
      <c r="APA530" s="65"/>
      <c r="APB530" s="65"/>
      <c r="APC530" s="65"/>
      <c r="APD530" s="65"/>
      <c r="APE530" s="65"/>
      <c r="APF530" s="65"/>
      <c r="APG530" s="65"/>
      <c r="APH530" s="65"/>
      <c r="API530" s="65"/>
      <c r="APJ530" s="65"/>
      <c r="APK530" s="65"/>
      <c r="APL530" s="65"/>
      <c r="APM530" s="65"/>
      <c r="APN530" s="65"/>
      <c r="APO530" s="65"/>
      <c r="APP530" s="65"/>
      <c r="APQ530" s="65"/>
      <c r="APR530" s="65"/>
      <c r="APS530" s="65"/>
      <c r="APT530" s="65"/>
      <c r="APU530" s="65"/>
      <c r="APV530" s="65"/>
      <c r="APW530" s="65"/>
      <c r="APX530" s="65"/>
      <c r="APY530" s="65"/>
      <c r="APZ530" s="65"/>
      <c r="AQA530" s="65"/>
      <c r="AQB530" s="65"/>
      <c r="AQC530" s="65"/>
      <c r="AQD530" s="65"/>
      <c r="AQE530" s="65"/>
      <c r="AQF530" s="65"/>
      <c r="AQG530" s="65"/>
      <c r="AQH530" s="65"/>
      <c r="AQI530" s="65"/>
      <c r="AQJ530" s="65"/>
      <c r="AQK530" s="65"/>
      <c r="AQL530" s="65"/>
      <c r="AQM530" s="65"/>
      <c r="AQN530" s="65"/>
      <c r="AQO530" s="65"/>
      <c r="AQP530" s="65"/>
      <c r="AQQ530" s="65"/>
      <c r="AQR530" s="65"/>
      <c r="AQS530" s="65"/>
      <c r="AQT530" s="65"/>
      <c r="AQU530" s="65"/>
      <c r="AQV530" s="65"/>
      <c r="AQW530" s="65"/>
      <c r="AQX530" s="65"/>
      <c r="AQY530" s="65"/>
      <c r="AQZ530" s="65"/>
      <c r="ARA530" s="65"/>
      <c r="ARB530" s="65"/>
      <c r="ARC530" s="65"/>
      <c r="ARD530" s="65"/>
      <c r="ARE530" s="65"/>
      <c r="ARF530" s="65"/>
      <c r="ARG530" s="65"/>
      <c r="ARH530" s="65"/>
      <c r="ARI530" s="65"/>
      <c r="ARJ530" s="65"/>
      <c r="ARK530" s="65"/>
      <c r="ARL530" s="65"/>
      <c r="ARM530" s="65"/>
      <c r="ARN530" s="65"/>
      <c r="ARO530" s="65"/>
      <c r="ARP530" s="65"/>
      <c r="ARQ530" s="65"/>
      <c r="ARR530" s="65"/>
      <c r="ARS530" s="65"/>
      <c r="ART530" s="65"/>
      <c r="ARU530" s="65"/>
      <c r="ARV530" s="65"/>
      <c r="ARW530" s="65"/>
      <c r="ARX530" s="65"/>
      <c r="ARY530" s="65"/>
      <c r="ARZ530" s="65"/>
      <c r="ASA530" s="65"/>
      <c r="ASB530" s="65"/>
      <c r="ASC530" s="65"/>
      <c r="ASD530" s="65"/>
      <c r="ASE530" s="65"/>
      <c r="ASF530" s="65"/>
      <c r="ASG530" s="65"/>
      <c r="ASH530" s="65"/>
      <c r="ASI530" s="65"/>
      <c r="ASJ530" s="65"/>
      <c r="ASK530" s="65"/>
      <c r="ASL530" s="65"/>
      <c r="ASM530" s="65"/>
      <c r="ASN530" s="65"/>
      <c r="ASO530" s="65"/>
      <c r="ASP530" s="65"/>
      <c r="ASQ530" s="65"/>
      <c r="ASR530" s="65"/>
      <c r="ASS530" s="65"/>
      <c r="AST530" s="65"/>
      <c r="ASU530" s="65"/>
      <c r="ASV530" s="65"/>
      <c r="ASW530" s="65"/>
      <c r="ASX530" s="65"/>
      <c r="ASY530" s="65"/>
      <c r="ASZ530" s="65"/>
      <c r="ATA530" s="65"/>
      <c r="ATB530" s="65"/>
      <c r="ATC530" s="65"/>
      <c r="ATD530" s="65"/>
      <c r="ATE530" s="65"/>
      <c r="ATF530" s="65"/>
      <c r="ATG530" s="65"/>
      <c r="ATH530" s="65"/>
      <c r="ATI530" s="65"/>
      <c r="ATJ530" s="65"/>
      <c r="ATK530" s="65"/>
      <c r="ATL530" s="65"/>
      <c r="ATM530" s="65"/>
      <c r="ATN530" s="65"/>
      <c r="ATO530" s="65"/>
      <c r="ATP530" s="65"/>
      <c r="ATQ530" s="65"/>
      <c r="ATR530" s="65"/>
      <c r="ATS530" s="65"/>
      <c r="ATT530" s="65"/>
      <c r="ATU530" s="65"/>
      <c r="ATV530" s="65"/>
      <c r="ATW530" s="65"/>
      <c r="ATX530" s="65"/>
      <c r="ATY530" s="65"/>
      <c r="ATZ530" s="65"/>
      <c r="AUA530" s="65"/>
      <c r="AUB530" s="65"/>
      <c r="AUC530" s="65"/>
      <c r="AUD530" s="65"/>
      <c r="AUE530" s="65"/>
      <c r="AUF530" s="65"/>
      <c r="AUG530" s="65"/>
      <c r="AUH530" s="65"/>
      <c r="AUI530" s="65"/>
      <c r="AUJ530" s="65"/>
      <c r="AUK530" s="65"/>
      <c r="AUL530" s="65"/>
      <c r="AUM530" s="65"/>
      <c r="AUN530" s="65"/>
      <c r="AUO530" s="65"/>
      <c r="AUP530" s="65"/>
      <c r="AUQ530" s="65"/>
      <c r="AUR530" s="65"/>
      <c r="AUS530" s="65"/>
      <c r="AUT530" s="65"/>
      <c r="AUU530" s="65"/>
      <c r="AUV530" s="65"/>
      <c r="AUW530" s="65"/>
      <c r="AUX530" s="65"/>
      <c r="AUY530" s="65"/>
      <c r="AUZ530" s="65"/>
      <c r="AVA530" s="65"/>
      <c r="AVB530" s="65"/>
      <c r="AVC530" s="65"/>
      <c r="AVD530" s="65"/>
      <c r="AVE530" s="65"/>
      <c r="AVF530" s="65"/>
      <c r="AVG530" s="65"/>
      <c r="AVH530" s="65"/>
      <c r="AVI530" s="65"/>
      <c r="AVJ530" s="65"/>
      <c r="AVK530" s="65"/>
      <c r="AVL530" s="65"/>
      <c r="AVM530" s="65"/>
      <c r="AVN530" s="65"/>
      <c r="AVO530" s="65"/>
      <c r="AVP530" s="65"/>
      <c r="AVQ530" s="65"/>
      <c r="AVR530" s="65"/>
      <c r="AVS530" s="65"/>
      <c r="AVT530" s="65"/>
      <c r="AVU530" s="65"/>
      <c r="AVV530" s="65"/>
      <c r="AVW530" s="65"/>
      <c r="AVX530" s="65"/>
      <c r="AVY530" s="65"/>
      <c r="AVZ530" s="65"/>
      <c r="AWA530" s="65"/>
      <c r="AWB530" s="65"/>
      <c r="AWC530" s="65"/>
      <c r="AWD530" s="65"/>
      <c r="AWE530" s="65"/>
      <c r="AWF530" s="65"/>
      <c r="AWG530" s="65"/>
      <c r="AWH530" s="65"/>
      <c r="AWI530" s="65"/>
      <c r="AWJ530" s="65"/>
      <c r="AWK530" s="65"/>
      <c r="AWL530" s="65"/>
      <c r="AWM530" s="65"/>
      <c r="AWN530" s="65"/>
      <c r="AWO530" s="65"/>
      <c r="AWP530" s="65"/>
      <c r="AWQ530" s="65"/>
      <c r="AWR530" s="65"/>
      <c r="AWS530" s="65"/>
      <c r="AWT530" s="65"/>
      <c r="AWU530" s="65"/>
      <c r="AWV530" s="65"/>
      <c r="AWW530" s="65"/>
      <c r="AWX530" s="65"/>
      <c r="AWY530" s="65"/>
      <c r="AWZ530" s="65"/>
      <c r="AXA530" s="65"/>
      <c r="AXB530" s="65"/>
      <c r="AXC530" s="65"/>
      <c r="AXD530" s="65"/>
      <c r="AXE530" s="65"/>
      <c r="AXF530" s="65"/>
      <c r="AXG530" s="65"/>
      <c r="AXH530" s="65"/>
      <c r="AXI530" s="65"/>
      <c r="AXJ530" s="65"/>
      <c r="AXK530" s="65"/>
      <c r="AXL530" s="65"/>
      <c r="AXM530" s="65"/>
      <c r="AXN530" s="65"/>
      <c r="AXO530" s="65"/>
      <c r="AXP530" s="65"/>
      <c r="AXQ530" s="65"/>
      <c r="AXR530" s="65"/>
      <c r="AXS530" s="65"/>
      <c r="AXT530" s="65"/>
      <c r="AXU530" s="65"/>
      <c r="AXV530" s="65"/>
      <c r="AXW530" s="65"/>
      <c r="AXX530" s="65"/>
      <c r="AXY530" s="65"/>
      <c r="AXZ530" s="65"/>
      <c r="AYA530" s="65"/>
      <c r="AYB530" s="65"/>
      <c r="AYC530" s="65"/>
      <c r="AYD530" s="65"/>
      <c r="AYE530" s="65"/>
      <c r="AYF530" s="65"/>
      <c r="AYG530" s="65"/>
      <c r="AYH530" s="65"/>
      <c r="AYI530" s="65"/>
      <c r="AYJ530" s="65"/>
      <c r="AYK530" s="65"/>
      <c r="AYL530" s="65"/>
      <c r="AYM530" s="65"/>
      <c r="AYN530" s="65"/>
      <c r="AYO530" s="65"/>
      <c r="AYP530" s="65"/>
      <c r="AYQ530" s="65"/>
      <c r="AYR530" s="65"/>
      <c r="AYS530" s="65"/>
      <c r="AYT530" s="65"/>
      <c r="AYU530" s="65"/>
      <c r="AYV530" s="65"/>
      <c r="AYW530" s="65"/>
      <c r="AYX530" s="65"/>
      <c r="AYY530" s="65"/>
      <c r="AYZ530" s="65"/>
      <c r="AZA530" s="65"/>
      <c r="AZB530" s="65"/>
      <c r="AZC530" s="65"/>
      <c r="AZD530" s="65"/>
      <c r="AZE530" s="65"/>
      <c r="AZF530" s="65"/>
      <c r="AZG530" s="65"/>
      <c r="AZH530" s="65"/>
      <c r="AZI530" s="65"/>
      <c r="AZJ530" s="65"/>
      <c r="AZK530" s="65"/>
      <c r="AZL530" s="65"/>
      <c r="AZM530" s="65"/>
      <c r="AZN530" s="65"/>
      <c r="AZO530" s="65"/>
      <c r="AZP530" s="65"/>
      <c r="AZQ530" s="65"/>
      <c r="AZR530" s="65"/>
      <c r="AZS530" s="65"/>
      <c r="AZT530" s="65"/>
      <c r="AZU530" s="65"/>
      <c r="AZV530" s="65"/>
      <c r="AZW530" s="65"/>
      <c r="AZX530" s="65"/>
      <c r="AZY530" s="65"/>
      <c r="AZZ530" s="65"/>
      <c r="BAA530" s="65"/>
      <c r="BAB530" s="65"/>
      <c r="BAC530" s="65"/>
      <c r="BAD530" s="65"/>
      <c r="BAE530" s="65"/>
      <c r="BAF530" s="65"/>
      <c r="BAG530" s="65"/>
      <c r="BAH530" s="65"/>
      <c r="BAI530" s="65"/>
      <c r="BAJ530" s="65"/>
      <c r="BAK530" s="65"/>
      <c r="BAL530" s="65"/>
      <c r="BAM530" s="65"/>
      <c r="BAN530" s="65"/>
      <c r="BAO530" s="65"/>
      <c r="BAP530" s="65"/>
      <c r="BAQ530" s="65"/>
      <c r="BAR530" s="65"/>
      <c r="BAS530" s="65"/>
      <c r="BAT530" s="65"/>
      <c r="BAU530" s="65"/>
      <c r="BAV530" s="65"/>
      <c r="BAW530" s="65"/>
      <c r="BAX530" s="65"/>
      <c r="BAY530" s="65"/>
      <c r="BAZ530" s="65"/>
      <c r="BBA530" s="65"/>
      <c r="BBB530" s="65"/>
      <c r="BBC530" s="65"/>
      <c r="BBD530" s="65"/>
      <c r="BBE530" s="65"/>
      <c r="BBF530" s="65"/>
      <c r="BBG530" s="65"/>
      <c r="BBH530" s="65"/>
      <c r="BBI530" s="65"/>
      <c r="BBJ530" s="65"/>
      <c r="BBK530" s="65"/>
      <c r="BBL530" s="65"/>
      <c r="BBM530" s="65"/>
      <c r="BBN530" s="65"/>
      <c r="BBO530" s="65"/>
      <c r="BBP530" s="65"/>
      <c r="BBQ530" s="65"/>
      <c r="BBR530" s="65"/>
      <c r="BBS530" s="65"/>
      <c r="BBT530" s="65"/>
      <c r="BBU530" s="65"/>
      <c r="BBV530" s="65"/>
      <c r="BBW530" s="65"/>
      <c r="BBX530" s="65"/>
      <c r="BBY530" s="65"/>
      <c r="BBZ530" s="65"/>
      <c r="BCA530" s="65"/>
      <c r="BCB530" s="65"/>
      <c r="BCC530" s="65"/>
      <c r="BCD530" s="65"/>
      <c r="BCE530" s="65"/>
      <c r="BCF530" s="65"/>
      <c r="BCG530" s="65"/>
      <c r="BCH530" s="65"/>
      <c r="BCI530" s="65"/>
      <c r="BCJ530" s="65"/>
      <c r="BCK530" s="65"/>
      <c r="BCL530" s="65"/>
      <c r="BCM530" s="65"/>
      <c r="BCN530" s="65"/>
      <c r="BCO530" s="65"/>
      <c r="BCP530" s="65"/>
      <c r="BCQ530" s="65"/>
      <c r="BCR530" s="65"/>
      <c r="BCS530" s="65"/>
      <c r="BCT530" s="65"/>
      <c r="BCU530" s="65"/>
      <c r="BCV530" s="65"/>
      <c r="BCW530" s="65"/>
      <c r="BCX530" s="65"/>
      <c r="BCY530" s="65"/>
      <c r="BCZ530" s="65"/>
      <c r="BDA530" s="65"/>
      <c r="BDB530" s="65"/>
      <c r="BDC530" s="65"/>
      <c r="BDD530" s="65"/>
      <c r="BDE530" s="65"/>
      <c r="BDF530" s="65"/>
      <c r="BDG530" s="65"/>
      <c r="BDH530" s="65"/>
      <c r="BDI530" s="65"/>
      <c r="BDJ530" s="65"/>
      <c r="BDK530" s="65"/>
      <c r="BDL530" s="65"/>
      <c r="BDM530" s="65"/>
      <c r="BDN530" s="65"/>
      <c r="BDO530" s="65"/>
      <c r="BDP530" s="65"/>
      <c r="BDQ530" s="65"/>
      <c r="BDR530" s="65"/>
      <c r="BDS530" s="65"/>
      <c r="BDT530" s="65"/>
      <c r="BDU530" s="65"/>
      <c r="BDV530" s="65"/>
      <c r="BDW530" s="65"/>
      <c r="BDX530" s="65"/>
      <c r="BDY530" s="65"/>
      <c r="BDZ530" s="65"/>
      <c r="BEA530" s="65"/>
      <c r="BEB530" s="65"/>
      <c r="BEC530" s="65"/>
      <c r="BED530" s="65"/>
      <c r="BEE530" s="65"/>
      <c r="BEF530" s="65"/>
      <c r="BEG530" s="65"/>
      <c r="BEH530" s="65"/>
      <c r="BEI530" s="65"/>
      <c r="BEJ530" s="65"/>
      <c r="BEK530" s="65"/>
      <c r="BEL530" s="65"/>
      <c r="BEM530" s="65"/>
      <c r="BEN530" s="65"/>
      <c r="BEO530" s="65"/>
      <c r="BEP530" s="65"/>
      <c r="BEQ530" s="65"/>
      <c r="BER530" s="65"/>
      <c r="BES530" s="65"/>
      <c r="BET530" s="65"/>
      <c r="BEU530" s="65"/>
      <c r="BEV530" s="65"/>
      <c r="BEW530" s="65"/>
      <c r="BEX530" s="65"/>
      <c r="BEY530" s="65"/>
      <c r="BEZ530" s="65"/>
      <c r="BFA530" s="65"/>
      <c r="BFB530" s="65"/>
      <c r="BFC530" s="65"/>
      <c r="BFD530" s="65"/>
      <c r="BFE530" s="65"/>
      <c r="BFF530" s="65"/>
      <c r="BFG530" s="65"/>
      <c r="BFH530" s="65"/>
      <c r="BFI530" s="65"/>
      <c r="BFJ530" s="65"/>
      <c r="BFK530" s="65"/>
      <c r="BFL530" s="65"/>
      <c r="BFM530" s="65"/>
      <c r="BFN530" s="65"/>
      <c r="BFO530" s="65"/>
      <c r="BFP530" s="65"/>
      <c r="BFQ530" s="65"/>
      <c r="BFR530" s="65"/>
      <c r="BFS530" s="65"/>
      <c r="BFT530" s="65"/>
      <c r="BFU530" s="65"/>
      <c r="BFV530" s="65"/>
    </row>
    <row r="531" spans="1:1530" s="86" customFormat="1" ht="33">
      <c r="B531" s="368"/>
      <c r="C531" s="369"/>
      <c r="D531" s="370"/>
      <c r="E531" s="370"/>
      <c r="F531" s="181" t="s">
        <v>820</v>
      </c>
      <c r="G531" s="170">
        <v>265482</v>
      </c>
      <c r="H531" s="65"/>
      <c r="I531" s="65"/>
      <c r="J531" s="65"/>
      <c r="K531" s="65"/>
      <c r="L531" s="65"/>
      <c r="M531" s="65"/>
      <c r="N531" s="65"/>
      <c r="O531" s="65"/>
      <c r="P531" s="65"/>
      <c r="Q531" s="65"/>
      <c r="R531" s="65"/>
      <c r="S531" s="65"/>
      <c r="T531" s="65"/>
      <c r="U531" s="65"/>
      <c r="V531" s="65"/>
      <c r="W531" s="65"/>
      <c r="X531" s="65"/>
      <c r="Y531" s="65"/>
      <c r="Z531" s="65"/>
      <c r="AA531" s="65"/>
      <c r="AB531" s="65"/>
      <c r="AC531" s="65"/>
      <c r="AD531" s="65"/>
      <c r="AE531" s="65"/>
      <c r="AF531" s="65"/>
      <c r="AG531" s="65"/>
      <c r="AH531" s="65"/>
      <c r="AI531" s="65"/>
      <c r="AJ531" s="65"/>
      <c r="AK531" s="65"/>
      <c r="AL531" s="65"/>
      <c r="AM531" s="65"/>
      <c r="AN531" s="65"/>
      <c r="AO531" s="65"/>
      <c r="AP531" s="65"/>
      <c r="AQ531" s="65"/>
      <c r="AR531" s="65"/>
      <c r="AS531" s="65"/>
      <c r="AT531" s="65"/>
      <c r="AU531" s="65"/>
      <c r="AV531" s="65"/>
      <c r="AW531" s="65"/>
      <c r="AX531" s="65"/>
      <c r="AY531" s="65"/>
      <c r="AZ531" s="65"/>
      <c r="BA531" s="65"/>
      <c r="BB531" s="65"/>
      <c r="BC531" s="65"/>
      <c r="BD531" s="65"/>
      <c r="BE531" s="65"/>
      <c r="BF531" s="65"/>
      <c r="BG531" s="65"/>
      <c r="BH531" s="65"/>
      <c r="BI531" s="65"/>
      <c r="BJ531" s="65"/>
      <c r="BK531" s="65"/>
      <c r="BL531" s="65"/>
      <c r="BM531" s="65"/>
      <c r="BN531" s="65"/>
      <c r="BO531" s="65"/>
      <c r="BP531" s="65"/>
      <c r="BQ531" s="65"/>
      <c r="BR531" s="65"/>
      <c r="BS531" s="65"/>
      <c r="BT531" s="65"/>
      <c r="BU531" s="65"/>
      <c r="BV531" s="65"/>
      <c r="BW531" s="65"/>
      <c r="BX531" s="65"/>
      <c r="BY531" s="65"/>
      <c r="BZ531" s="65"/>
      <c r="CA531" s="65"/>
      <c r="CB531" s="65"/>
      <c r="CC531" s="65"/>
      <c r="CD531" s="65"/>
      <c r="CE531" s="65"/>
      <c r="CF531" s="65"/>
      <c r="CG531" s="65"/>
      <c r="CH531" s="65"/>
      <c r="CI531" s="65"/>
      <c r="CJ531" s="65"/>
      <c r="CK531" s="65"/>
      <c r="CL531" s="65"/>
      <c r="CM531" s="65"/>
      <c r="CN531" s="65"/>
      <c r="CO531" s="65"/>
      <c r="CP531" s="65"/>
      <c r="CQ531" s="65"/>
      <c r="CR531" s="65"/>
      <c r="CS531" s="65"/>
      <c r="CT531" s="65"/>
      <c r="CU531" s="65"/>
      <c r="CV531" s="65"/>
      <c r="CW531" s="65"/>
      <c r="CX531" s="65"/>
      <c r="CY531" s="65"/>
      <c r="CZ531" s="65"/>
      <c r="DA531" s="65"/>
      <c r="DB531" s="65"/>
      <c r="DC531" s="65"/>
      <c r="DD531" s="65"/>
      <c r="DE531" s="65"/>
      <c r="DF531" s="65"/>
      <c r="DG531" s="65"/>
      <c r="DH531" s="65"/>
      <c r="DI531" s="65"/>
      <c r="DJ531" s="65"/>
      <c r="DK531" s="65"/>
      <c r="DL531" s="65"/>
      <c r="DM531" s="65"/>
      <c r="DN531" s="65"/>
      <c r="DO531" s="65"/>
      <c r="DP531" s="65"/>
      <c r="DQ531" s="65"/>
      <c r="DR531" s="65"/>
      <c r="DS531" s="65"/>
      <c r="DT531" s="65"/>
      <c r="DU531" s="65"/>
      <c r="DV531" s="65"/>
      <c r="DW531" s="65"/>
      <c r="DX531" s="65"/>
      <c r="DY531" s="65"/>
      <c r="DZ531" s="65"/>
      <c r="EA531" s="65"/>
      <c r="EB531" s="65"/>
      <c r="EC531" s="65"/>
      <c r="ED531" s="65"/>
      <c r="EE531" s="65"/>
      <c r="EF531" s="65"/>
      <c r="EG531" s="65"/>
      <c r="EH531" s="65"/>
      <c r="EI531" s="65"/>
      <c r="EJ531" s="65"/>
      <c r="EK531" s="65"/>
      <c r="EL531" s="65"/>
      <c r="EM531" s="65"/>
      <c r="EN531" s="65"/>
      <c r="EO531" s="65"/>
      <c r="EP531" s="65"/>
      <c r="EQ531" s="65"/>
      <c r="ER531" s="65"/>
      <c r="ES531" s="65"/>
      <c r="ET531" s="65"/>
      <c r="EU531" s="65"/>
      <c r="EV531" s="65"/>
      <c r="EW531" s="65"/>
      <c r="EX531" s="65"/>
      <c r="EY531" s="65"/>
      <c r="EZ531" s="65"/>
      <c r="FA531" s="65"/>
      <c r="FB531" s="65"/>
      <c r="FC531" s="65"/>
      <c r="FD531" s="65"/>
      <c r="FE531" s="65"/>
      <c r="FF531" s="65"/>
      <c r="FG531" s="65"/>
      <c r="FH531" s="65"/>
      <c r="FI531" s="65"/>
      <c r="FJ531" s="65"/>
      <c r="FK531" s="65"/>
      <c r="FL531" s="65"/>
      <c r="FM531" s="65"/>
      <c r="FN531" s="65"/>
      <c r="FO531" s="65"/>
      <c r="FP531" s="65"/>
      <c r="FQ531" s="65"/>
      <c r="FR531" s="65"/>
      <c r="FS531" s="65"/>
      <c r="FT531" s="65"/>
      <c r="FU531" s="65"/>
      <c r="FV531" s="65"/>
      <c r="FW531" s="65"/>
      <c r="FX531" s="65"/>
      <c r="FY531" s="65"/>
      <c r="FZ531" s="65"/>
      <c r="GA531" s="65"/>
      <c r="GB531" s="65"/>
      <c r="GC531" s="65"/>
      <c r="GD531" s="65"/>
      <c r="GE531" s="65"/>
      <c r="GF531" s="65"/>
      <c r="GG531" s="65"/>
      <c r="GH531" s="65"/>
      <c r="GI531" s="65"/>
      <c r="GJ531" s="65"/>
      <c r="GK531" s="65"/>
      <c r="GL531" s="65"/>
      <c r="GM531" s="65"/>
      <c r="GN531" s="65"/>
      <c r="GO531" s="65"/>
      <c r="GP531" s="65"/>
      <c r="GQ531" s="65"/>
      <c r="GR531" s="65"/>
      <c r="GS531" s="65"/>
      <c r="GT531" s="65"/>
      <c r="GU531" s="65"/>
      <c r="GV531" s="65"/>
      <c r="GW531" s="65"/>
      <c r="GX531" s="65"/>
      <c r="GY531" s="65"/>
      <c r="GZ531" s="65"/>
      <c r="HA531" s="65"/>
      <c r="HB531" s="65"/>
      <c r="HC531" s="65"/>
      <c r="HD531" s="65"/>
      <c r="HE531" s="65"/>
      <c r="HF531" s="65"/>
      <c r="HG531" s="65"/>
      <c r="HH531" s="65"/>
      <c r="HI531" s="65"/>
      <c r="HJ531" s="65"/>
      <c r="HK531" s="65"/>
      <c r="HL531" s="65"/>
      <c r="HM531" s="65"/>
      <c r="HN531" s="65"/>
      <c r="HO531" s="65"/>
      <c r="HP531" s="65"/>
      <c r="HQ531" s="65"/>
      <c r="HR531" s="65"/>
      <c r="HS531" s="65"/>
      <c r="HT531" s="65"/>
      <c r="HU531" s="65"/>
      <c r="HV531" s="65"/>
      <c r="HW531" s="65"/>
      <c r="HX531" s="65"/>
      <c r="HY531" s="65"/>
      <c r="HZ531" s="65"/>
      <c r="IA531" s="65"/>
      <c r="IB531" s="65"/>
      <c r="IC531" s="65"/>
      <c r="ID531" s="65"/>
      <c r="IE531" s="65"/>
      <c r="IF531" s="65"/>
      <c r="IG531" s="65"/>
      <c r="IH531" s="65"/>
      <c r="II531" s="65"/>
      <c r="IJ531" s="65"/>
      <c r="IK531" s="65"/>
      <c r="IL531" s="65"/>
      <c r="IM531" s="65"/>
      <c r="IN531" s="65"/>
      <c r="IO531" s="65"/>
      <c r="IP531" s="65"/>
      <c r="IQ531" s="65"/>
      <c r="IR531" s="65"/>
      <c r="IS531" s="65"/>
      <c r="IT531" s="65"/>
      <c r="IU531" s="65"/>
      <c r="IV531" s="65"/>
      <c r="IW531" s="65"/>
      <c r="IX531" s="65"/>
      <c r="IY531" s="65"/>
      <c r="IZ531" s="65"/>
      <c r="JA531" s="65"/>
      <c r="JB531" s="65"/>
      <c r="JC531" s="65"/>
      <c r="JD531" s="65"/>
      <c r="JE531" s="65"/>
      <c r="JF531" s="65"/>
      <c r="JG531" s="65"/>
      <c r="JH531" s="65"/>
      <c r="JI531" s="65"/>
      <c r="JJ531" s="65"/>
      <c r="JK531" s="65"/>
      <c r="JL531" s="65"/>
      <c r="JM531" s="65"/>
      <c r="JN531" s="65"/>
      <c r="JO531" s="65"/>
      <c r="JP531" s="65"/>
      <c r="JQ531" s="65"/>
      <c r="JR531" s="65"/>
      <c r="JS531" s="65"/>
      <c r="JT531" s="65"/>
      <c r="JU531" s="65"/>
      <c r="JV531" s="65"/>
      <c r="JW531" s="65"/>
      <c r="JX531" s="65"/>
      <c r="JY531" s="65"/>
      <c r="JZ531" s="65"/>
      <c r="KA531" s="65"/>
      <c r="KB531" s="65"/>
      <c r="KC531" s="65"/>
      <c r="KD531" s="65"/>
      <c r="KE531" s="65"/>
      <c r="KF531" s="65"/>
      <c r="KG531" s="65"/>
      <c r="KH531" s="65"/>
      <c r="KI531" s="65"/>
      <c r="KJ531" s="65"/>
      <c r="KK531" s="65"/>
      <c r="KL531" s="65"/>
      <c r="KM531" s="65"/>
      <c r="KN531" s="65"/>
      <c r="KO531" s="65"/>
      <c r="KP531" s="65"/>
      <c r="KQ531" s="65"/>
      <c r="KR531" s="65"/>
      <c r="KS531" s="65"/>
      <c r="KT531" s="65"/>
      <c r="KU531" s="65"/>
      <c r="KV531" s="65"/>
      <c r="KW531" s="65"/>
      <c r="KX531" s="65"/>
      <c r="KY531" s="65"/>
      <c r="KZ531" s="65"/>
      <c r="LA531" s="65"/>
      <c r="LB531" s="65"/>
      <c r="LC531" s="65"/>
      <c r="LD531" s="65"/>
      <c r="LE531" s="65"/>
      <c r="LF531" s="65"/>
      <c r="LG531" s="65"/>
      <c r="LH531" s="65"/>
      <c r="LI531" s="65"/>
      <c r="LJ531" s="65"/>
      <c r="LK531" s="65"/>
      <c r="LL531" s="65"/>
      <c r="LM531" s="65"/>
      <c r="LN531" s="65"/>
      <c r="LO531" s="65"/>
      <c r="LP531" s="65"/>
      <c r="LQ531" s="65"/>
      <c r="LR531" s="65"/>
      <c r="LS531" s="65"/>
      <c r="LT531" s="65"/>
      <c r="LU531" s="65"/>
      <c r="LV531" s="65"/>
      <c r="LW531" s="65"/>
      <c r="LX531" s="65"/>
      <c r="LY531" s="65"/>
      <c r="LZ531" s="65"/>
      <c r="MA531" s="65"/>
      <c r="MB531" s="65"/>
      <c r="MC531" s="65"/>
      <c r="MD531" s="65"/>
      <c r="ME531" s="65"/>
      <c r="MF531" s="65"/>
      <c r="MG531" s="65"/>
      <c r="MH531" s="65"/>
      <c r="MI531" s="65"/>
      <c r="MJ531" s="65"/>
      <c r="MK531" s="65"/>
      <c r="ML531" s="65"/>
      <c r="MM531" s="65"/>
      <c r="MN531" s="65"/>
      <c r="MO531" s="65"/>
      <c r="MP531" s="65"/>
      <c r="MQ531" s="65"/>
      <c r="MR531" s="65"/>
      <c r="MS531" s="65"/>
      <c r="MT531" s="65"/>
      <c r="MU531" s="65"/>
      <c r="MV531" s="65"/>
      <c r="MW531" s="65"/>
      <c r="MX531" s="65"/>
      <c r="MY531" s="65"/>
      <c r="MZ531" s="65"/>
      <c r="NA531" s="65"/>
      <c r="NB531" s="65"/>
      <c r="NC531" s="65"/>
      <c r="ND531" s="65"/>
      <c r="NE531" s="65"/>
      <c r="NF531" s="65"/>
      <c r="NG531" s="65"/>
      <c r="NH531" s="65"/>
      <c r="NI531" s="65"/>
      <c r="NJ531" s="65"/>
      <c r="NK531" s="65"/>
      <c r="NL531" s="65"/>
      <c r="NM531" s="65"/>
      <c r="NN531" s="65"/>
      <c r="NO531" s="65"/>
      <c r="NP531" s="65"/>
      <c r="NQ531" s="65"/>
      <c r="NR531" s="65"/>
      <c r="NS531" s="65"/>
      <c r="NT531" s="65"/>
      <c r="NU531" s="65"/>
      <c r="NV531" s="65"/>
      <c r="NW531" s="65"/>
      <c r="NX531" s="65"/>
      <c r="NY531" s="65"/>
      <c r="NZ531" s="65"/>
      <c r="OA531" s="65"/>
      <c r="OB531" s="65"/>
      <c r="OC531" s="65"/>
      <c r="OD531" s="65"/>
      <c r="OE531" s="65"/>
      <c r="OF531" s="65"/>
      <c r="OG531" s="65"/>
      <c r="OH531" s="65"/>
      <c r="OI531" s="65"/>
      <c r="OJ531" s="65"/>
      <c r="OK531" s="65"/>
      <c r="OL531" s="65"/>
      <c r="OM531" s="65"/>
      <c r="ON531" s="65"/>
      <c r="OO531" s="65"/>
      <c r="OP531" s="65"/>
      <c r="OQ531" s="65"/>
      <c r="OR531" s="65"/>
      <c r="OS531" s="65"/>
      <c r="OT531" s="65"/>
      <c r="OU531" s="65"/>
      <c r="OV531" s="65"/>
      <c r="OW531" s="65"/>
      <c r="OX531" s="65"/>
      <c r="OY531" s="65"/>
      <c r="OZ531" s="65"/>
      <c r="PA531" s="65"/>
      <c r="PB531" s="65"/>
      <c r="PC531" s="65"/>
      <c r="PD531" s="65"/>
      <c r="PE531" s="65"/>
      <c r="PF531" s="65"/>
      <c r="PG531" s="65"/>
      <c r="PH531" s="65"/>
      <c r="PI531" s="65"/>
      <c r="PJ531" s="65"/>
      <c r="PK531" s="65"/>
      <c r="PL531" s="65"/>
      <c r="PM531" s="65"/>
      <c r="PN531" s="65"/>
      <c r="PO531" s="65"/>
      <c r="PP531" s="65"/>
      <c r="PQ531" s="65"/>
      <c r="PR531" s="65"/>
      <c r="PS531" s="65"/>
      <c r="PT531" s="65"/>
      <c r="PU531" s="65"/>
      <c r="PV531" s="65"/>
      <c r="PW531" s="65"/>
      <c r="PX531" s="65"/>
      <c r="PY531" s="65"/>
      <c r="PZ531" s="65"/>
      <c r="QA531" s="65"/>
      <c r="QB531" s="65"/>
      <c r="QC531" s="65"/>
      <c r="QD531" s="65"/>
      <c r="QE531" s="65"/>
      <c r="QF531" s="65"/>
      <c r="QG531" s="65"/>
      <c r="QH531" s="65"/>
      <c r="QI531" s="65"/>
      <c r="QJ531" s="65"/>
      <c r="QK531" s="65"/>
      <c r="QL531" s="65"/>
      <c r="QM531" s="65"/>
      <c r="QN531" s="65"/>
      <c r="QO531" s="65"/>
      <c r="QP531" s="65"/>
      <c r="QQ531" s="65"/>
      <c r="QR531" s="65"/>
      <c r="QS531" s="65"/>
      <c r="QT531" s="65"/>
      <c r="QU531" s="65"/>
      <c r="QV531" s="65"/>
      <c r="QW531" s="65"/>
      <c r="QX531" s="65"/>
      <c r="QY531" s="65"/>
      <c r="QZ531" s="65"/>
      <c r="RA531" s="65"/>
      <c r="RB531" s="65"/>
      <c r="RC531" s="65"/>
      <c r="RD531" s="65"/>
      <c r="RE531" s="65"/>
      <c r="RF531" s="65"/>
      <c r="RG531" s="65"/>
      <c r="RH531" s="65"/>
      <c r="RI531" s="65"/>
      <c r="RJ531" s="65"/>
      <c r="RK531" s="65"/>
      <c r="RL531" s="65"/>
      <c r="RM531" s="65"/>
      <c r="RN531" s="65"/>
      <c r="RO531" s="65"/>
      <c r="RP531" s="65"/>
      <c r="RQ531" s="65"/>
      <c r="RR531" s="65"/>
      <c r="RS531" s="65"/>
      <c r="RT531" s="65"/>
      <c r="RU531" s="65"/>
      <c r="RV531" s="65"/>
      <c r="RW531" s="65"/>
      <c r="RX531" s="65"/>
      <c r="RY531" s="65"/>
      <c r="RZ531" s="65"/>
      <c r="SA531" s="65"/>
      <c r="SB531" s="65"/>
      <c r="SC531" s="65"/>
      <c r="SD531" s="65"/>
      <c r="SE531" s="65"/>
      <c r="SF531" s="65"/>
      <c r="SG531" s="65"/>
      <c r="SH531" s="65"/>
      <c r="SI531" s="65"/>
      <c r="SJ531" s="65"/>
      <c r="SK531" s="65"/>
      <c r="SL531" s="65"/>
      <c r="SM531" s="65"/>
      <c r="SN531" s="65"/>
      <c r="SO531" s="65"/>
      <c r="SP531" s="65"/>
      <c r="SQ531" s="65"/>
      <c r="SR531" s="65"/>
      <c r="SS531" s="65"/>
      <c r="ST531" s="65"/>
      <c r="SU531" s="65"/>
      <c r="SV531" s="65"/>
      <c r="SW531" s="65"/>
      <c r="SX531" s="65"/>
      <c r="SY531" s="65"/>
      <c r="SZ531" s="65"/>
      <c r="TA531" s="65"/>
      <c r="TB531" s="65"/>
      <c r="TC531" s="65"/>
      <c r="TD531" s="65"/>
      <c r="TE531" s="65"/>
      <c r="TF531" s="65"/>
      <c r="TG531" s="65"/>
      <c r="TH531" s="65"/>
      <c r="TI531" s="65"/>
      <c r="TJ531" s="65"/>
      <c r="TK531" s="65"/>
      <c r="TL531" s="65"/>
      <c r="TM531" s="65"/>
      <c r="TN531" s="65"/>
      <c r="TO531" s="65"/>
      <c r="TP531" s="65"/>
      <c r="TQ531" s="65"/>
      <c r="TR531" s="65"/>
      <c r="TS531" s="65"/>
      <c r="TT531" s="65"/>
      <c r="TU531" s="65"/>
      <c r="TV531" s="65"/>
      <c r="TW531" s="65"/>
      <c r="TX531" s="65"/>
      <c r="TY531" s="65"/>
      <c r="TZ531" s="65"/>
      <c r="UA531" s="65"/>
      <c r="UB531" s="65"/>
      <c r="UC531" s="65"/>
      <c r="UD531" s="65"/>
      <c r="UE531" s="65"/>
      <c r="UF531" s="65"/>
      <c r="UG531" s="65"/>
      <c r="UH531" s="65"/>
      <c r="UI531" s="65"/>
      <c r="UJ531" s="65"/>
      <c r="UK531" s="65"/>
      <c r="UL531" s="65"/>
      <c r="UM531" s="65"/>
      <c r="UN531" s="65"/>
      <c r="UO531" s="65"/>
      <c r="UP531" s="65"/>
      <c r="UQ531" s="65"/>
      <c r="UR531" s="65"/>
      <c r="US531" s="65"/>
      <c r="UT531" s="65"/>
      <c r="UU531" s="65"/>
      <c r="UV531" s="65"/>
      <c r="UW531" s="65"/>
      <c r="UX531" s="65"/>
      <c r="UY531" s="65"/>
      <c r="UZ531" s="65"/>
      <c r="VA531" s="65"/>
      <c r="VB531" s="65"/>
      <c r="VC531" s="65"/>
      <c r="VD531" s="65"/>
      <c r="VE531" s="65"/>
      <c r="VF531" s="65"/>
      <c r="VG531" s="65"/>
      <c r="VH531" s="65"/>
      <c r="VI531" s="65"/>
      <c r="VJ531" s="65"/>
      <c r="VK531" s="65"/>
      <c r="VL531" s="65"/>
      <c r="VM531" s="65"/>
      <c r="VN531" s="65"/>
      <c r="VO531" s="65"/>
      <c r="VP531" s="65"/>
      <c r="VQ531" s="65"/>
      <c r="VR531" s="65"/>
      <c r="VS531" s="65"/>
      <c r="VT531" s="65"/>
      <c r="VU531" s="65"/>
      <c r="VV531" s="65"/>
      <c r="VW531" s="65"/>
      <c r="VX531" s="65"/>
      <c r="VY531" s="65"/>
      <c r="VZ531" s="65"/>
      <c r="WA531" s="65"/>
      <c r="WB531" s="65"/>
      <c r="WC531" s="65"/>
      <c r="WD531" s="65"/>
      <c r="WE531" s="65"/>
      <c r="WF531" s="65"/>
      <c r="WG531" s="65"/>
      <c r="WH531" s="65"/>
      <c r="WI531" s="65"/>
      <c r="WJ531" s="65"/>
      <c r="WK531" s="65"/>
      <c r="WL531" s="65"/>
      <c r="WM531" s="65"/>
      <c r="WN531" s="65"/>
      <c r="WO531" s="65"/>
      <c r="WP531" s="65"/>
      <c r="WQ531" s="65"/>
      <c r="WR531" s="65"/>
      <c r="WS531" s="65"/>
      <c r="WT531" s="65"/>
      <c r="WU531" s="65"/>
      <c r="WV531" s="65"/>
      <c r="WW531" s="65"/>
      <c r="WX531" s="65"/>
      <c r="WY531" s="65"/>
      <c r="WZ531" s="65"/>
      <c r="XA531" s="65"/>
      <c r="XB531" s="65"/>
      <c r="XC531" s="65"/>
      <c r="XD531" s="65"/>
      <c r="XE531" s="65"/>
      <c r="XF531" s="65"/>
      <c r="XG531" s="65"/>
      <c r="XH531" s="65"/>
      <c r="XI531" s="65"/>
      <c r="XJ531" s="65"/>
      <c r="XK531" s="65"/>
      <c r="XL531" s="65"/>
      <c r="XM531" s="65"/>
      <c r="XN531" s="65"/>
      <c r="XO531" s="65"/>
      <c r="XP531" s="65"/>
      <c r="XQ531" s="65"/>
      <c r="XR531" s="65"/>
      <c r="XS531" s="65"/>
      <c r="XT531" s="65"/>
      <c r="XU531" s="65"/>
      <c r="XV531" s="65"/>
      <c r="XW531" s="65"/>
      <c r="XX531" s="65"/>
      <c r="XY531" s="65"/>
      <c r="XZ531" s="65"/>
      <c r="YA531" s="65"/>
      <c r="YB531" s="65"/>
      <c r="YC531" s="65"/>
      <c r="YD531" s="65"/>
      <c r="YE531" s="65"/>
      <c r="YF531" s="65"/>
      <c r="YG531" s="65"/>
      <c r="YH531" s="65"/>
      <c r="YI531" s="65"/>
      <c r="YJ531" s="65"/>
      <c r="YK531" s="65"/>
      <c r="YL531" s="65"/>
      <c r="YM531" s="65"/>
      <c r="YN531" s="65"/>
      <c r="YO531" s="65"/>
      <c r="YP531" s="65"/>
      <c r="YQ531" s="65"/>
      <c r="YR531" s="65"/>
      <c r="YS531" s="65"/>
      <c r="YT531" s="65"/>
      <c r="YU531" s="65"/>
      <c r="YV531" s="65"/>
      <c r="YW531" s="65"/>
      <c r="YX531" s="65"/>
      <c r="YY531" s="65"/>
      <c r="YZ531" s="65"/>
      <c r="ZA531" s="65"/>
      <c r="ZB531" s="65"/>
      <c r="ZC531" s="65"/>
      <c r="ZD531" s="65"/>
      <c r="ZE531" s="65"/>
      <c r="ZF531" s="65"/>
      <c r="ZG531" s="65"/>
      <c r="ZH531" s="65"/>
      <c r="ZI531" s="65"/>
      <c r="ZJ531" s="65"/>
      <c r="ZK531" s="65"/>
      <c r="ZL531" s="65"/>
      <c r="ZM531" s="65"/>
      <c r="ZN531" s="65"/>
      <c r="ZO531" s="65"/>
      <c r="ZP531" s="65"/>
      <c r="ZQ531" s="65"/>
      <c r="ZR531" s="65"/>
      <c r="ZS531" s="65"/>
      <c r="ZT531" s="65"/>
      <c r="ZU531" s="65"/>
      <c r="ZV531" s="65"/>
      <c r="ZW531" s="65"/>
      <c r="ZX531" s="65"/>
      <c r="ZY531" s="65"/>
      <c r="ZZ531" s="65"/>
      <c r="AAA531" s="65"/>
      <c r="AAB531" s="65"/>
      <c r="AAC531" s="65"/>
      <c r="AAD531" s="65"/>
      <c r="AAE531" s="65"/>
      <c r="AAF531" s="65"/>
      <c r="AAG531" s="65"/>
      <c r="AAH531" s="65"/>
      <c r="AAI531" s="65"/>
      <c r="AAJ531" s="65"/>
      <c r="AAK531" s="65"/>
      <c r="AAL531" s="65"/>
      <c r="AAM531" s="65"/>
      <c r="AAN531" s="65"/>
      <c r="AAO531" s="65"/>
      <c r="AAP531" s="65"/>
      <c r="AAQ531" s="65"/>
      <c r="AAR531" s="65"/>
      <c r="AAS531" s="65"/>
      <c r="AAT531" s="65"/>
      <c r="AAU531" s="65"/>
      <c r="AAV531" s="65"/>
      <c r="AAW531" s="65"/>
      <c r="AAX531" s="65"/>
      <c r="AAY531" s="65"/>
      <c r="AAZ531" s="65"/>
      <c r="ABA531" s="65"/>
      <c r="ABB531" s="65"/>
      <c r="ABC531" s="65"/>
      <c r="ABD531" s="65"/>
      <c r="ABE531" s="65"/>
      <c r="ABF531" s="65"/>
      <c r="ABG531" s="65"/>
      <c r="ABH531" s="65"/>
      <c r="ABI531" s="65"/>
      <c r="ABJ531" s="65"/>
      <c r="ABK531" s="65"/>
      <c r="ABL531" s="65"/>
      <c r="ABM531" s="65"/>
      <c r="ABN531" s="65"/>
      <c r="ABO531" s="65"/>
      <c r="ABP531" s="65"/>
      <c r="ABQ531" s="65"/>
      <c r="ABR531" s="65"/>
      <c r="ABS531" s="65"/>
      <c r="ABT531" s="65"/>
      <c r="ABU531" s="65"/>
      <c r="ABV531" s="65"/>
      <c r="ABW531" s="65"/>
      <c r="ABX531" s="65"/>
      <c r="ABY531" s="65"/>
      <c r="ABZ531" s="65"/>
      <c r="ACA531" s="65"/>
      <c r="ACB531" s="65"/>
      <c r="ACC531" s="65"/>
      <c r="ACD531" s="65"/>
      <c r="ACE531" s="65"/>
      <c r="ACF531" s="65"/>
      <c r="ACG531" s="65"/>
      <c r="ACH531" s="65"/>
      <c r="ACI531" s="65"/>
      <c r="ACJ531" s="65"/>
      <c r="ACK531" s="65"/>
      <c r="ACL531" s="65"/>
      <c r="ACM531" s="65"/>
      <c r="ACN531" s="65"/>
      <c r="ACO531" s="65"/>
      <c r="ACP531" s="65"/>
      <c r="ACQ531" s="65"/>
      <c r="ACR531" s="65"/>
      <c r="ACS531" s="65"/>
      <c r="ACT531" s="65"/>
      <c r="ACU531" s="65"/>
      <c r="ACV531" s="65"/>
      <c r="ACW531" s="65"/>
      <c r="ACX531" s="65"/>
      <c r="ACY531" s="65"/>
      <c r="ACZ531" s="65"/>
      <c r="ADA531" s="65"/>
      <c r="ADB531" s="65"/>
      <c r="ADC531" s="65"/>
      <c r="ADD531" s="65"/>
      <c r="ADE531" s="65"/>
      <c r="ADF531" s="65"/>
      <c r="ADG531" s="65"/>
      <c r="ADH531" s="65"/>
      <c r="ADI531" s="65"/>
      <c r="ADJ531" s="65"/>
      <c r="ADK531" s="65"/>
      <c r="ADL531" s="65"/>
      <c r="ADM531" s="65"/>
      <c r="ADN531" s="65"/>
      <c r="ADO531" s="65"/>
      <c r="ADP531" s="65"/>
      <c r="ADQ531" s="65"/>
      <c r="ADR531" s="65"/>
      <c r="ADS531" s="65"/>
      <c r="ADT531" s="65"/>
      <c r="ADU531" s="65"/>
      <c r="ADV531" s="65"/>
      <c r="ADW531" s="65"/>
      <c r="ADX531" s="65"/>
      <c r="ADY531" s="65"/>
      <c r="ADZ531" s="65"/>
      <c r="AEA531" s="65"/>
      <c r="AEB531" s="65"/>
      <c r="AEC531" s="65"/>
      <c r="AED531" s="65"/>
      <c r="AEE531" s="65"/>
      <c r="AEF531" s="65"/>
      <c r="AEG531" s="65"/>
      <c r="AEH531" s="65"/>
      <c r="AEI531" s="65"/>
      <c r="AEJ531" s="65"/>
      <c r="AEK531" s="65"/>
      <c r="AEL531" s="65"/>
      <c r="AEM531" s="65"/>
      <c r="AEN531" s="65"/>
      <c r="AEO531" s="65"/>
      <c r="AEP531" s="65"/>
      <c r="AEQ531" s="65"/>
      <c r="AER531" s="65"/>
      <c r="AES531" s="65"/>
      <c r="AET531" s="65"/>
      <c r="AEU531" s="65"/>
      <c r="AEV531" s="65"/>
      <c r="AEW531" s="65"/>
      <c r="AEX531" s="65"/>
      <c r="AEY531" s="65"/>
      <c r="AEZ531" s="65"/>
      <c r="AFA531" s="65"/>
      <c r="AFB531" s="65"/>
      <c r="AFC531" s="65"/>
      <c r="AFD531" s="65"/>
      <c r="AFE531" s="65"/>
      <c r="AFF531" s="65"/>
      <c r="AFG531" s="65"/>
      <c r="AFH531" s="65"/>
      <c r="AFI531" s="65"/>
      <c r="AFJ531" s="65"/>
      <c r="AFK531" s="65"/>
      <c r="AFL531" s="65"/>
      <c r="AFM531" s="65"/>
      <c r="AFN531" s="65"/>
      <c r="AFO531" s="65"/>
      <c r="AFP531" s="65"/>
      <c r="AFQ531" s="65"/>
      <c r="AFR531" s="65"/>
      <c r="AFS531" s="65"/>
      <c r="AFT531" s="65"/>
      <c r="AFU531" s="65"/>
      <c r="AFV531" s="65"/>
      <c r="AFW531" s="65"/>
      <c r="AFX531" s="65"/>
      <c r="AFY531" s="65"/>
      <c r="AFZ531" s="65"/>
      <c r="AGA531" s="65"/>
      <c r="AGB531" s="65"/>
      <c r="AGC531" s="65"/>
      <c r="AGD531" s="65"/>
      <c r="AGE531" s="65"/>
      <c r="AGF531" s="65"/>
      <c r="AGG531" s="65"/>
      <c r="AGH531" s="65"/>
      <c r="AGI531" s="65"/>
      <c r="AGJ531" s="65"/>
      <c r="AGK531" s="65"/>
      <c r="AGL531" s="65"/>
      <c r="AGM531" s="65"/>
      <c r="AGN531" s="65"/>
      <c r="AGO531" s="65"/>
      <c r="AGP531" s="65"/>
      <c r="AGQ531" s="65"/>
      <c r="AGR531" s="65"/>
      <c r="AGS531" s="65"/>
      <c r="AGT531" s="65"/>
      <c r="AGU531" s="65"/>
      <c r="AGV531" s="65"/>
      <c r="AGW531" s="65"/>
      <c r="AGX531" s="65"/>
      <c r="AGY531" s="65"/>
      <c r="AGZ531" s="65"/>
      <c r="AHA531" s="65"/>
      <c r="AHB531" s="65"/>
      <c r="AHC531" s="65"/>
      <c r="AHD531" s="65"/>
      <c r="AHE531" s="65"/>
      <c r="AHF531" s="65"/>
      <c r="AHG531" s="65"/>
      <c r="AHH531" s="65"/>
      <c r="AHI531" s="65"/>
      <c r="AHJ531" s="65"/>
      <c r="AHK531" s="65"/>
      <c r="AHL531" s="65"/>
      <c r="AHM531" s="65"/>
      <c r="AHN531" s="65"/>
      <c r="AHO531" s="65"/>
      <c r="AHP531" s="65"/>
      <c r="AHQ531" s="65"/>
      <c r="AHR531" s="65"/>
      <c r="AHS531" s="65"/>
      <c r="AHT531" s="65"/>
      <c r="AHU531" s="65"/>
      <c r="AHV531" s="65"/>
      <c r="AHW531" s="65"/>
      <c r="AHX531" s="65"/>
      <c r="AHY531" s="65"/>
      <c r="AHZ531" s="65"/>
      <c r="AIA531" s="65"/>
      <c r="AIB531" s="65"/>
      <c r="AIC531" s="65"/>
      <c r="AID531" s="65"/>
      <c r="AIE531" s="65"/>
      <c r="AIF531" s="65"/>
      <c r="AIG531" s="65"/>
      <c r="AIH531" s="65"/>
      <c r="AII531" s="65"/>
      <c r="AIJ531" s="65"/>
      <c r="AIK531" s="65"/>
      <c r="AIL531" s="65"/>
      <c r="AIM531" s="65"/>
      <c r="AIN531" s="65"/>
      <c r="AIO531" s="65"/>
      <c r="AIP531" s="65"/>
      <c r="AIQ531" s="65"/>
      <c r="AIR531" s="65"/>
      <c r="AIS531" s="65"/>
      <c r="AIT531" s="65"/>
      <c r="AIU531" s="65"/>
      <c r="AIV531" s="65"/>
      <c r="AIW531" s="65"/>
      <c r="AIX531" s="65"/>
      <c r="AIY531" s="65"/>
      <c r="AIZ531" s="65"/>
      <c r="AJA531" s="65"/>
      <c r="AJB531" s="65"/>
      <c r="AJC531" s="65"/>
      <c r="AJD531" s="65"/>
      <c r="AJE531" s="65"/>
      <c r="AJF531" s="65"/>
      <c r="AJG531" s="65"/>
      <c r="AJH531" s="65"/>
      <c r="AJI531" s="65"/>
      <c r="AJJ531" s="65"/>
      <c r="AJK531" s="65"/>
      <c r="AJL531" s="65"/>
      <c r="AJM531" s="65"/>
      <c r="AJN531" s="65"/>
      <c r="AJO531" s="65"/>
      <c r="AJP531" s="65"/>
      <c r="AJQ531" s="65"/>
      <c r="AJR531" s="65"/>
      <c r="AJS531" s="65"/>
      <c r="AJT531" s="65"/>
      <c r="AJU531" s="65"/>
      <c r="AJV531" s="65"/>
      <c r="AJW531" s="65"/>
      <c r="AJX531" s="65"/>
      <c r="AJY531" s="65"/>
      <c r="AJZ531" s="65"/>
      <c r="AKA531" s="65"/>
      <c r="AKB531" s="65"/>
      <c r="AKC531" s="65"/>
      <c r="AKD531" s="65"/>
      <c r="AKE531" s="65"/>
      <c r="AKF531" s="65"/>
      <c r="AKG531" s="65"/>
      <c r="AKH531" s="65"/>
      <c r="AKI531" s="65"/>
      <c r="AKJ531" s="65"/>
      <c r="AKK531" s="65"/>
      <c r="AKL531" s="65"/>
      <c r="AKM531" s="65"/>
      <c r="AKN531" s="65"/>
      <c r="AKO531" s="65"/>
      <c r="AKP531" s="65"/>
      <c r="AKQ531" s="65"/>
      <c r="AKR531" s="65"/>
      <c r="AKS531" s="65"/>
      <c r="AKT531" s="65"/>
      <c r="AKU531" s="65"/>
      <c r="AKV531" s="65"/>
      <c r="AKW531" s="65"/>
      <c r="AKX531" s="65"/>
      <c r="AKY531" s="65"/>
      <c r="AKZ531" s="65"/>
      <c r="ALA531" s="65"/>
      <c r="ALB531" s="65"/>
      <c r="ALC531" s="65"/>
      <c r="ALD531" s="65"/>
      <c r="ALE531" s="65"/>
      <c r="ALF531" s="65"/>
      <c r="ALG531" s="65"/>
      <c r="ALH531" s="65"/>
      <c r="ALI531" s="65"/>
      <c r="ALJ531" s="65"/>
      <c r="ALK531" s="65"/>
      <c r="ALL531" s="65"/>
      <c r="ALM531" s="65"/>
      <c r="ALN531" s="65"/>
      <c r="ALO531" s="65"/>
      <c r="ALP531" s="65"/>
      <c r="ALQ531" s="65"/>
      <c r="ALR531" s="65"/>
      <c r="ALS531" s="65"/>
      <c r="ALT531" s="65"/>
      <c r="ALU531" s="65"/>
      <c r="ALV531" s="65"/>
      <c r="ALW531" s="65"/>
      <c r="ALX531" s="65"/>
      <c r="ALY531" s="65"/>
      <c r="ALZ531" s="65"/>
      <c r="AMA531" s="65"/>
      <c r="AMB531" s="65"/>
      <c r="AMC531" s="65"/>
      <c r="AMD531" s="65"/>
      <c r="AME531" s="65"/>
      <c r="AMF531" s="65"/>
      <c r="AMG531" s="65"/>
      <c r="AMH531" s="65"/>
      <c r="AMI531" s="65"/>
      <c r="AMJ531" s="65"/>
      <c r="AMK531" s="65"/>
      <c r="AML531" s="65"/>
      <c r="AMM531" s="65"/>
      <c r="AMN531" s="65"/>
      <c r="AMO531" s="65"/>
      <c r="AMP531" s="65"/>
      <c r="AMQ531" s="65"/>
      <c r="AMR531" s="65"/>
      <c r="AMS531" s="65"/>
      <c r="AMT531" s="65"/>
      <c r="AMU531" s="65"/>
      <c r="AMV531" s="65"/>
      <c r="AMW531" s="65"/>
      <c r="AMX531" s="65"/>
      <c r="AMY531" s="65"/>
      <c r="AMZ531" s="65"/>
      <c r="ANA531" s="65"/>
      <c r="ANB531" s="65"/>
      <c r="ANC531" s="65"/>
      <c r="AND531" s="65"/>
      <c r="ANE531" s="65"/>
      <c r="ANF531" s="65"/>
      <c r="ANG531" s="65"/>
      <c r="ANH531" s="65"/>
      <c r="ANI531" s="65"/>
      <c r="ANJ531" s="65"/>
      <c r="ANK531" s="65"/>
      <c r="ANL531" s="65"/>
      <c r="ANM531" s="65"/>
      <c r="ANN531" s="65"/>
      <c r="ANO531" s="65"/>
      <c r="ANP531" s="65"/>
      <c r="ANQ531" s="65"/>
      <c r="ANR531" s="65"/>
      <c r="ANS531" s="65"/>
      <c r="ANT531" s="65"/>
      <c r="ANU531" s="65"/>
      <c r="ANV531" s="65"/>
      <c r="ANW531" s="65"/>
      <c r="ANX531" s="65"/>
      <c r="ANY531" s="65"/>
      <c r="ANZ531" s="65"/>
      <c r="AOA531" s="65"/>
      <c r="AOB531" s="65"/>
      <c r="AOC531" s="65"/>
      <c r="AOD531" s="65"/>
      <c r="AOE531" s="65"/>
      <c r="AOF531" s="65"/>
      <c r="AOG531" s="65"/>
      <c r="AOH531" s="65"/>
      <c r="AOI531" s="65"/>
      <c r="AOJ531" s="65"/>
      <c r="AOK531" s="65"/>
      <c r="AOL531" s="65"/>
      <c r="AOM531" s="65"/>
      <c r="AON531" s="65"/>
      <c r="AOO531" s="65"/>
      <c r="AOP531" s="65"/>
      <c r="AOQ531" s="65"/>
      <c r="AOR531" s="65"/>
      <c r="AOS531" s="65"/>
      <c r="AOT531" s="65"/>
      <c r="AOU531" s="65"/>
      <c r="AOV531" s="65"/>
      <c r="AOW531" s="65"/>
      <c r="AOX531" s="65"/>
      <c r="AOY531" s="65"/>
      <c r="AOZ531" s="65"/>
      <c r="APA531" s="65"/>
      <c r="APB531" s="65"/>
      <c r="APC531" s="65"/>
      <c r="APD531" s="65"/>
      <c r="APE531" s="65"/>
      <c r="APF531" s="65"/>
      <c r="APG531" s="65"/>
      <c r="APH531" s="65"/>
      <c r="API531" s="65"/>
      <c r="APJ531" s="65"/>
      <c r="APK531" s="65"/>
      <c r="APL531" s="65"/>
      <c r="APM531" s="65"/>
      <c r="APN531" s="65"/>
      <c r="APO531" s="65"/>
      <c r="APP531" s="65"/>
      <c r="APQ531" s="65"/>
      <c r="APR531" s="65"/>
      <c r="APS531" s="65"/>
      <c r="APT531" s="65"/>
      <c r="APU531" s="65"/>
      <c r="APV531" s="65"/>
      <c r="APW531" s="65"/>
      <c r="APX531" s="65"/>
      <c r="APY531" s="65"/>
      <c r="APZ531" s="65"/>
      <c r="AQA531" s="65"/>
      <c r="AQB531" s="65"/>
      <c r="AQC531" s="65"/>
      <c r="AQD531" s="65"/>
      <c r="AQE531" s="65"/>
      <c r="AQF531" s="65"/>
      <c r="AQG531" s="65"/>
      <c r="AQH531" s="65"/>
      <c r="AQI531" s="65"/>
      <c r="AQJ531" s="65"/>
      <c r="AQK531" s="65"/>
      <c r="AQL531" s="65"/>
      <c r="AQM531" s="65"/>
      <c r="AQN531" s="65"/>
      <c r="AQO531" s="65"/>
      <c r="AQP531" s="65"/>
      <c r="AQQ531" s="65"/>
      <c r="AQR531" s="65"/>
      <c r="AQS531" s="65"/>
      <c r="AQT531" s="65"/>
      <c r="AQU531" s="65"/>
      <c r="AQV531" s="65"/>
      <c r="AQW531" s="65"/>
      <c r="AQX531" s="65"/>
      <c r="AQY531" s="65"/>
      <c r="AQZ531" s="65"/>
      <c r="ARA531" s="65"/>
      <c r="ARB531" s="65"/>
      <c r="ARC531" s="65"/>
      <c r="ARD531" s="65"/>
      <c r="ARE531" s="65"/>
      <c r="ARF531" s="65"/>
      <c r="ARG531" s="65"/>
      <c r="ARH531" s="65"/>
      <c r="ARI531" s="65"/>
      <c r="ARJ531" s="65"/>
      <c r="ARK531" s="65"/>
      <c r="ARL531" s="65"/>
      <c r="ARM531" s="65"/>
      <c r="ARN531" s="65"/>
      <c r="ARO531" s="65"/>
      <c r="ARP531" s="65"/>
      <c r="ARQ531" s="65"/>
      <c r="ARR531" s="65"/>
      <c r="ARS531" s="65"/>
      <c r="ART531" s="65"/>
      <c r="ARU531" s="65"/>
      <c r="ARV531" s="65"/>
      <c r="ARW531" s="65"/>
      <c r="ARX531" s="65"/>
      <c r="ARY531" s="65"/>
      <c r="ARZ531" s="65"/>
      <c r="ASA531" s="65"/>
      <c r="ASB531" s="65"/>
      <c r="ASC531" s="65"/>
      <c r="ASD531" s="65"/>
      <c r="ASE531" s="65"/>
      <c r="ASF531" s="65"/>
      <c r="ASG531" s="65"/>
      <c r="ASH531" s="65"/>
      <c r="ASI531" s="65"/>
      <c r="ASJ531" s="65"/>
      <c r="ASK531" s="65"/>
      <c r="ASL531" s="65"/>
      <c r="ASM531" s="65"/>
      <c r="ASN531" s="65"/>
      <c r="ASO531" s="65"/>
      <c r="ASP531" s="65"/>
      <c r="ASQ531" s="65"/>
      <c r="ASR531" s="65"/>
      <c r="ASS531" s="65"/>
      <c r="AST531" s="65"/>
      <c r="ASU531" s="65"/>
      <c r="ASV531" s="65"/>
      <c r="ASW531" s="65"/>
      <c r="ASX531" s="65"/>
      <c r="ASY531" s="65"/>
      <c r="ASZ531" s="65"/>
      <c r="ATA531" s="65"/>
      <c r="ATB531" s="65"/>
      <c r="ATC531" s="65"/>
      <c r="ATD531" s="65"/>
      <c r="ATE531" s="65"/>
      <c r="ATF531" s="65"/>
      <c r="ATG531" s="65"/>
      <c r="ATH531" s="65"/>
      <c r="ATI531" s="65"/>
      <c r="ATJ531" s="65"/>
      <c r="ATK531" s="65"/>
      <c r="ATL531" s="65"/>
      <c r="ATM531" s="65"/>
      <c r="ATN531" s="65"/>
      <c r="ATO531" s="65"/>
      <c r="ATP531" s="65"/>
      <c r="ATQ531" s="65"/>
      <c r="ATR531" s="65"/>
      <c r="ATS531" s="65"/>
      <c r="ATT531" s="65"/>
      <c r="ATU531" s="65"/>
      <c r="ATV531" s="65"/>
      <c r="ATW531" s="65"/>
      <c r="ATX531" s="65"/>
      <c r="ATY531" s="65"/>
      <c r="ATZ531" s="65"/>
      <c r="AUA531" s="65"/>
      <c r="AUB531" s="65"/>
      <c r="AUC531" s="65"/>
      <c r="AUD531" s="65"/>
      <c r="AUE531" s="65"/>
      <c r="AUF531" s="65"/>
      <c r="AUG531" s="65"/>
      <c r="AUH531" s="65"/>
      <c r="AUI531" s="65"/>
      <c r="AUJ531" s="65"/>
      <c r="AUK531" s="65"/>
      <c r="AUL531" s="65"/>
      <c r="AUM531" s="65"/>
      <c r="AUN531" s="65"/>
      <c r="AUO531" s="65"/>
      <c r="AUP531" s="65"/>
      <c r="AUQ531" s="65"/>
      <c r="AUR531" s="65"/>
      <c r="AUS531" s="65"/>
      <c r="AUT531" s="65"/>
      <c r="AUU531" s="65"/>
      <c r="AUV531" s="65"/>
      <c r="AUW531" s="65"/>
      <c r="AUX531" s="65"/>
      <c r="AUY531" s="65"/>
      <c r="AUZ531" s="65"/>
      <c r="AVA531" s="65"/>
      <c r="AVB531" s="65"/>
      <c r="AVC531" s="65"/>
      <c r="AVD531" s="65"/>
      <c r="AVE531" s="65"/>
      <c r="AVF531" s="65"/>
      <c r="AVG531" s="65"/>
      <c r="AVH531" s="65"/>
      <c r="AVI531" s="65"/>
      <c r="AVJ531" s="65"/>
      <c r="AVK531" s="65"/>
      <c r="AVL531" s="65"/>
      <c r="AVM531" s="65"/>
      <c r="AVN531" s="65"/>
      <c r="AVO531" s="65"/>
      <c r="AVP531" s="65"/>
      <c r="AVQ531" s="65"/>
      <c r="AVR531" s="65"/>
      <c r="AVS531" s="65"/>
      <c r="AVT531" s="65"/>
      <c r="AVU531" s="65"/>
      <c r="AVV531" s="65"/>
      <c r="AVW531" s="65"/>
      <c r="AVX531" s="65"/>
      <c r="AVY531" s="65"/>
      <c r="AVZ531" s="65"/>
      <c r="AWA531" s="65"/>
      <c r="AWB531" s="65"/>
      <c r="AWC531" s="65"/>
      <c r="AWD531" s="65"/>
      <c r="AWE531" s="65"/>
      <c r="AWF531" s="65"/>
      <c r="AWG531" s="65"/>
      <c r="AWH531" s="65"/>
      <c r="AWI531" s="65"/>
      <c r="AWJ531" s="65"/>
      <c r="AWK531" s="65"/>
      <c r="AWL531" s="65"/>
      <c r="AWM531" s="65"/>
      <c r="AWN531" s="65"/>
      <c r="AWO531" s="65"/>
      <c r="AWP531" s="65"/>
      <c r="AWQ531" s="65"/>
      <c r="AWR531" s="65"/>
      <c r="AWS531" s="65"/>
      <c r="AWT531" s="65"/>
      <c r="AWU531" s="65"/>
      <c r="AWV531" s="65"/>
      <c r="AWW531" s="65"/>
      <c r="AWX531" s="65"/>
      <c r="AWY531" s="65"/>
      <c r="AWZ531" s="65"/>
      <c r="AXA531" s="65"/>
      <c r="AXB531" s="65"/>
      <c r="AXC531" s="65"/>
      <c r="AXD531" s="65"/>
      <c r="AXE531" s="65"/>
      <c r="AXF531" s="65"/>
      <c r="AXG531" s="65"/>
      <c r="AXH531" s="65"/>
      <c r="AXI531" s="65"/>
      <c r="AXJ531" s="65"/>
      <c r="AXK531" s="65"/>
      <c r="AXL531" s="65"/>
      <c r="AXM531" s="65"/>
      <c r="AXN531" s="65"/>
      <c r="AXO531" s="65"/>
      <c r="AXP531" s="65"/>
      <c r="AXQ531" s="65"/>
      <c r="AXR531" s="65"/>
      <c r="AXS531" s="65"/>
      <c r="AXT531" s="65"/>
      <c r="AXU531" s="65"/>
      <c r="AXV531" s="65"/>
      <c r="AXW531" s="65"/>
      <c r="AXX531" s="65"/>
      <c r="AXY531" s="65"/>
      <c r="AXZ531" s="65"/>
      <c r="AYA531" s="65"/>
      <c r="AYB531" s="65"/>
      <c r="AYC531" s="65"/>
      <c r="AYD531" s="65"/>
      <c r="AYE531" s="65"/>
      <c r="AYF531" s="65"/>
      <c r="AYG531" s="65"/>
      <c r="AYH531" s="65"/>
      <c r="AYI531" s="65"/>
      <c r="AYJ531" s="65"/>
      <c r="AYK531" s="65"/>
      <c r="AYL531" s="65"/>
      <c r="AYM531" s="65"/>
      <c r="AYN531" s="65"/>
      <c r="AYO531" s="65"/>
      <c r="AYP531" s="65"/>
      <c r="AYQ531" s="65"/>
      <c r="AYR531" s="65"/>
      <c r="AYS531" s="65"/>
      <c r="AYT531" s="65"/>
      <c r="AYU531" s="65"/>
      <c r="AYV531" s="65"/>
      <c r="AYW531" s="65"/>
      <c r="AYX531" s="65"/>
      <c r="AYY531" s="65"/>
      <c r="AYZ531" s="65"/>
      <c r="AZA531" s="65"/>
      <c r="AZB531" s="65"/>
      <c r="AZC531" s="65"/>
      <c r="AZD531" s="65"/>
      <c r="AZE531" s="65"/>
      <c r="AZF531" s="65"/>
      <c r="AZG531" s="65"/>
      <c r="AZH531" s="65"/>
      <c r="AZI531" s="65"/>
      <c r="AZJ531" s="65"/>
      <c r="AZK531" s="65"/>
      <c r="AZL531" s="65"/>
      <c r="AZM531" s="65"/>
      <c r="AZN531" s="65"/>
      <c r="AZO531" s="65"/>
      <c r="AZP531" s="65"/>
      <c r="AZQ531" s="65"/>
      <c r="AZR531" s="65"/>
      <c r="AZS531" s="65"/>
      <c r="AZT531" s="65"/>
      <c r="AZU531" s="65"/>
      <c r="AZV531" s="65"/>
      <c r="AZW531" s="65"/>
      <c r="AZX531" s="65"/>
      <c r="AZY531" s="65"/>
      <c r="AZZ531" s="65"/>
      <c r="BAA531" s="65"/>
      <c r="BAB531" s="65"/>
      <c r="BAC531" s="65"/>
      <c r="BAD531" s="65"/>
      <c r="BAE531" s="65"/>
      <c r="BAF531" s="65"/>
      <c r="BAG531" s="65"/>
      <c r="BAH531" s="65"/>
      <c r="BAI531" s="65"/>
      <c r="BAJ531" s="65"/>
      <c r="BAK531" s="65"/>
      <c r="BAL531" s="65"/>
      <c r="BAM531" s="65"/>
      <c r="BAN531" s="65"/>
      <c r="BAO531" s="65"/>
      <c r="BAP531" s="65"/>
      <c r="BAQ531" s="65"/>
      <c r="BAR531" s="65"/>
      <c r="BAS531" s="65"/>
      <c r="BAT531" s="65"/>
      <c r="BAU531" s="65"/>
      <c r="BAV531" s="65"/>
      <c r="BAW531" s="65"/>
      <c r="BAX531" s="65"/>
      <c r="BAY531" s="65"/>
      <c r="BAZ531" s="65"/>
      <c r="BBA531" s="65"/>
      <c r="BBB531" s="65"/>
      <c r="BBC531" s="65"/>
      <c r="BBD531" s="65"/>
      <c r="BBE531" s="65"/>
      <c r="BBF531" s="65"/>
      <c r="BBG531" s="65"/>
      <c r="BBH531" s="65"/>
      <c r="BBI531" s="65"/>
      <c r="BBJ531" s="65"/>
      <c r="BBK531" s="65"/>
      <c r="BBL531" s="65"/>
      <c r="BBM531" s="65"/>
      <c r="BBN531" s="65"/>
      <c r="BBO531" s="65"/>
      <c r="BBP531" s="65"/>
      <c r="BBQ531" s="65"/>
      <c r="BBR531" s="65"/>
      <c r="BBS531" s="65"/>
      <c r="BBT531" s="65"/>
      <c r="BBU531" s="65"/>
      <c r="BBV531" s="65"/>
      <c r="BBW531" s="65"/>
      <c r="BBX531" s="65"/>
      <c r="BBY531" s="65"/>
      <c r="BBZ531" s="65"/>
      <c r="BCA531" s="65"/>
      <c r="BCB531" s="65"/>
      <c r="BCC531" s="65"/>
      <c r="BCD531" s="65"/>
      <c r="BCE531" s="65"/>
      <c r="BCF531" s="65"/>
      <c r="BCG531" s="65"/>
      <c r="BCH531" s="65"/>
      <c r="BCI531" s="65"/>
      <c r="BCJ531" s="65"/>
      <c r="BCK531" s="65"/>
      <c r="BCL531" s="65"/>
      <c r="BCM531" s="65"/>
      <c r="BCN531" s="65"/>
      <c r="BCO531" s="65"/>
      <c r="BCP531" s="65"/>
      <c r="BCQ531" s="65"/>
      <c r="BCR531" s="65"/>
      <c r="BCS531" s="65"/>
      <c r="BCT531" s="65"/>
      <c r="BCU531" s="65"/>
      <c r="BCV531" s="65"/>
      <c r="BCW531" s="65"/>
      <c r="BCX531" s="65"/>
      <c r="BCY531" s="65"/>
      <c r="BCZ531" s="65"/>
      <c r="BDA531" s="65"/>
      <c r="BDB531" s="65"/>
      <c r="BDC531" s="65"/>
      <c r="BDD531" s="65"/>
      <c r="BDE531" s="65"/>
      <c r="BDF531" s="65"/>
      <c r="BDG531" s="65"/>
      <c r="BDH531" s="65"/>
      <c r="BDI531" s="65"/>
      <c r="BDJ531" s="65"/>
      <c r="BDK531" s="65"/>
      <c r="BDL531" s="65"/>
      <c r="BDM531" s="65"/>
      <c r="BDN531" s="65"/>
      <c r="BDO531" s="65"/>
      <c r="BDP531" s="65"/>
      <c r="BDQ531" s="65"/>
      <c r="BDR531" s="65"/>
      <c r="BDS531" s="65"/>
      <c r="BDT531" s="65"/>
      <c r="BDU531" s="65"/>
      <c r="BDV531" s="65"/>
      <c r="BDW531" s="65"/>
      <c r="BDX531" s="65"/>
      <c r="BDY531" s="65"/>
      <c r="BDZ531" s="65"/>
      <c r="BEA531" s="65"/>
      <c r="BEB531" s="65"/>
      <c r="BEC531" s="65"/>
      <c r="BED531" s="65"/>
      <c r="BEE531" s="65"/>
      <c r="BEF531" s="65"/>
      <c r="BEG531" s="65"/>
      <c r="BEH531" s="65"/>
      <c r="BEI531" s="65"/>
      <c r="BEJ531" s="65"/>
      <c r="BEK531" s="65"/>
      <c r="BEL531" s="65"/>
      <c r="BEM531" s="65"/>
      <c r="BEN531" s="65"/>
      <c r="BEO531" s="65"/>
      <c r="BEP531" s="65"/>
      <c r="BEQ531" s="65"/>
      <c r="BER531" s="65"/>
      <c r="BES531" s="65"/>
      <c r="BET531" s="65"/>
      <c r="BEU531" s="65"/>
      <c r="BEV531" s="65"/>
      <c r="BEW531" s="65"/>
      <c r="BEX531" s="65"/>
      <c r="BEY531" s="65"/>
      <c r="BEZ531" s="65"/>
      <c r="BFA531" s="65"/>
      <c r="BFB531" s="65"/>
      <c r="BFC531" s="65"/>
      <c r="BFD531" s="65"/>
      <c r="BFE531" s="65"/>
      <c r="BFF531" s="65"/>
      <c r="BFG531" s="65"/>
      <c r="BFH531" s="65"/>
      <c r="BFI531" s="65"/>
      <c r="BFJ531" s="65"/>
      <c r="BFK531" s="65"/>
      <c r="BFL531" s="65"/>
      <c r="BFM531" s="65"/>
      <c r="BFN531" s="65"/>
      <c r="BFO531" s="65"/>
      <c r="BFP531" s="65"/>
      <c r="BFQ531" s="65"/>
      <c r="BFR531" s="65"/>
      <c r="BFS531" s="65"/>
      <c r="BFT531" s="65"/>
      <c r="BFU531" s="65"/>
      <c r="BFV531" s="65"/>
    </row>
    <row r="532" spans="1:1530" ht="56.45" customHeight="1">
      <c r="A532" s="371">
        <v>1117</v>
      </c>
      <c r="B532" s="621" t="s">
        <v>391</v>
      </c>
      <c r="C532" s="622"/>
      <c r="D532" s="622"/>
      <c r="E532" s="623"/>
      <c r="F532" s="372"/>
      <c r="G532" s="346">
        <f>G533</f>
        <v>311219.5</v>
      </c>
    </row>
    <row r="533" spans="1:1530" ht="69" customHeight="1">
      <c r="A533" s="624"/>
      <c r="B533" s="156">
        <v>11004</v>
      </c>
      <c r="C533" s="611" t="s">
        <v>392</v>
      </c>
      <c r="D533" s="626"/>
      <c r="E533" s="626"/>
      <c r="F533" s="172" t="s">
        <v>19</v>
      </c>
      <c r="G533" s="346">
        <f>G534</f>
        <v>311219.5</v>
      </c>
    </row>
    <row r="534" spans="1:1530" ht="35.25" customHeight="1">
      <c r="A534" s="625"/>
      <c r="B534" s="373"/>
      <c r="C534" s="176"/>
      <c r="D534" s="176"/>
      <c r="E534" s="176"/>
      <c r="F534" s="181" t="s">
        <v>854</v>
      </c>
      <c r="G534" s="374">
        <v>311219.5</v>
      </c>
    </row>
    <row r="535" spans="1:1530" ht="35.25" customHeight="1">
      <c r="A535" s="172">
        <v>1141</v>
      </c>
      <c r="B535" s="627" t="s">
        <v>393</v>
      </c>
      <c r="C535" s="628"/>
      <c r="D535" s="628"/>
      <c r="E535" s="629"/>
      <c r="F535" s="176"/>
      <c r="G535" s="346">
        <f>G536+G541+G545+G549+G551+G553</f>
        <v>5259471.3</v>
      </c>
    </row>
    <row r="536" spans="1:1530" ht="35.25" customHeight="1">
      <c r="A536" s="630"/>
      <c r="B536" s="156">
        <v>11001</v>
      </c>
      <c r="C536" s="631" t="s">
        <v>394</v>
      </c>
      <c r="D536" s="632"/>
      <c r="E536" s="633"/>
      <c r="F536" s="172" t="s">
        <v>19</v>
      </c>
      <c r="G536" s="375">
        <f>SUM(G537:G540)</f>
        <v>2651256.7000000002</v>
      </c>
      <c r="H536" s="376"/>
    </row>
    <row r="537" spans="1:1530" ht="30" customHeight="1">
      <c r="A537" s="630"/>
      <c r="B537" s="357"/>
      <c r="C537" s="176"/>
      <c r="D537" s="176"/>
      <c r="E537" s="176"/>
      <c r="F537" s="339" t="s">
        <v>720</v>
      </c>
      <c r="G537" s="170">
        <v>404713</v>
      </c>
      <c r="H537" s="149"/>
    </row>
    <row r="538" spans="1:1530" ht="27.75" customHeight="1">
      <c r="A538" s="630"/>
      <c r="B538" s="357"/>
      <c r="C538" s="176"/>
      <c r="D538" s="176"/>
      <c r="E538" s="176"/>
      <c r="F538" s="339" t="s">
        <v>902</v>
      </c>
      <c r="G538" s="170">
        <v>648655.6</v>
      </c>
    </row>
    <row r="539" spans="1:1530" ht="30" customHeight="1">
      <c r="A539" s="630"/>
      <c r="B539" s="357"/>
      <c r="C539" s="176"/>
      <c r="D539" s="176"/>
      <c r="E539" s="176"/>
      <c r="F539" s="181" t="s">
        <v>901</v>
      </c>
      <c r="G539" s="170">
        <v>609060.1</v>
      </c>
    </row>
    <row r="540" spans="1:1530" ht="30.75" customHeight="1">
      <c r="A540" s="630"/>
      <c r="B540" s="357"/>
      <c r="C540" s="176"/>
      <c r="D540" s="176"/>
      <c r="E540" s="176"/>
      <c r="F540" s="181" t="s">
        <v>721</v>
      </c>
      <c r="G540" s="170">
        <v>988828</v>
      </c>
    </row>
    <row r="541" spans="1:1530" ht="49.5" customHeight="1">
      <c r="A541" s="630"/>
      <c r="B541" s="156">
        <v>11007</v>
      </c>
      <c r="C541" s="631" t="s">
        <v>829</v>
      </c>
      <c r="D541" s="632"/>
      <c r="E541" s="633"/>
      <c r="F541" s="172" t="s">
        <v>19</v>
      </c>
      <c r="G541" s="346">
        <f>SUM(G542:G544)</f>
        <v>1043732.4</v>
      </c>
    </row>
    <row r="542" spans="1:1530" ht="36.75" customHeight="1">
      <c r="A542" s="630"/>
      <c r="B542" s="357"/>
      <c r="C542" s="176"/>
      <c r="D542" s="176"/>
      <c r="E542" s="176"/>
      <c r="F542" s="377" t="s">
        <v>927</v>
      </c>
      <c r="G542" s="170">
        <v>366908.4</v>
      </c>
    </row>
    <row r="543" spans="1:1530" ht="34.5" customHeight="1">
      <c r="A543" s="630"/>
      <c r="B543" s="357"/>
      <c r="C543" s="176"/>
      <c r="D543" s="176"/>
      <c r="E543" s="176"/>
      <c r="F543" s="377" t="s">
        <v>722</v>
      </c>
      <c r="G543" s="170">
        <v>379049</v>
      </c>
    </row>
    <row r="544" spans="1:1530" ht="38.25" customHeight="1">
      <c r="A544" s="630"/>
      <c r="B544" s="357"/>
      <c r="C544" s="176"/>
      <c r="D544" s="176"/>
      <c r="E544" s="176"/>
      <c r="F544" s="377" t="s">
        <v>723</v>
      </c>
      <c r="G544" s="170">
        <v>297775</v>
      </c>
    </row>
    <row r="545" spans="1:7" ht="41.45" customHeight="1">
      <c r="A545" s="630"/>
      <c r="B545" s="156">
        <v>11009</v>
      </c>
      <c r="C545" s="631" t="s">
        <v>395</v>
      </c>
      <c r="D545" s="632"/>
      <c r="E545" s="633"/>
      <c r="F545" s="172" t="s">
        <v>19</v>
      </c>
      <c r="G545" s="346">
        <f>SUM(G546:G548)</f>
        <v>453194.3</v>
      </c>
    </row>
    <row r="546" spans="1:7" ht="26.45" customHeight="1">
      <c r="A546" s="630"/>
      <c r="B546" s="357"/>
      <c r="C546" s="176"/>
      <c r="D546" s="176"/>
      <c r="E546" s="176"/>
      <c r="F546" s="377" t="s">
        <v>724</v>
      </c>
      <c r="G546" s="170">
        <v>167808.6</v>
      </c>
    </row>
    <row r="547" spans="1:7" ht="28.9" customHeight="1">
      <c r="A547" s="630"/>
      <c r="B547" s="357"/>
      <c r="C547" s="176"/>
      <c r="D547" s="176"/>
      <c r="E547" s="176"/>
      <c r="F547" s="377" t="s">
        <v>725</v>
      </c>
      <c r="G547" s="170">
        <v>130538.9</v>
      </c>
    </row>
    <row r="548" spans="1:7" ht="35.450000000000003" customHeight="1">
      <c r="A548" s="630"/>
      <c r="B548" s="357"/>
      <c r="C548" s="176"/>
      <c r="D548" s="176"/>
      <c r="E548" s="176"/>
      <c r="F548" s="377" t="s">
        <v>726</v>
      </c>
      <c r="G548" s="170">
        <v>154846.79999999999</v>
      </c>
    </row>
    <row r="549" spans="1:7" ht="56.45" customHeight="1">
      <c r="A549" s="630"/>
      <c r="B549" s="156">
        <v>11018</v>
      </c>
      <c r="C549" s="631" t="s">
        <v>916</v>
      </c>
      <c r="D549" s="632"/>
      <c r="E549" s="633"/>
      <c r="F549" s="172" t="s">
        <v>19</v>
      </c>
      <c r="G549" s="346">
        <f>G550</f>
        <v>593561.30000000005</v>
      </c>
    </row>
    <row r="550" spans="1:7" ht="32.25" customHeight="1">
      <c r="A550" s="630"/>
      <c r="B550" s="357"/>
      <c r="C550" s="176"/>
      <c r="D550" s="176"/>
      <c r="E550" s="176"/>
      <c r="F550" s="339" t="s">
        <v>245</v>
      </c>
      <c r="G550" s="170">
        <v>593561.30000000005</v>
      </c>
    </row>
    <row r="551" spans="1:7" ht="37.5" customHeight="1">
      <c r="A551" s="630"/>
      <c r="B551" s="156">
        <v>11020</v>
      </c>
      <c r="C551" s="631" t="s">
        <v>917</v>
      </c>
      <c r="D551" s="632"/>
      <c r="E551" s="633"/>
      <c r="F551" s="172" t="s">
        <v>19</v>
      </c>
      <c r="G551" s="346">
        <f>G552</f>
        <v>100534.6</v>
      </c>
    </row>
    <row r="552" spans="1:7" s="378" customFormat="1" ht="33" customHeight="1">
      <c r="A552" s="630"/>
      <c r="B552" s="357"/>
      <c r="C552" s="176"/>
      <c r="D552" s="176"/>
      <c r="E552" s="176"/>
      <c r="F552" s="339" t="s">
        <v>245</v>
      </c>
      <c r="G552" s="170">
        <v>100534.6</v>
      </c>
    </row>
    <row r="553" spans="1:7" s="378" customFormat="1" ht="58.5" customHeight="1">
      <c r="A553" s="630"/>
      <c r="B553" s="156">
        <v>11021</v>
      </c>
      <c r="C553" s="631" t="s">
        <v>918</v>
      </c>
      <c r="D553" s="632"/>
      <c r="E553" s="633"/>
      <c r="F553" s="172" t="s">
        <v>19</v>
      </c>
      <c r="G553" s="346">
        <f>G554</f>
        <v>417192</v>
      </c>
    </row>
    <row r="554" spans="1:7" ht="29.25" customHeight="1">
      <c r="A554" s="630"/>
      <c r="B554" s="357"/>
      <c r="C554" s="176"/>
      <c r="D554" s="176"/>
      <c r="E554" s="176"/>
      <c r="F554" s="339" t="s">
        <v>245</v>
      </c>
      <c r="G554" s="170">
        <v>417192</v>
      </c>
    </row>
    <row r="555" spans="1:7" ht="48" customHeight="1">
      <c r="A555" s="172">
        <v>1145</v>
      </c>
      <c r="B555" s="379" t="s">
        <v>835</v>
      </c>
      <c r="C555" s="380"/>
      <c r="D555" s="380"/>
      <c r="E555" s="381"/>
      <c r="F555" s="176"/>
      <c r="G555" s="346">
        <f>G556+G558+G560+G562</f>
        <v>161126.70000000001</v>
      </c>
    </row>
    <row r="556" spans="1:7" ht="60.75" customHeight="1">
      <c r="A556" s="382"/>
      <c r="B556" s="156">
        <v>11001</v>
      </c>
      <c r="C556" s="549" t="s">
        <v>836</v>
      </c>
      <c r="D556" s="550"/>
      <c r="E556" s="551"/>
      <c r="F556" s="172" t="s">
        <v>19</v>
      </c>
      <c r="G556" s="346">
        <f>G557</f>
        <v>32105</v>
      </c>
    </row>
    <row r="557" spans="1:7">
      <c r="A557" s="383"/>
      <c r="B557" s="357"/>
      <c r="C557" s="176"/>
      <c r="D557" s="176"/>
      <c r="E557" s="176"/>
      <c r="F557" s="339" t="s">
        <v>245</v>
      </c>
      <c r="G557" s="170">
        <v>32105</v>
      </c>
    </row>
    <row r="558" spans="1:7" ht="47.25" customHeight="1">
      <c r="A558" s="383"/>
      <c r="B558" s="156">
        <v>11002</v>
      </c>
      <c r="C558" s="549" t="s">
        <v>837</v>
      </c>
      <c r="D558" s="550"/>
      <c r="E558" s="551"/>
      <c r="F558" s="172" t="s">
        <v>19</v>
      </c>
      <c r="G558" s="346">
        <f>G559</f>
        <v>18337.5</v>
      </c>
    </row>
    <row r="559" spans="1:7">
      <c r="A559" s="383"/>
      <c r="B559" s="357"/>
      <c r="C559" s="176"/>
      <c r="D559" s="176"/>
      <c r="E559" s="176"/>
      <c r="F559" s="339" t="s">
        <v>245</v>
      </c>
      <c r="G559" s="170">
        <v>18337.5</v>
      </c>
    </row>
    <row r="560" spans="1:7" ht="39" customHeight="1">
      <c r="A560" s="383"/>
      <c r="B560" s="357">
        <v>11003</v>
      </c>
      <c r="C560" s="549" t="s">
        <v>838</v>
      </c>
      <c r="D560" s="550"/>
      <c r="E560" s="551"/>
      <c r="F560" s="172" t="s">
        <v>19</v>
      </c>
      <c r="G560" s="346">
        <f>G561</f>
        <v>96684.2</v>
      </c>
    </row>
    <row r="561" spans="1:8">
      <c r="A561" s="384"/>
      <c r="B561" s="385"/>
      <c r="C561" s="386"/>
      <c r="D561" s="386"/>
      <c r="E561" s="386"/>
      <c r="F561" s="339" t="s">
        <v>245</v>
      </c>
      <c r="G561" s="170">
        <v>96684.2</v>
      </c>
    </row>
    <row r="562" spans="1:8" ht="56.25" customHeight="1">
      <c r="A562" s="382"/>
      <c r="B562" s="156">
        <v>11004</v>
      </c>
      <c r="C562" s="549" t="s">
        <v>839</v>
      </c>
      <c r="D562" s="550"/>
      <c r="E562" s="551"/>
      <c r="F562" s="172" t="s">
        <v>19</v>
      </c>
      <c r="G562" s="346">
        <f>G563</f>
        <v>14000</v>
      </c>
    </row>
    <row r="563" spans="1:8">
      <c r="A563" s="387"/>
      <c r="B563" s="385"/>
      <c r="C563" s="386"/>
      <c r="D563" s="386"/>
      <c r="E563" s="386"/>
      <c r="F563" s="388" t="s">
        <v>245</v>
      </c>
      <c r="G563" s="170">
        <v>14000</v>
      </c>
    </row>
    <row r="564" spans="1:8" ht="40.15" customHeight="1">
      <c r="A564" s="156">
        <v>1153</v>
      </c>
      <c r="B564" s="499" t="s">
        <v>397</v>
      </c>
      <c r="C564" s="500"/>
      <c r="D564" s="500"/>
      <c r="E564" s="501"/>
      <c r="F564" s="176"/>
      <c r="G564" s="346">
        <f>G565+G567</f>
        <v>181563.7</v>
      </c>
    </row>
    <row r="565" spans="1:8" ht="52.9" customHeight="1">
      <c r="A565" s="619"/>
      <c r="B565" s="156">
        <v>11001</v>
      </c>
      <c r="C565" s="611" t="s">
        <v>398</v>
      </c>
      <c r="D565" s="611"/>
      <c r="E565" s="611"/>
      <c r="F565" s="172" t="s">
        <v>19</v>
      </c>
      <c r="G565" s="346">
        <f>G566</f>
        <v>149701.70000000001</v>
      </c>
    </row>
    <row r="566" spans="1:8" ht="51" customHeight="1">
      <c r="A566" s="610"/>
      <c r="B566" s="357"/>
      <c r="C566" s="176"/>
      <c r="D566" s="176"/>
      <c r="E566" s="176"/>
      <c r="F566" s="181" t="s">
        <v>727</v>
      </c>
      <c r="G566" s="170">
        <v>149701.70000000001</v>
      </c>
    </row>
    <row r="567" spans="1:8" ht="53.25" customHeight="1">
      <c r="A567" s="610"/>
      <c r="B567" s="156">
        <v>11002</v>
      </c>
      <c r="C567" s="611" t="s">
        <v>17</v>
      </c>
      <c r="D567" s="611"/>
      <c r="E567" s="611"/>
      <c r="F567" s="172" t="s">
        <v>19</v>
      </c>
      <c r="G567" s="346">
        <f>G568</f>
        <v>31862</v>
      </c>
    </row>
    <row r="568" spans="1:8" ht="93" customHeight="1">
      <c r="A568" s="620"/>
      <c r="B568" s="373"/>
      <c r="C568" s="176"/>
      <c r="D568" s="176"/>
      <c r="E568" s="176"/>
      <c r="F568" s="181" t="s">
        <v>900</v>
      </c>
      <c r="G568" s="170">
        <v>31862</v>
      </c>
    </row>
    <row r="569" spans="1:8" ht="29.25" customHeight="1">
      <c r="A569" s="156">
        <v>1160</v>
      </c>
      <c r="B569" s="499" t="s">
        <v>828</v>
      </c>
      <c r="C569" s="500"/>
      <c r="D569" s="500"/>
      <c r="E569" s="501"/>
      <c r="F569" s="176"/>
      <c r="G569" s="346">
        <f>G570+G572+G574</f>
        <v>473802.7</v>
      </c>
    </row>
    <row r="570" spans="1:8" s="378" customFormat="1" ht="52.5" customHeight="1">
      <c r="A570" s="619"/>
      <c r="B570" s="156">
        <v>11009</v>
      </c>
      <c r="C570" s="611" t="s">
        <v>399</v>
      </c>
      <c r="D570" s="637"/>
      <c r="E570" s="637"/>
      <c r="F570" s="172" t="s">
        <v>19</v>
      </c>
      <c r="G570" s="346">
        <f>G571</f>
        <v>11561.6</v>
      </c>
    </row>
    <row r="571" spans="1:8" s="378" customFormat="1" ht="37.5" customHeight="1">
      <c r="A571" s="610"/>
      <c r="B571" s="357"/>
      <c r="C571" s="176"/>
      <c r="D571" s="176"/>
      <c r="E571" s="176"/>
      <c r="F571" s="339" t="s">
        <v>245</v>
      </c>
      <c r="G571" s="170">
        <v>11561.6</v>
      </c>
    </row>
    <row r="572" spans="1:8" s="389" customFormat="1" ht="50.45" customHeight="1">
      <c r="A572" s="610"/>
      <c r="B572" s="156">
        <v>11012</v>
      </c>
      <c r="C572" s="611" t="s">
        <v>400</v>
      </c>
      <c r="D572" s="611"/>
      <c r="E572" s="611"/>
      <c r="F572" s="172" t="s">
        <v>19</v>
      </c>
      <c r="G572" s="346">
        <f>G573</f>
        <v>218640.1</v>
      </c>
    </row>
    <row r="573" spans="1:8" s="389" customFormat="1" ht="33.75" customHeight="1">
      <c r="A573" s="610"/>
      <c r="B573" s="357"/>
      <c r="C573" s="176"/>
      <c r="D573" s="176"/>
      <c r="E573" s="176"/>
      <c r="F573" s="339" t="s">
        <v>245</v>
      </c>
      <c r="G573" s="170">
        <v>218640.1</v>
      </c>
    </row>
    <row r="574" spans="1:8" s="66" customFormat="1" ht="47.45" customHeight="1">
      <c r="A574" s="610"/>
      <c r="B574" s="156">
        <v>11013</v>
      </c>
      <c r="C574" s="611" t="s">
        <v>817</v>
      </c>
      <c r="D574" s="611"/>
      <c r="E574" s="611"/>
      <c r="F574" s="172" t="s">
        <v>19</v>
      </c>
      <c r="G574" s="346">
        <f>G575</f>
        <v>243601</v>
      </c>
    </row>
    <row r="575" spans="1:8" s="66" customFormat="1" ht="30.75" customHeight="1">
      <c r="A575" s="620"/>
      <c r="B575" s="357"/>
      <c r="C575" s="176"/>
      <c r="D575" s="176"/>
      <c r="E575" s="176"/>
      <c r="F575" s="339" t="s">
        <v>245</v>
      </c>
      <c r="G575" s="170">
        <v>243601</v>
      </c>
    </row>
    <row r="576" spans="1:8" ht="33" customHeight="1">
      <c r="A576" s="499" t="s">
        <v>326</v>
      </c>
      <c r="B576" s="500"/>
      <c r="C576" s="500"/>
      <c r="D576" s="500"/>
      <c r="E576" s="500"/>
      <c r="F576" s="501"/>
      <c r="G576" s="154">
        <f>+G577+G580+G583+G590</f>
        <v>1606897.4</v>
      </c>
      <c r="H576" s="149"/>
    </row>
    <row r="577" spans="1:8" ht="33" customHeight="1">
      <c r="A577" s="205">
        <v>1049</v>
      </c>
      <c r="B577" s="634" t="s">
        <v>401</v>
      </c>
      <c r="C577" s="635"/>
      <c r="D577" s="635"/>
      <c r="E577" s="636"/>
      <c r="F577" s="205"/>
      <c r="G577" s="208">
        <f>+G578</f>
        <v>305043.20000000001</v>
      </c>
      <c r="H577" s="149"/>
    </row>
    <row r="578" spans="1:8" ht="40.15" customHeight="1">
      <c r="A578" s="537"/>
      <c r="B578" s="205">
        <v>11004</v>
      </c>
      <c r="C578" s="532" t="s">
        <v>402</v>
      </c>
      <c r="D578" s="532"/>
      <c r="E578" s="532"/>
      <c r="F578" s="146" t="s">
        <v>326</v>
      </c>
      <c r="G578" s="208">
        <f t="shared" ref="G578" si="21">+G579</f>
        <v>305043.20000000001</v>
      </c>
    </row>
    <row r="579" spans="1:8" ht="33" customHeight="1">
      <c r="A579" s="539"/>
      <c r="B579" s="205"/>
      <c r="C579" s="390"/>
      <c r="D579" s="390"/>
      <c r="E579" s="390"/>
      <c r="F579" s="181" t="s">
        <v>588</v>
      </c>
      <c r="G579" s="170">
        <v>305043.20000000001</v>
      </c>
    </row>
    <row r="580" spans="1:8" ht="37.5" customHeight="1">
      <c r="A580" s="156">
        <v>1073</v>
      </c>
      <c r="B580" s="634" t="s">
        <v>403</v>
      </c>
      <c r="C580" s="635"/>
      <c r="D580" s="635"/>
      <c r="E580" s="636"/>
      <c r="F580" s="391"/>
      <c r="G580" s="154">
        <f>+G581</f>
        <v>22000</v>
      </c>
    </row>
    <row r="581" spans="1:8" ht="36" customHeight="1">
      <c r="A581" s="640"/>
      <c r="B581" s="156">
        <v>11001</v>
      </c>
      <c r="C581" s="593" t="s">
        <v>404</v>
      </c>
      <c r="D581" s="642"/>
      <c r="E581" s="643"/>
      <c r="F581" s="172" t="s">
        <v>326</v>
      </c>
      <c r="G581" s="154">
        <f>+G582</f>
        <v>22000</v>
      </c>
    </row>
    <row r="582" spans="1:8" ht="31.9" customHeight="1">
      <c r="A582" s="641"/>
      <c r="B582" s="156"/>
      <c r="C582" s="156"/>
      <c r="D582" s="156"/>
      <c r="E582" s="156"/>
      <c r="F582" s="392" t="s">
        <v>587</v>
      </c>
      <c r="G582" s="170">
        <v>22000</v>
      </c>
    </row>
    <row r="583" spans="1:8" ht="37.5" customHeight="1">
      <c r="A583" s="146">
        <v>1079</v>
      </c>
      <c r="B583" s="499" t="s">
        <v>405</v>
      </c>
      <c r="C583" s="500"/>
      <c r="D583" s="500"/>
      <c r="E583" s="501"/>
      <c r="F583" s="156"/>
      <c r="G583" s="346">
        <f>G584+G586</f>
        <v>451854.2</v>
      </c>
    </row>
    <row r="584" spans="1:8" ht="69" customHeight="1">
      <c r="A584" s="526"/>
      <c r="B584" s="156">
        <v>11003</v>
      </c>
      <c r="C584" s="496" t="s">
        <v>406</v>
      </c>
      <c r="D584" s="497"/>
      <c r="E584" s="498"/>
      <c r="F584" s="172" t="s">
        <v>353</v>
      </c>
      <c r="G584" s="346">
        <f t="shared" ref="G584" si="22">+G585</f>
        <v>412118.9</v>
      </c>
    </row>
    <row r="585" spans="1:8" ht="27" customHeight="1">
      <c r="A585" s="527"/>
      <c r="B585" s="156"/>
      <c r="C585" s="161"/>
      <c r="D585" s="161"/>
      <c r="E585" s="161"/>
      <c r="F585" s="231" t="s">
        <v>586</v>
      </c>
      <c r="G585" s="163">
        <v>412118.9</v>
      </c>
    </row>
    <row r="586" spans="1:8" ht="41.45" customHeight="1">
      <c r="A586" s="527"/>
      <c r="B586" s="156">
        <v>11015</v>
      </c>
      <c r="C586" s="496" t="s">
        <v>407</v>
      </c>
      <c r="D586" s="497"/>
      <c r="E586" s="498"/>
      <c r="F586" s="172" t="s">
        <v>353</v>
      </c>
      <c r="G586" s="346">
        <f>+G587</f>
        <v>39735.300000000003</v>
      </c>
    </row>
    <row r="587" spans="1:8" ht="37.5" customHeight="1">
      <c r="A587" s="528"/>
      <c r="B587" s="156"/>
      <c r="C587" s="161"/>
      <c r="D587" s="161"/>
      <c r="E587" s="161"/>
      <c r="F587" s="231" t="s">
        <v>586</v>
      </c>
      <c r="G587" s="163">
        <v>39735.300000000003</v>
      </c>
    </row>
    <row r="588" spans="1:8" ht="41.45" customHeight="1">
      <c r="A588" s="159"/>
      <c r="B588" s="156">
        <v>11018</v>
      </c>
      <c r="C588" s="653" t="s">
        <v>948</v>
      </c>
      <c r="D588" s="654"/>
      <c r="E588" s="655"/>
      <c r="F588" s="146" t="s">
        <v>353</v>
      </c>
      <c r="G588" s="346">
        <f>+G589</f>
        <v>4000</v>
      </c>
    </row>
    <row r="589" spans="1:8" ht="33" customHeight="1">
      <c r="A589" s="159"/>
      <c r="B589" s="156"/>
      <c r="C589" s="390"/>
      <c r="D589" s="390"/>
      <c r="E589" s="390"/>
      <c r="F589" s="393" t="s">
        <v>935</v>
      </c>
      <c r="G589" s="163">
        <v>4000</v>
      </c>
    </row>
    <row r="590" spans="1:8" ht="35.450000000000003" customHeight="1">
      <c r="A590" s="156">
        <v>1167</v>
      </c>
      <c r="B590" s="634" t="s">
        <v>584</v>
      </c>
      <c r="C590" s="635"/>
      <c r="D590" s="635"/>
      <c r="E590" s="636"/>
      <c r="F590" s="391"/>
      <c r="G590" s="154">
        <f>+G591</f>
        <v>828000</v>
      </c>
      <c r="H590" s="149"/>
    </row>
    <row r="591" spans="1:8" ht="54" customHeight="1">
      <c r="A591" s="167"/>
      <c r="B591" s="156">
        <v>11007</v>
      </c>
      <c r="C591" s="593" t="s">
        <v>947</v>
      </c>
      <c r="D591" s="642"/>
      <c r="E591" s="643"/>
      <c r="F591" s="172" t="s">
        <v>326</v>
      </c>
      <c r="G591" s="154">
        <f>+G592</f>
        <v>828000</v>
      </c>
    </row>
    <row r="592" spans="1:8" ht="31.9" customHeight="1">
      <c r="A592" s="167"/>
      <c r="B592" s="156"/>
      <c r="C592" s="156"/>
      <c r="D592" s="156"/>
      <c r="E592" s="156"/>
      <c r="F592" s="392" t="s">
        <v>585</v>
      </c>
      <c r="G592" s="170">
        <v>828000</v>
      </c>
    </row>
    <row r="593" spans="1:9" ht="31.9" customHeight="1">
      <c r="A593" s="202">
        <v>1110</v>
      </c>
      <c r="B593" s="650" t="s">
        <v>940</v>
      </c>
      <c r="C593" s="651"/>
      <c r="D593" s="651"/>
      <c r="E593" s="652"/>
      <c r="F593" s="394"/>
      <c r="G593" s="395">
        <f>+G594+G595+G596</f>
        <v>19290</v>
      </c>
      <c r="H593" s="149"/>
    </row>
    <row r="594" spans="1:9" ht="34.5" customHeight="1">
      <c r="A594" s="167"/>
      <c r="B594" s="202">
        <v>12001</v>
      </c>
      <c r="C594" s="653" t="s">
        <v>941</v>
      </c>
      <c r="D594" s="654"/>
      <c r="E594" s="655"/>
      <c r="F594" s="93" t="s">
        <v>0</v>
      </c>
      <c r="G594" s="395">
        <v>570</v>
      </c>
    </row>
    <row r="595" spans="1:9" ht="31.9" customHeight="1">
      <c r="A595" s="167"/>
      <c r="B595" s="202"/>
      <c r="C595" s="202"/>
      <c r="D595" s="202"/>
      <c r="E595" s="202"/>
      <c r="F595" s="93" t="s">
        <v>19</v>
      </c>
      <c r="G595" s="396">
        <v>5790</v>
      </c>
    </row>
    <row r="596" spans="1:9" ht="31.9" customHeight="1">
      <c r="A596" s="397"/>
      <c r="B596" s="99"/>
      <c r="C596" s="99"/>
      <c r="D596" s="99"/>
      <c r="E596" s="99"/>
      <c r="F596" s="93" t="s">
        <v>978</v>
      </c>
      <c r="G596" s="396">
        <v>12930</v>
      </c>
    </row>
    <row r="597" spans="1:9" ht="42.75" customHeight="1">
      <c r="A597" s="397"/>
      <c r="B597" s="99"/>
      <c r="C597" s="99"/>
      <c r="D597" s="99"/>
      <c r="E597" s="99"/>
      <c r="F597" s="398" t="s">
        <v>942</v>
      </c>
      <c r="G597" s="170">
        <v>19290</v>
      </c>
    </row>
    <row r="598" spans="1:9" s="378" customFormat="1" ht="38.25" customHeight="1">
      <c r="A598" s="583" t="s">
        <v>408</v>
      </c>
      <c r="B598" s="506"/>
      <c r="C598" s="506"/>
      <c r="D598" s="506"/>
      <c r="E598" s="506"/>
      <c r="F598" s="507"/>
      <c r="G598" s="154">
        <f>G599+G602+G605+G608+G613</f>
        <v>1900639.1</v>
      </c>
      <c r="I598" s="399"/>
    </row>
    <row r="599" spans="1:9" ht="48.75" customHeight="1">
      <c r="A599" s="400">
        <v>1057</v>
      </c>
      <c r="B599" s="499" t="s">
        <v>409</v>
      </c>
      <c r="C599" s="500"/>
      <c r="D599" s="500"/>
      <c r="E599" s="501"/>
      <c r="F599" s="172"/>
      <c r="G599" s="154">
        <f>+G600</f>
        <v>264436.90000000002</v>
      </c>
      <c r="H599" s="149"/>
    </row>
    <row r="600" spans="1:9" ht="42" customHeight="1">
      <c r="A600" s="638"/>
      <c r="B600" s="401">
        <v>11010</v>
      </c>
      <c r="C600" s="496" t="s">
        <v>410</v>
      </c>
      <c r="D600" s="497"/>
      <c r="E600" s="498"/>
      <c r="F600" s="172" t="s">
        <v>408</v>
      </c>
      <c r="G600" s="154">
        <f>+G601</f>
        <v>264436.90000000002</v>
      </c>
    </row>
    <row r="601" spans="1:9" ht="34.9" customHeight="1">
      <c r="A601" s="639"/>
      <c r="B601" s="209"/>
      <c r="C601" s="278"/>
      <c r="D601" s="278"/>
      <c r="E601" s="278"/>
      <c r="F601" s="169" t="s">
        <v>899</v>
      </c>
      <c r="G601" s="170">
        <v>264436.90000000002</v>
      </c>
    </row>
    <row r="602" spans="1:9" ht="31.15" customHeight="1">
      <c r="A602" s="400">
        <v>1093</v>
      </c>
      <c r="B602" s="647" t="s">
        <v>475</v>
      </c>
      <c r="C602" s="648"/>
      <c r="D602" s="648"/>
      <c r="E602" s="649"/>
      <c r="F602" s="172"/>
      <c r="G602" s="154">
        <f>+G603</f>
        <v>140000</v>
      </c>
    </row>
    <row r="603" spans="1:9" ht="55.5" customHeight="1">
      <c r="A603" s="402"/>
      <c r="B603" s="401">
        <v>11008</v>
      </c>
      <c r="C603" s="644" t="s">
        <v>668</v>
      </c>
      <c r="D603" s="645"/>
      <c r="E603" s="646"/>
      <c r="F603" s="172" t="s">
        <v>408</v>
      </c>
      <c r="G603" s="154">
        <f>+G604</f>
        <v>140000</v>
      </c>
    </row>
    <row r="604" spans="1:9" ht="34.9" customHeight="1">
      <c r="A604" s="403"/>
      <c r="B604" s="209"/>
      <c r="C604" s="278"/>
      <c r="D604" s="278"/>
      <c r="E604" s="278"/>
      <c r="F604" s="169" t="s">
        <v>664</v>
      </c>
      <c r="G604" s="170">
        <v>140000</v>
      </c>
    </row>
    <row r="605" spans="1:9" ht="31.15" customHeight="1">
      <c r="A605" s="205">
        <v>1120</v>
      </c>
      <c r="B605" s="499" t="s">
        <v>411</v>
      </c>
      <c r="C605" s="500"/>
      <c r="D605" s="500"/>
      <c r="E605" s="501"/>
      <c r="F605" s="209"/>
      <c r="G605" s="154">
        <f>G606</f>
        <v>195140.2</v>
      </c>
    </row>
    <row r="606" spans="1:9" s="378" customFormat="1" ht="55.5" customHeight="1">
      <c r="A606" s="538"/>
      <c r="B606" s="156">
        <v>11005</v>
      </c>
      <c r="C606" s="496" t="s">
        <v>412</v>
      </c>
      <c r="D606" s="497"/>
      <c r="E606" s="498"/>
      <c r="F606" s="172" t="s">
        <v>408</v>
      </c>
      <c r="G606" s="154">
        <f t="shared" ref="G606:G609" si="23">G607</f>
        <v>195140.2</v>
      </c>
    </row>
    <row r="607" spans="1:9" s="378" customFormat="1" ht="33.6" customHeight="1">
      <c r="A607" s="538"/>
      <c r="B607" s="209"/>
      <c r="C607" s="278"/>
      <c r="D607" s="278"/>
      <c r="E607" s="278"/>
      <c r="F607" s="169" t="s">
        <v>665</v>
      </c>
      <c r="G607" s="170">
        <v>195140.2</v>
      </c>
    </row>
    <row r="608" spans="1:9" ht="29.45" customHeight="1">
      <c r="A608" s="205">
        <v>1123</v>
      </c>
      <c r="B608" s="499" t="s">
        <v>413</v>
      </c>
      <c r="C608" s="500"/>
      <c r="D608" s="500"/>
      <c r="E608" s="501"/>
      <c r="F608" s="209"/>
      <c r="G608" s="154">
        <f>G609+G611</f>
        <v>873834.4</v>
      </c>
    </row>
    <row r="609" spans="1:7" s="378" customFormat="1" ht="34.5" customHeight="1">
      <c r="A609" s="526"/>
      <c r="B609" s="156">
        <v>11002</v>
      </c>
      <c r="C609" s="496" t="s">
        <v>414</v>
      </c>
      <c r="D609" s="497"/>
      <c r="E609" s="498"/>
      <c r="F609" s="172" t="s">
        <v>408</v>
      </c>
      <c r="G609" s="154">
        <f t="shared" si="23"/>
        <v>250339</v>
      </c>
    </row>
    <row r="610" spans="1:7" ht="42.6" customHeight="1">
      <c r="A610" s="527"/>
      <c r="B610" s="209"/>
      <c r="C610" s="278"/>
      <c r="D610" s="278"/>
      <c r="E610" s="278"/>
      <c r="F610" s="169" t="s">
        <v>728</v>
      </c>
      <c r="G610" s="170">
        <v>250339</v>
      </c>
    </row>
    <row r="611" spans="1:7" ht="35.25" customHeight="1">
      <c r="A611" s="527"/>
      <c r="B611" s="156">
        <v>11003</v>
      </c>
      <c r="C611" s="496" t="s">
        <v>415</v>
      </c>
      <c r="D611" s="497"/>
      <c r="E611" s="498"/>
      <c r="F611" s="172" t="s">
        <v>408</v>
      </c>
      <c r="G611" s="154">
        <f t="shared" ref="G611" si="24">G612</f>
        <v>623495.4</v>
      </c>
    </row>
    <row r="612" spans="1:7" ht="25.5" customHeight="1">
      <c r="A612" s="527"/>
      <c r="B612" s="209"/>
      <c r="C612" s="278"/>
      <c r="D612" s="278"/>
      <c r="E612" s="278"/>
      <c r="F612" s="169" t="s">
        <v>666</v>
      </c>
      <c r="G612" s="170">
        <v>623495.4</v>
      </c>
    </row>
    <row r="613" spans="1:7" s="378" customFormat="1" ht="45.75" customHeight="1">
      <c r="A613" s="205">
        <v>1149</v>
      </c>
      <c r="B613" s="499" t="s">
        <v>416</v>
      </c>
      <c r="C613" s="500"/>
      <c r="D613" s="500"/>
      <c r="E613" s="501"/>
      <c r="F613" s="209"/>
      <c r="G613" s="154">
        <f>+G614+G616</f>
        <v>427227.6</v>
      </c>
    </row>
    <row r="614" spans="1:7" ht="37.5" customHeight="1">
      <c r="A614" s="537"/>
      <c r="B614" s="156">
        <v>11001</v>
      </c>
      <c r="C614" s="496" t="s">
        <v>417</v>
      </c>
      <c r="D614" s="497"/>
      <c r="E614" s="498"/>
      <c r="F614" s="172" t="s">
        <v>408</v>
      </c>
      <c r="G614" s="154">
        <f t="shared" ref="G614" si="25">G615</f>
        <v>187752</v>
      </c>
    </row>
    <row r="615" spans="1:7" ht="42" customHeight="1">
      <c r="A615" s="538"/>
      <c r="B615" s="209"/>
      <c r="C615" s="278"/>
      <c r="D615" s="278"/>
      <c r="E615" s="278"/>
      <c r="F615" s="169" t="s">
        <v>665</v>
      </c>
      <c r="G615" s="163">
        <v>187752</v>
      </c>
    </row>
    <row r="616" spans="1:7" ht="96" customHeight="1">
      <c r="A616" s="538"/>
      <c r="B616" s="156">
        <v>11002</v>
      </c>
      <c r="C616" s="495" t="s">
        <v>418</v>
      </c>
      <c r="D616" s="495"/>
      <c r="E616" s="495"/>
      <c r="F616" s="172" t="s">
        <v>408</v>
      </c>
      <c r="G616" s="154">
        <f t="shared" ref="G616" si="26">G617</f>
        <v>239475.6</v>
      </c>
    </row>
    <row r="617" spans="1:7" ht="30" customHeight="1">
      <c r="A617" s="538"/>
      <c r="B617" s="209"/>
      <c r="C617" s="278"/>
      <c r="D617" s="278"/>
      <c r="E617" s="278"/>
      <c r="F617" s="169" t="s">
        <v>667</v>
      </c>
      <c r="G617" s="163">
        <v>239475.6</v>
      </c>
    </row>
    <row r="618" spans="1:7" ht="36.75" customHeight="1">
      <c r="A618" s="499" t="s">
        <v>236</v>
      </c>
      <c r="B618" s="500"/>
      <c r="C618" s="500"/>
      <c r="D618" s="500"/>
      <c r="E618" s="500"/>
      <c r="F618" s="501"/>
      <c r="G618" s="164">
        <f>+G619+G628+G633</f>
        <v>4962246</v>
      </c>
    </row>
    <row r="619" spans="1:7" ht="42.75" customHeight="1">
      <c r="A619" s="205">
        <v>1043</v>
      </c>
      <c r="B619" s="499" t="s">
        <v>419</v>
      </c>
      <c r="C619" s="500"/>
      <c r="D619" s="500"/>
      <c r="E619" s="501"/>
      <c r="F619" s="156"/>
      <c r="G619" s="154">
        <f>+G620+G622+G624+G626</f>
        <v>3205000</v>
      </c>
    </row>
    <row r="620" spans="1:7" ht="38.25" customHeight="1">
      <c r="A620" s="537"/>
      <c r="B620" s="156">
        <v>11004</v>
      </c>
      <c r="C620" s="496" t="s">
        <v>979</v>
      </c>
      <c r="D620" s="497"/>
      <c r="E620" s="498"/>
      <c r="F620" s="172" t="s">
        <v>236</v>
      </c>
      <c r="G620" s="154">
        <f>+G621</f>
        <v>30000</v>
      </c>
    </row>
    <row r="621" spans="1:7" ht="24.75" customHeight="1">
      <c r="A621" s="538"/>
      <c r="B621" s="156"/>
      <c r="C621" s="161"/>
      <c r="D621" s="161"/>
      <c r="E621" s="161"/>
      <c r="F621" s="334" t="s">
        <v>290</v>
      </c>
      <c r="G621" s="163">
        <v>30000</v>
      </c>
    </row>
    <row r="622" spans="1:7" ht="38.25" customHeight="1">
      <c r="A622" s="538"/>
      <c r="B622" s="156">
        <v>11009</v>
      </c>
      <c r="C622" s="496" t="s">
        <v>420</v>
      </c>
      <c r="D622" s="497"/>
      <c r="E622" s="498"/>
      <c r="F622" s="172" t="s">
        <v>236</v>
      </c>
      <c r="G622" s="154">
        <f>+G623</f>
        <v>75000</v>
      </c>
    </row>
    <row r="623" spans="1:7" ht="24.75" customHeight="1">
      <c r="A623" s="538"/>
      <c r="B623" s="156"/>
      <c r="C623" s="161"/>
      <c r="D623" s="161"/>
      <c r="E623" s="161"/>
      <c r="F623" s="334" t="s">
        <v>290</v>
      </c>
      <c r="G623" s="163">
        <v>75000</v>
      </c>
    </row>
    <row r="624" spans="1:7" ht="66.75" customHeight="1">
      <c r="A624" s="326"/>
      <c r="B624" s="156">
        <v>11018</v>
      </c>
      <c r="C624" s="496" t="s">
        <v>949</v>
      </c>
      <c r="D624" s="497"/>
      <c r="E624" s="498"/>
      <c r="F624" s="172" t="s">
        <v>236</v>
      </c>
      <c r="G624" s="154">
        <f>+G625</f>
        <v>3000000</v>
      </c>
    </row>
    <row r="625" spans="1:8" ht="24.75" customHeight="1">
      <c r="A625" s="326"/>
      <c r="B625" s="156"/>
      <c r="C625" s="161"/>
      <c r="D625" s="161"/>
      <c r="E625" s="161"/>
      <c r="F625" s="334" t="s">
        <v>580</v>
      </c>
      <c r="G625" s="163">
        <v>3000000</v>
      </c>
    </row>
    <row r="626" spans="1:8" ht="42.75" customHeight="1">
      <c r="A626" s="326"/>
      <c r="B626" s="202">
        <v>11025</v>
      </c>
      <c r="C626" s="549" t="s">
        <v>937</v>
      </c>
      <c r="D626" s="550"/>
      <c r="E626" s="551"/>
      <c r="F626" s="93" t="s">
        <v>236</v>
      </c>
      <c r="G626" s="87">
        <f>+G627</f>
        <v>100000</v>
      </c>
    </row>
    <row r="627" spans="1:8" ht="24.75" customHeight="1">
      <c r="A627" s="326"/>
      <c r="B627" s="202"/>
      <c r="C627" s="404"/>
      <c r="D627" s="405"/>
      <c r="E627" s="406"/>
      <c r="F627" s="407" t="s">
        <v>939</v>
      </c>
      <c r="G627" s="87">
        <v>100000</v>
      </c>
    </row>
    <row r="628" spans="1:8" ht="27" customHeight="1">
      <c r="A628" s="205">
        <v>1164</v>
      </c>
      <c r="B628" s="499" t="s">
        <v>421</v>
      </c>
      <c r="C628" s="500"/>
      <c r="D628" s="500"/>
      <c r="E628" s="501"/>
      <c r="F628" s="156"/>
      <c r="G628" s="154">
        <f>+G629+G631</f>
        <v>742864</v>
      </c>
    </row>
    <row r="629" spans="1:8" ht="27" customHeight="1">
      <c r="A629" s="408"/>
      <c r="B629" s="202">
        <v>11001</v>
      </c>
      <c r="C629" s="549" t="s">
        <v>422</v>
      </c>
      <c r="D629" s="550"/>
      <c r="E629" s="551"/>
      <c r="F629" s="93" t="s">
        <v>236</v>
      </c>
      <c r="G629" s="395">
        <f>+G630</f>
        <v>492864</v>
      </c>
    </row>
    <row r="630" spans="1:8" ht="27" customHeight="1">
      <c r="A630" s="408"/>
      <c r="B630" s="93"/>
      <c r="C630" s="101"/>
      <c r="D630" s="93"/>
      <c r="E630" s="227"/>
      <c r="F630" s="218" t="s">
        <v>583</v>
      </c>
      <c r="G630" s="87">
        <v>492864</v>
      </c>
    </row>
    <row r="631" spans="1:8" ht="45.75" customHeight="1">
      <c r="A631" s="537"/>
      <c r="B631" s="156">
        <v>11005</v>
      </c>
      <c r="C631" s="496" t="s">
        <v>936</v>
      </c>
      <c r="D631" s="497"/>
      <c r="E631" s="498"/>
      <c r="F631" s="172" t="s">
        <v>236</v>
      </c>
      <c r="G631" s="154">
        <f>+G632</f>
        <v>250000</v>
      </c>
    </row>
    <row r="632" spans="1:8" ht="24.75" customHeight="1">
      <c r="A632" s="539"/>
      <c r="B632" s="156"/>
      <c r="C632" s="161"/>
      <c r="D632" s="161"/>
      <c r="E632" s="161"/>
      <c r="F632" s="407" t="s">
        <v>938</v>
      </c>
      <c r="G632" s="163">
        <v>250000</v>
      </c>
    </row>
    <row r="633" spans="1:8" ht="27" customHeight="1">
      <c r="A633" s="205">
        <v>1235</v>
      </c>
      <c r="B633" s="499" t="s">
        <v>581</v>
      </c>
      <c r="C633" s="500"/>
      <c r="D633" s="500"/>
      <c r="E633" s="501"/>
      <c r="F633" s="156"/>
      <c r="G633" s="154">
        <f>+G634</f>
        <v>1014382</v>
      </c>
    </row>
    <row r="634" spans="1:8" ht="51" customHeight="1">
      <c r="A634" s="656"/>
      <c r="B634" s="156">
        <v>11001</v>
      </c>
      <c r="C634" s="496" t="s">
        <v>950</v>
      </c>
      <c r="D634" s="497"/>
      <c r="E634" s="498"/>
      <c r="F634" s="172" t="s">
        <v>236</v>
      </c>
      <c r="G634" s="154">
        <f>+G635</f>
        <v>1014382</v>
      </c>
    </row>
    <row r="635" spans="1:8" ht="36" customHeight="1">
      <c r="A635" s="539"/>
      <c r="B635" s="156"/>
      <c r="C635" s="161"/>
      <c r="D635" s="161"/>
      <c r="E635" s="161"/>
      <c r="F635" s="231" t="s">
        <v>582</v>
      </c>
      <c r="G635" s="163">
        <v>1014382</v>
      </c>
    </row>
    <row r="636" spans="1:8" ht="37.15" customHeight="1">
      <c r="A636" s="583" t="s">
        <v>423</v>
      </c>
      <c r="B636" s="506"/>
      <c r="C636" s="506"/>
      <c r="D636" s="506"/>
      <c r="E636" s="506"/>
      <c r="F636" s="507"/>
      <c r="G636" s="229">
        <f>+G637+G642+G657+G660</f>
        <v>3475682.1</v>
      </c>
    </row>
    <row r="637" spans="1:8" ht="42.75" customHeight="1">
      <c r="A637" s="156">
        <v>1016</v>
      </c>
      <c r="B637" s="499" t="s">
        <v>424</v>
      </c>
      <c r="C637" s="500"/>
      <c r="D637" s="500"/>
      <c r="E637" s="501"/>
      <c r="F637" s="156"/>
      <c r="G637" s="154">
        <f>G638+G640</f>
        <v>1868196.8</v>
      </c>
      <c r="H637" s="149"/>
    </row>
    <row r="638" spans="1:8" ht="38.450000000000003" customHeight="1">
      <c r="A638" s="640"/>
      <c r="B638" s="156">
        <v>11001</v>
      </c>
      <c r="C638" s="496" t="s">
        <v>425</v>
      </c>
      <c r="D638" s="497"/>
      <c r="E638" s="498"/>
      <c r="F638" s="156" t="s">
        <v>423</v>
      </c>
      <c r="G638" s="154">
        <f>+G639</f>
        <v>217255.8</v>
      </c>
    </row>
    <row r="639" spans="1:8" ht="29.45" customHeight="1">
      <c r="A639" s="641"/>
      <c r="B639" s="156"/>
      <c r="C639" s="156"/>
      <c r="D639" s="156"/>
      <c r="E639" s="156"/>
      <c r="F639" s="231" t="s">
        <v>898</v>
      </c>
      <c r="G639" s="163">
        <v>217255.8</v>
      </c>
    </row>
    <row r="640" spans="1:8" ht="48" customHeight="1">
      <c r="A640" s="641"/>
      <c r="B640" s="156">
        <v>11004</v>
      </c>
      <c r="C640" s="496" t="s">
        <v>426</v>
      </c>
      <c r="D640" s="497"/>
      <c r="E640" s="498"/>
      <c r="F640" s="156" t="s">
        <v>423</v>
      </c>
      <c r="G640" s="154">
        <f t="shared" ref="G640" si="27">G641</f>
        <v>1650941</v>
      </c>
    </row>
    <row r="641" spans="1:7" ht="36.6" customHeight="1">
      <c r="A641" s="625"/>
      <c r="B641" s="156"/>
      <c r="C641" s="156"/>
      <c r="D641" s="156"/>
      <c r="E641" s="156"/>
      <c r="F641" s="231" t="s">
        <v>656</v>
      </c>
      <c r="G641" s="163">
        <v>1650941</v>
      </c>
    </row>
    <row r="642" spans="1:7" ht="42.75" customHeight="1">
      <c r="A642" s="328">
        <v>1155</v>
      </c>
      <c r="B642" s="499" t="s">
        <v>659</v>
      </c>
      <c r="C642" s="500"/>
      <c r="D642" s="500"/>
      <c r="E642" s="501"/>
      <c r="F642" s="333"/>
      <c r="G642" s="229">
        <f>G643+G645+G647+G649+G651+G653+G655</f>
        <v>1092236.8</v>
      </c>
    </row>
    <row r="643" spans="1:7" ht="54.75" customHeight="1">
      <c r="A643" s="541"/>
      <c r="B643" s="409">
        <v>11004</v>
      </c>
      <c r="C643" s="495" t="s">
        <v>951</v>
      </c>
      <c r="D643" s="495"/>
      <c r="E643" s="495"/>
      <c r="F643" s="172" t="s">
        <v>423</v>
      </c>
      <c r="G643" s="229">
        <f t="shared" ref="G643" si="28">G644</f>
        <v>165088.70000000001</v>
      </c>
    </row>
    <row r="644" spans="1:7" ht="30.75" customHeight="1">
      <c r="A644" s="527"/>
      <c r="B644" s="409"/>
      <c r="C644" s="241"/>
      <c r="D644" s="195"/>
      <c r="E644" s="195"/>
      <c r="F644" s="231" t="s">
        <v>925</v>
      </c>
      <c r="G644" s="226">
        <v>165088.70000000001</v>
      </c>
    </row>
    <row r="645" spans="1:7" ht="55.5" customHeight="1">
      <c r="A645" s="527"/>
      <c r="B645" s="409">
        <v>11005</v>
      </c>
      <c r="C645" s="495" t="s">
        <v>952</v>
      </c>
      <c r="D645" s="495"/>
      <c r="E645" s="495"/>
      <c r="F645" s="172" t="s">
        <v>423</v>
      </c>
      <c r="G645" s="229">
        <f t="shared" ref="G645:G651" si="29">G646</f>
        <v>61701</v>
      </c>
    </row>
    <row r="646" spans="1:7" ht="33.75" customHeight="1">
      <c r="A646" s="527"/>
      <c r="B646" s="409"/>
      <c r="C646" s="241"/>
      <c r="D646" s="195"/>
      <c r="E646" s="195"/>
      <c r="F646" s="231" t="s">
        <v>660</v>
      </c>
      <c r="G646" s="226">
        <v>61701</v>
      </c>
    </row>
    <row r="647" spans="1:7" ht="53.25" customHeight="1">
      <c r="A647" s="527"/>
      <c r="B647" s="409">
        <v>11006</v>
      </c>
      <c r="C647" s="495" t="s">
        <v>926</v>
      </c>
      <c r="D647" s="495"/>
      <c r="E647" s="495"/>
      <c r="F647" s="172" t="s">
        <v>423</v>
      </c>
      <c r="G647" s="229">
        <f t="shared" si="29"/>
        <v>115799.7</v>
      </c>
    </row>
    <row r="648" spans="1:7" ht="31.5" customHeight="1">
      <c r="A648" s="527"/>
      <c r="B648" s="409"/>
      <c r="C648" s="241"/>
      <c r="D648" s="195"/>
      <c r="E648" s="195"/>
      <c r="F648" s="231" t="s">
        <v>812</v>
      </c>
      <c r="G648" s="226">
        <v>115799.7</v>
      </c>
    </row>
    <row r="649" spans="1:7" ht="56.25" customHeight="1">
      <c r="A649" s="527"/>
      <c r="B649" s="409">
        <v>11007</v>
      </c>
      <c r="C649" s="495" t="s">
        <v>919</v>
      </c>
      <c r="D649" s="495"/>
      <c r="E649" s="495"/>
      <c r="F649" s="172" t="s">
        <v>423</v>
      </c>
      <c r="G649" s="229">
        <f t="shared" si="29"/>
        <v>111787.9</v>
      </c>
    </row>
    <row r="650" spans="1:7" ht="31.15" customHeight="1">
      <c r="A650" s="527"/>
      <c r="B650" s="409"/>
      <c r="C650" s="241"/>
      <c r="D650" s="195"/>
      <c r="E650" s="195"/>
      <c r="F650" s="231" t="s">
        <v>661</v>
      </c>
      <c r="G650" s="226">
        <v>111787.9</v>
      </c>
    </row>
    <row r="651" spans="1:7" ht="42" customHeight="1">
      <c r="A651" s="527"/>
      <c r="B651" s="409">
        <v>11008</v>
      </c>
      <c r="C651" s="495" t="s">
        <v>920</v>
      </c>
      <c r="D651" s="495"/>
      <c r="E651" s="495"/>
      <c r="F651" s="172" t="s">
        <v>423</v>
      </c>
      <c r="G651" s="229">
        <f t="shared" si="29"/>
        <v>47812.7</v>
      </c>
    </row>
    <row r="652" spans="1:7" ht="33.75" customHeight="1">
      <c r="A652" s="527"/>
      <c r="B652" s="409"/>
      <c r="C652" s="241"/>
      <c r="D652" s="195"/>
      <c r="E652" s="195"/>
      <c r="F652" s="231" t="s">
        <v>662</v>
      </c>
      <c r="G652" s="226">
        <v>47812.7</v>
      </c>
    </row>
    <row r="653" spans="1:7" ht="56.45" customHeight="1">
      <c r="A653" s="527"/>
      <c r="B653" s="409">
        <v>11010</v>
      </c>
      <c r="C653" s="495" t="s">
        <v>921</v>
      </c>
      <c r="D653" s="495"/>
      <c r="E653" s="495"/>
      <c r="F653" s="172" t="s">
        <v>423</v>
      </c>
      <c r="G653" s="229">
        <f t="shared" ref="G653" si="30">G654</f>
        <v>122275.8</v>
      </c>
    </row>
    <row r="654" spans="1:7" ht="31.15" customHeight="1">
      <c r="A654" s="527"/>
      <c r="B654" s="409"/>
      <c r="C654" s="241"/>
      <c r="D654" s="195"/>
      <c r="E654" s="195"/>
      <c r="F654" s="181" t="s">
        <v>897</v>
      </c>
      <c r="G654" s="226">
        <v>122275.8</v>
      </c>
    </row>
    <row r="655" spans="1:7" ht="56.25" customHeight="1">
      <c r="A655" s="198"/>
      <c r="B655" s="409">
        <v>12004</v>
      </c>
      <c r="C655" s="492" t="s">
        <v>650</v>
      </c>
      <c r="D655" s="493"/>
      <c r="E655" s="494"/>
      <c r="F655" s="184" t="s">
        <v>423</v>
      </c>
      <c r="G655" s="284">
        <f>+G656</f>
        <v>467771</v>
      </c>
    </row>
    <row r="656" spans="1:7" ht="37.5" customHeight="1">
      <c r="A656" s="159"/>
      <c r="B656" s="410"/>
      <c r="C656" s="241"/>
      <c r="D656" s="195"/>
      <c r="E656" s="201"/>
      <c r="F656" s="411" t="s">
        <v>651</v>
      </c>
      <c r="G656" s="284">
        <v>467771</v>
      </c>
    </row>
    <row r="657" spans="1:8" ht="32.25" customHeight="1">
      <c r="A657" s="177">
        <v>1173</v>
      </c>
      <c r="B657" s="499" t="s">
        <v>427</v>
      </c>
      <c r="C657" s="500"/>
      <c r="D657" s="500"/>
      <c r="E657" s="501"/>
      <c r="F657" s="333"/>
      <c r="G657" s="229">
        <f>G658</f>
        <v>474447.8</v>
      </c>
    </row>
    <row r="658" spans="1:8" ht="38.25" customHeight="1">
      <c r="A658" s="526"/>
      <c r="B658" s="172">
        <v>11002</v>
      </c>
      <c r="C658" s="495" t="s">
        <v>658</v>
      </c>
      <c r="D658" s="495"/>
      <c r="E658" s="495"/>
      <c r="F658" s="172" t="s">
        <v>423</v>
      </c>
      <c r="G658" s="229">
        <f t="shared" ref="G658" si="31">G659</f>
        <v>474447.8</v>
      </c>
    </row>
    <row r="659" spans="1:8" ht="27" customHeight="1">
      <c r="A659" s="527"/>
      <c r="B659" s="172"/>
      <c r="C659" s="241"/>
      <c r="D659" s="195"/>
      <c r="E659" s="195"/>
      <c r="F659" s="169" t="s">
        <v>657</v>
      </c>
      <c r="G659" s="226">
        <v>474447.8</v>
      </c>
    </row>
    <row r="660" spans="1:8" ht="28.9" customHeight="1">
      <c r="A660" s="205">
        <v>1186</v>
      </c>
      <c r="B660" s="499" t="s">
        <v>428</v>
      </c>
      <c r="C660" s="500"/>
      <c r="D660" s="500"/>
      <c r="E660" s="501"/>
      <c r="F660" s="333"/>
      <c r="G660" s="229">
        <f>G661</f>
        <v>40800.699999999997</v>
      </c>
    </row>
    <row r="661" spans="1:8" ht="42.75" customHeight="1">
      <c r="A661" s="526"/>
      <c r="B661" s="172">
        <v>11001</v>
      </c>
      <c r="C661" s="495" t="s">
        <v>428</v>
      </c>
      <c r="D661" s="495"/>
      <c r="E661" s="495"/>
      <c r="F661" s="172" t="s">
        <v>423</v>
      </c>
      <c r="G661" s="229">
        <f t="shared" ref="G661" si="32">G662</f>
        <v>40800.699999999997</v>
      </c>
    </row>
    <row r="662" spans="1:8" ht="31.15" customHeight="1">
      <c r="A662" s="528"/>
      <c r="B662" s="172"/>
      <c r="C662" s="241"/>
      <c r="D662" s="195"/>
      <c r="E662" s="195"/>
      <c r="F662" s="169" t="s">
        <v>663</v>
      </c>
      <c r="G662" s="226">
        <v>40800.699999999997</v>
      </c>
    </row>
    <row r="663" spans="1:8" ht="33" customHeight="1">
      <c r="A663" s="583" t="s">
        <v>233</v>
      </c>
      <c r="B663" s="506"/>
      <c r="C663" s="506"/>
      <c r="D663" s="506"/>
      <c r="E663" s="506"/>
      <c r="F663" s="507"/>
      <c r="G663" s="154">
        <f>SUM(G664,G673,G680,G685,G688,G693,G704,G709)</f>
        <v>4257734.5</v>
      </c>
      <c r="H663" s="149"/>
    </row>
    <row r="664" spans="1:8" ht="36" customHeight="1">
      <c r="A664" s="412">
        <v>1022</v>
      </c>
      <c r="B664" s="657" t="s">
        <v>429</v>
      </c>
      <c r="C664" s="658"/>
      <c r="D664" s="658"/>
      <c r="E664" s="659"/>
      <c r="F664" s="171"/>
      <c r="G664" s="413">
        <f>SUM(G665,G667,G669,G671)</f>
        <v>663713.9</v>
      </c>
    </row>
    <row r="665" spans="1:8" ht="90.75" customHeight="1">
      <c r="A665" s="660"/>
      <c r="B665" s="414">
        <v>11001</v>
      </c>
      <c r="C665" s="661" t="s">
        <v>430</v>
      </c>
      <c r="D665" s="662"/>
      <c r="E665" s="663"/>
      <c r="F665" s="415" t="s">
        <v>233</v>
      </c>
      <c r="G665" s="413">
        <f t="shared" ref="G665" si="33">G666</f>
        <v>264000</v>
      </c>
    </row>
    <row r="666" spans="1:8" ht="29.45" customHeight="1">
      <c r="A666" s="521"/>
      <c r="B666" s="416"/>
      <c r="C666" s="417"/>
      <c r="D666" s="417"/>
      <c r="E666" s="417"/>
      <c r="F666" s="418" t="s">
        <v>431</v>
      </c>
      <c r="G666" s="419">
        <v>264000</v>
      </c>
    </row>
    <row r="667" spans="1:8" ht="57.75" customHeight="1">
      <c r="A667" s="521"/>
      <c r="B667" s="414">
        <v>11002</v>
      </c>
      <c r="C667" s="661" t="s">
        <v>432</v>
      </c>
      <c r="D667" s="662"/>
      <c r="E667" s="663"/>
      <c r="F667" s="415" t="s">
        <v>233</v>
      </c>
      <c r="G667" s="413">
        <f>G668</f>
        <v>328983.90000000002</v>
      </c>
    </row>
    <row r="668" spans="1:8" ht="31.15" customHeight="1">
      <c r="A668" s="521"/>
      <c r="B668" s="416"/>
      <c r="C668" s="417"/>
      <c r="D668" s="417"/>
      <c r="E668" s="417"/>
      <c r="F668" s="418" t="s">
        <v>695</v>
      </c>
      <c r="G668" s="419">
        <v>328983.90000000002</v>
      </c>
    </row>
    <row r="669" spans="1:8" ht="89.25" customHeight="1">
      <c r="A669" s="521"/>
      <c r="B669" s="414">
        <v>11006</v>
      </c>
      <c r="C669" s="661" t="s">
        <v>856</v>
      </c>
      <c r="D669" s="662"/>
      <c r="E669" s="663"/>
      <c r="F669" s="415" t="s">
        <v>233</v>
      </c>
      <c r="G669" s="413">
        <f>G670</f>
        <v>730</v>
      </c>
    </row>
    <row r="670" spans="1:8" ht="34.5" customHeight="1">
      <c r="A670" s="521"/>
      <c r="B670" s="416"/>
      <c r="C670" s="417"/>
      <c r="D670" s="417"/>
      <c r="E670" s="417"/>
      <c r="F670" s="169" t="s">
        <v>844</v>
      </c>
      <c r="G670" s="419">
        <v>730</v>
      </c>
    </row>
    <row r="671" spans="1:8" ht="35.25" customHeight="1">
      <c r="A671" s="521"/>
      <c r="B671" s="414">
        <v>12017</v>
      </c>
      <c r="C671" s="661" t="s">
        <v>589</v>
      </c>
      <c r="D671" s="662"/>
      <c r="E671" s="663"/>
      <c r="F671" s="415" t="s">
        <v>233</v>
      </c>
      <c r="G671" s="413">
        <f>G672</f>
        <v>70000</v>
      </c>
    </row>
    <row r="672" spans="1:8" ht="40.5" customHeight="1">
      <c r="A672" s="553"/>
      <c r="B672" s="416"/>
      <c r="C672" s="417"/>
      <c r="D672" s="417"/>
      <c r="E672" s="417"/>
      <c r="F672" s="169" t="s">
        <v>433</v>
      </c>
      <c r="G672" s="419">
        <v>70000</v>
      </c>
    </row>
    <row r="673" spans="1:7" ht="34.9" customHeight="1">
      <c r="A673" s="412">
        <v>1059</v>
      </c>
      <c r="B673" s="657" t="s">
        <v>434</v>
      </c>
      <c r="C673" s="658"/>
      <c r="D673" s="658"/>
      <c r="E673" s="659"/>
      <c r="F673" s="171"/>
      <c r="G673" s="413">
        <f>SUM(G674,G676,G678)</f>
        <v>144625.79999999999</v>
      </c>
    </row>
    <row r="674" spans="1:7" ht="52.5" customHeight="1">
      <c r="A674" s="660"/>
      <c r="B674" s="414">
        <v>11001</v>
      </c>
      <c r="C674" s="661" t="s">
        <v>590</v>
      </c>
      <c r="D674" s="662"/>
      <c r="E674" s="663"/>
      <c r="F674" s="415" t="s">
        <v>233</v>
      </c>
      <c r="G674" s="413">
        <f t="shared" ref="G674" si="34">G675</f>
        <v>47940</v>
      </c>
    </row>
    <row r="675" spans="1:7" ht="33.6" customHeight="1">
      <c r="A675" s="521"/>
      <c r="B675" s="416"/>
      <c r="C675" s="417"/>
      <c r="D675" s="417"/>
      <c r="E675" s="417"/>
      <c r="F675" s="418" t="s">
        <v>695</v>
      </c>
      <c r="G675" s="419">
        <v>47940</v>
      </c>
    </row>
    <row r="676" spans="1:7" ht="38.450000000000003" customHeight="1">
      <c r="A676" s="521"/>
      <c r="B676" s="414">
        <v>11003</v>
      </c>
      <c r="C676" s="664" t="s">
        <v>435</v>
      </c>
      <c r="D676" s="664"/>
      <c r="E676" s="664"/>
      <c r="F676" s="415" t="s">
        <v>233</v>
      </c>
      <c r="G676" s="420">
        <f t="shared" ref="G676" si="35">G677</f>
        <v>55885.8</v>
      </c>
    </row>
    <row r="677" spans="1:7" ht="31.9" customHeight="1">
      <c r="A677" s="521"/>
      <c r="B677" s="414"/>
      <c r="C677" s="421"/>
      <c r="D677" s="421"/>
      <c r="E677" s="421"/>
      <c r="F677" s="422" t="s">
        <v>696</v>
      </c>
      <c r="G677" s="423">
        <v>55885.8</v>
      </c>
    </row>
    <row r="678" spans="1:7" ht="52.5" customHeight="1">
      <c r="A678" s="155"/>
      <c r="B678" s="414">
        <v>11010</v>
      </c>
      <c r="C678" s="549" t="s">
        <v>845</v>
      </c>
      <c r="D678" s="550"/>
      <c r="E678" s="551"/>
      <c r="F678" s="415" t="s">
        <v>233</v>
      </c>
      <c r="G678" s="413">
        <f t="shared" ref="G678" si="36">G679</f>
        <v>40800</v>
      </c>
    </row>
    <row r="679" spans="1:7" ht="40.5" customHeight="1">
      <c r="A679" s="155"/>
      <c r="B679" s="416"/>
      <c r="C679" s="417"/>
      <c r="D679" s="417"/>
      <c r="E679" s="417"/>
      <c r="F679" s="418" t="s">
        <v>844</v>
      </c>
      <c r="G679" s="419">
        <v>40800</v>
      </c>
    </row>
    <row r="680" spans="1:7" ht="37.5" customHeight="1">
      <c r="A680" s="146">
        <v>1067</v>
      </c>
      <c r="B680" s="499" t="s">
        <v>436</v>
      </c>
      <c r="C680" s="500"/>
      <c r="D680" s="500"/>
      <c r="E680" s="501"/>
      <c r="F680" s="171"/>
      <c r="G680" s="154">
        <f>+G681+G683</f>
        <v>420710.40000000002</v>
      </c>
    </row>
    <row r="681" spans="1:7" ht="32.450000000000003" customHeight="1">
      <c r="A681" s="526"/>
      <c r="B681" s="156">
        <v>11002</v>
      </c>
      <c r="C681" s="495" t="s">
        <v>469</v>
      </c>
      <c r="D681" s="495"/>
      <c r="E681" s="495"/>
      <c r="F681" s="172" t="s">
        <v>233</v>
      </c>
      <c r="G681" s="154">
        <f t="shared" ref="G681:G683" si="37">+G682</f>
        <v>74000</v>
      </c>
    </row>
    <row r="682" spans="1:7" ht="30.6" customHeight="1">
      <c r="A682" s="528"/>
      <c r="B682" s="176"/>
      <c r="C682" s="161"/>
      <c r="D682" s="161"/>
      <c r="E682" s="161"/>
      <c r="F682" s="231" t="s">
        <v>698</v>
      </c>
      <c r="G682" s="163">
        <v>74000</v>
      </c>
    </row>
    <row r="683" spans="1:7" ht="32.450000000000003" customHeight="1">
      <c r="A683" s="424"/>
      <c r="B683" s="156">
        <v>12001</v>
      </c>
      <c r="C683" s="549" t="s">
        <v>831</v>
      </c>
      <c r="D683" s="550"/>
      <c r="E683" s="551"/>
      <c r="F683" s="172" t="s">
        <v>233</v>
      </c>
      <c r="G683" s="154">
        <f t="shared" si="37"/>
        <v>346710.4</v>
      </c>
    </row>
    <row r="684" spans="1:7" ht="30.6" customHeight="1">
      <c r="A684" s="198"/>
      <c r="B684" s="176"/>
      <c r="C684" s="161"/>
      <c r="D684" s="161"/>
      <c r="E684" s="161"/>
      <c r="F684" s="231" t="s">
        <v>832</v>
      </c>
      <c r="G684" s="163">
        <v>346710.4</v>
      </c>
    </row>
    <row r="685" spans="1:7" ht="44.25" customHeight="1">
      <c r="A685" s="236">
        <v>1104</v>
      </c>
      <c r="B685" s="499" t="s">
        <v>470</v>
      </c>
      <c r="C685" s="500"/>
      <c r="D685" s="500"/>
      <c r="E685" s="501"/>
      <c r="F685" s="156"/>
      <c r="G685" s="154">
        <f>+G686</f>
        <v>100000</v>
      </c>
    </row>
    <row r="686" spans="1:7" ht="39" customHeight="1">
      <c r="A686" s="541"/>
      <c r="B686" s="238">
        <v>11001</v>
      </c>
      <c r="C686" s="495" t="s">
        <v>437</v>
      </c>
      <c r="D686" s="495"/>
      <c r="E686" s="495"/>
      <c r="F686" s="172" t="s">
        <v>233</v>
      </c>
      <c r="G686" s="154">
        <f>G687</f>
        <v>100000</v>
      </c>
    </row>
    <row r="687" spans="1:7" ht="33.6" customHeight="1">
      <c r="A687" s="527"/>
      <c r="B687" s="238"/>
      <c r="C687" s="161"/>
      <c r="D687" s="161"/>
      <c r="E687" s="181"/>
      <c r="F687" s="231" t="s">
        <v>290</v>
      </c>
      <c r="G687" s="285">
        <v>100000</v>
      </c>
    </row>
    <row r="688" spans="1:7" ht="32.450000000000003" customHeight="1">
      <c r="A688" s="155">
        <v>1116</v>
      </c>
      <c r="B688" s="657" t="s">
        <v>438</v>
      </c>
      <c r="C688" s="658"/>
      <c r="D688" s="658"/>
      <c r="E688" s="659"/>
      <c r="F688" s="414"/>
      <c r="G688" s="413">
        <f>SUM(G689,G691)</f>
        <v>1348694.7999999998</v>
      </c>
    </row>
    <row r="689" spans="1:7" ht="37.5" customHeight="1">
      <c r="A689" s="536"/>
      <c r="B689" s="238">
        <v>11001</v>
      </c>
      <c r="C689" s="664" t="s">
        <v>439</v>
      </c>
      <c r="D689" s="664"/>
      <c r="E689" s="664"/>
      <c r="F689" s="415" t="s">
        <v>233</v>
      </c>
      <c r="G689" s="413">
        <f t="shared" ref="G689" si="38">G690</f>
        <v>1074569.2</v>
      </c>
    </row>
    <row r="690" spans="1:7" ht="37.5" customHeight="1">
      <c r="A690" s="521"/>
      <c r="B690" s="425"/>
      <c r="C690" s="426"/>
      <c r="D690" s="426"/>
      <c r="E690" s="426"/>
      <c r="F690" s="418" t="s">
        <v>695</v>
      </c>
      <c r="G690" s="423">
        <v>1074569.2</v>
      </c>
    </row>
    <row r="691" spans="1:7" ht="43.15" customHeight="1">
      <c r="A691" s="521"/>
      <c r="B691" s="238">
        <v>11005</v>
      </c>
      <c r="C691" s="664" t="s">
        <v>440</v>
      </c>
      <c r="D691" s="664"/>
      <c r="E691" s="664"/>
      <c r="F691" s="415" t="s">
        <v>233</v>
      </c>
      <c r="G691" s="420">
        <f t="shared" ref="G691" si="39">G692</f>
        <v>274125.59999999998</v>
      </c>
    </row>
    <row r="692" spans="1:7" ht="37.5" customHeight="1">
      <c r="A692" s="521"/>
      <c r="B692" s="238"/>
      <c r="C692" s="421"/>
      <c r="D692" s="421"/>
      <c r="E692" s="421"/>
      <c r="F692" s="418" t="s">
        <v>695</v>
      </c>
      <c r="G692" s="427">
        <v>274125.59999999998</v>
      </c>
    </row>
    <row r="693" spans="1:7" ht="34.9" customHeight="1">
      <c r="A693" s="155">
        <v>1165</v>
      </c>
      <c r="B693" s="499" t="s">
        <v>441</v>
      </c>
      <c r="C693" s="500"/>
      <c r="D693" s="500"/>
      <c r="E693" s="501"/>
      <c r="F693" s="156"/>
      <c r="G693" s="154">
        <f>+G694+G696+G698+G700+G702</f>
        <v>851289.59999999998</v>
      </c>
    </row>
    <row r="694" spans="1:7" ht="68.25" customHeight="1">
      <c r="A694" s="541"/>
      <c r="B694" s="238">
        <v>11004</v>
      </c>
      <c r="C694" s="495" t="s">
        <v>442</v>
      </c>
      <c r="D694" s="495"/>
      <c r="E694" s="495"/>
      <c r="F694" s="172" t="s">
        <v>233</v>
      </c>
      <c r="G694" s="154">
        <f>+G695</f>
        <v>288000</v>
      </c>
    </row>
    <row r="695" spans="1:7" ht="34.15" customHeight="1">
      <c r="A695" s="527"/>
      <c r="B695" s="428"/>
      <c r="C695" s="181"/>
      <c r="D695" s="339"/>
      <c r="E695" s="181"/>
      <c r="F695" s="231" t="s">
        <v>697</v>
      </c>
      <c r="G695" s="163">
        <v>288000</v>
      </c>
    </row>
    <row r="696" spans="1:7" ht="66" customHeight="1">
      <c r="A696" s="198"/>
      <c r="B696" s="238">
        <v>11010</v>
      </c>
      <c r="C696" s="495" t="s">
        <v>924</v>
      </c>
      <c r="D696" s="495"/>
      <c r="E696" s="495"/>
      <c r="F696" s="172" t="s">
        <v>233</v>
      </c>
      <c r="G696" s="154">
        <f>+G697</f>
        <v>70000</v>
      </c>
    </row>
    <row r="697" spans="1:7" ht="34.15" customHeight="1">
      <c r="A697" s="198"/>
      <c r="B697" s="428"/>
      <c r="C697" s="181"/>
      <c r="D697" s="339"/>
      <c r="E697" s="181"/>
      <c r="F697" s="231" t="s">
        <v>833</v>
      </c>
      <c r="G697" s="163">
        <v>70000</v>
      </c>
    </row>
    <row r="698" spans="1:7" ht="55.9" customHeight="1">
      <c r="A698" s="198"/>
      <c r="B698" s="238">
        <v>11012</v>
      </c>
      <c r="C698" s="495" t="s">
        <v>471</v>
      </c>
      <c r="D698" s="495"/>
      <c r="E698" s="495"/>
      <c r="F698" s="172" t="s">
        <v>233</v>
      </c>
      <c r="G698" s="154">
        <f>+G699</f>
        <v>340000</v>
      </c>
    </row>
    <row r="699" spans="1:7" ht="34.15" customHeight="1">
      <c r="A699" s="198"/>
      <c r="B699" s="428"/>
      <c r="C699" s="181"/>
      <c r="D699" s="339"/>
      <c r="E699" s="181"/>
      <c r="F699" s="231" t="s">
        <v>433</v>
      </c>
      <c r="G699" s="163">
        <v>340000</v>
      </c>
    </row>
    <row r="700" spans="1:7" ht="55.9" customHeight="1">
      <c r="A700" s="198"/>
      <c r="B700" s="238">
        <v>11015</v>
      </c>
      <c r="C700" s="495" t="s">
        <v>922</v>
      </c>
      <c r="D700" s="495"/>
      <c r="E700" s="495"/>
      <c r="F700" s="172" t="s">
        <v>233</v>
      </c>
      <c r="G700" s="154">
        <f>+G701</f>
        <v>53289.599999999999</v>
      </c>
    </row>
    <row r="701" spans="1:7" ht="34.15" customHeight="1">
      <c r="A701" s="198"/>
      <c r="B701" s="428"/>
      <c r="C701" s="181"/>
      <c r="D701" s="339"/>
      <c r="E701" s="181"/>
      <c r="F701" s="231" t="s">
        <v>834</v>
      </c>
      <c r="G701" s="163">
        <v>53289.599999999999</v>
      </c>
    </row>
    <row r="702" spans="1:7" ht="52.5" customHeight="1">
      <c r="A702" s="198"/>
      <c r="B702" s="238">
        <v>12006</v>
      </c>
      <c r="C702" s="508" t="s">
        <v>953</v>
      </c>
      <c r="D702" s="509"/>
      <c r="E702" s="510"/>
      <c r="F702" s="172" t="s">
        <v>233</v>
      </c>
      <c r="G702" s="154">
        <f>+G703</f>
        <v>100000</v>
      </c>
    </row>
    <row r="703" spans="1:7" ht="34.15" customHeight="1">
      <c r="A703" s="198"/>
      <c r="B703" s="238"/>
      <c r="C703" s="429"/>
      <c r="D703" s="430"/>
      <c r="E703" s="429"/>
      <c r="F703" s="231" t="s">
        <v>433</v>
      </c>
      <c r="G703" s="431">
        <v>100000</v>
      </c>
    </row>
    <row r="704" spans="1:7" ht="33.6" customHeight="1">
      <c r="A704" s="165">
        <v>1187</v>
      </c>
      <c r="B704" s="668" t="s">
        <v>443</v>
      </c>
      <c r="C704" s="669"/>
      <c r="D704" s="669"/>
      <c r="E704" s="670"/>
      <c r="F704" s="432"/>
      <c r="G704" s="413">
        <f>SUM(G705,G707)</f>
        <v>465700</v>
      </c>
    </row>
    <row r="705" spans="1:7" ht="49.9" customHeight="1">
      <c r="A705" s="433"/>
      <c r="B705" s="414">
        <v>12018</v>
      </c>
      <c r="C705" s="664" t="s">
        <v>591</v>
      </c>
      <c r="D705" s="664"/>
      <c r="E705" s="664"/>
      <c r="F705" s="415" t="s">
        <v>233</v>
      </c>
      <c r="G705" s="413">
        <f>G706</f>
        <v>290700</v>
      </c>
    </row>
    <row r="706" spans="1:7" ht="45" customHeight="1">
      <c r="A706" s="433"/>
      <c r="B706" s="434"/>
      <c r="C706" s="421"/>
      <c r="D706" s="421"/>
      <c r="E706" s="421"/>
      <c r="F706" s="422" t="s">
        <v>433</v>
      </c>
      <c r="G706" s="419">
        <v>290700</v>
      </c>
    </row>
    <row r="707" spans="1:7" ht="45" customHeight="1">
      <c r="A707" s="433"/>
      <c r="B707" s="414">
        <v>12019</v>
      </c>
      <c r="C707" s="492" t="s">
        <v>923</v>
      </c>
      <c r="D707" s="493"/>
      <c r="E707" s="494"/>
      <c r="F707" s="415" t="s">
        <v>233</v>
      </c>
      <c r="G707" s="413">
        <f>G708</f>
        <v>175000</v>
      </c>
    </row>
    <row r="708" spans="1:7" ht="45" customHeight="1">
      <c r="A708" s="435"/>
      <c r="B708" s="434"/>
      <c r="C708" s="421"/>
      <c r="D708" s="421"/>
      <c r="E708" s="421"/>
      <c r="F708" s="422" t="s">
        <v>433</v>
      </c>
      <c r="G708" s="170">
        <v>175000</v>
      </c>
    </row>
    <row r="709" spans="1:7" ht="36" customHeight="1">
      <c r="A709" s="146">
        <v>1190</v>
      </c>
      <c r="B709" s="499" t="s">
        <v>444</v>
      </c>
      <c r="C709" s="500"/>
      <c r="D709" s="500"/>
      <c r="E709" s="501"/>
      <c r="F709" s="171"/>
      <c r="G709" s="346">
        <f>+G710</f>
        <v>263000</v>
      </c>
    </row>
    <row r="710" spans="1:7" ht="37.5" customHeight="1">
      <c r="A710" s="526"/>
      <c r="B710" s="156">
        <v>11002</v>
      </c>
      <c r="C710" s="495" t="s">
        <v>445</v>
      </c>
      <c r="D710" s="495"/>
      <c r="E710" s="495"/>
      <c r="F710" s="172" t="s">
        <v>233</v>
      </c>
      <c r="G710" s="154">
        <f>+G711</f>
        <v>263000</v>
      </c>
    </row>
    <row r="711" spans="1:7" ht="34.5" customHeight="1">
      <c r="A711" s="527"/>
      <c r="B711" s="156"/>
      <c r="C711" s="436"/>
      <c r="D711" s="436"/>
      <c r="E711" s="436"/>
      <c r="F711" s="334" t="s">
        <v>290</v>
      </c>
      <c r="G711" s="163">
        <v>263000</v>
      </c>
    </row>
    <row r="712" spans="1:7" ht="27" customHeight="1">
      <c r="A712" s="583" t="s">
        <v>446</v>
      </c>
      <c r="B712" s="506"/>
      <c r="C712" s="506"/>
      <c r="D712" s="506"/>
      <c r="E712" s="506"/>
      <c r="F712" s="507"/>
      <c r="G712" s="164">
        <f>G713</f>
        <v>1263138.3999999999</v>
      </c>
    </row>
    <row r="713" spans="1:7" ht="31.9" customHeight="1">
      <c r="A713" s="155">
        <v>1023</v>
      </c>
      <c r="B713" s="499" t="s">
        <v>447</v>
      </c>
      <c r="C713" s="500"/>
      <c r="D713" s="500"/>
      <c r="E713" s="501"/>
      <c r="F713" s="171"/>
      <c r="G713" s="154">
        <f>G714+G716</f>
        <v>1263138.3999999999</v>
      </c>
    </row>
    <row r="714" spans="1:7" ht="36.75" customHeight="1">
      <c r="A714" s="541"/>
      <c r="B714" s="238">
        <v>11003</v>
      </c>
      <c r="C714" s="495" t="s">
        <v>448</v>
      </c>
      <c r="D714" s="495"/>
      <c r="E714" s="495"/>
      <c r="F714" s="172" t="s">
        <v>446</v>
      </c>
      <c r="G714" s="154">
        <f>G715</f>
        <v>175470.5</v>
      </c>
    </row>
    <row r="715" spans="1:7" ht="32.25" customHeight="1">
      <c r="A715" s="527"/>
      <c r="B715" s="238"/>
      <c r="C715" s="161"/>
      <c r="D715" s="161"/>
      <c r="E715" s="161"/>
      <c r="F715" s="231" t="s">
        <v>813</v>
      </c>
      <c r="G715" s="163">
        <v>175470.5</v>
      </c>
    </row>
    <row r="716" spans="1:7" ht="57.75" customHeight="1">
      <c r="A716" s="198"/>
      <c r="B716" s="238">
        <v>11014</v>
      </c>
      <c r="C716" s="508" t="s">
        <v>488</v>
      </c>
      <c r="D716" s="509"/>
      <c r="E716" s="510"/>
      <c r="F716" s="172" t="s">
        <v>446</v>
      </c>
      <c r="G716" s="154">
        <f>G717</f>
        <v>1087667.8999999999</v>
      </c>
    </row>
    <row r="717" spans="1:7" ht="32.25" customHeight="1">
      <c r="A717" s="159"/>
      <c r="B717" s="238"/>
      <c r="C717" s="161"/>
      <c r="D717" s="161"/>
      <c r="E717" s="161"/>
      <c r="F717" s="231" t="s">
        <v>814</v>
      </c>
      <c r="G717" s="163">
        <v>1087667.8999999999</v>
      </c>
    </row>
    <row r="718" spans="1:7" ht="32.25" customHeight="1">
      <c r="A718" s="505" t="s">
        <v>449</v>
      </c>
      <c r="B718" s="506"/>
      <c r="C718" s="506"/>
      <c r="D718" s="506"/>
      <c r="E718" s="506"/>
      <c r="F718" s="507"/>
      <c r="G718" s="154">
        <f>G719</f>
        <v>301467.64799999999</v>
      </c>
    </row>
    <row r="719" spans="1:7" ht="42" customHeight="1">
      <c r="A719" s="165">
        <v>1050</v>
      </c>
      <c r="B719" s="499" t="s">
        <v>450</v>
      </c>
      <c r="C719" s="500"/>
      <c r="D719" s="500"/>
      <c r="E719" s="501"/>
      <c r="F719" s="171"/>
      <c r="G719" s="154">
        <f>G720</f>
        <v>301467.64799999999</v>
      </c>
    </row>
    <row r="720" spans="1:7" ht="57.75" customHeight="1">
      <c r="A720" s="526"/>
      <c r="B720" s="156">
        <v>11001</v>
      </c>
      <c r="C720" s="495" t="s">
        <v>450</v>
      </c>
      <c r="D720" s="495"/>
      <c r="E720" s="495"/>
      <c r="F720" s="172" t="s">
        <v>451</v>
      </c>
      <c r="G720" s="154">
        <f>G721</f>
        <v>301467.64799999999</v>
      </c>
    </row>
    <row r="721" spans="1:9" ht="40.5" customHeight="1">
      <c r="A721" s="528"/>
      <c r="B721" s="156"/>
      <c r="C721" s="161"/>
      <c r="D721" s="161"/>
      <c r="E721" s="161"/>
      <c r="F721" s="231" t="s">
        <v>693</v>
      </c>
      <c r="G721" s="163">
        <v>301467.64799999999</v>
      </c>
    </row>
    <row r="722" spans="1:9" ht="32.25" customHeight="1">
      <c r="A722" s="583" t="s">
        <v>452</v>
      </c>
      <c r="B722" s="506"/>
      <c r="C722" s="506"/>
      <c r="D722" s="506"/>
      <c r="E722" s="506"/>
      <c r="F722" s="507"/>
      <c r="G722" s="154">
        <f>G723</f>
        <v>346309.9</v>
      </c>
      <c r="I722" s="437"/>
    </row>
    <row r="723" spans="1:9" ht="42" customHeight="1">
      <c r="A723" s="438">
        <v>1042</v>
      </c>
      <c r="B723" s="665" t="s">
        <v>453</v>
      </c>
      <c r="C723" s="666"/>
      <c r="D723" s="666"/>
      <c r="E723" s="667"/>
      <c r="F723" s="156"/>
      <c r="G723" s="154">
        <f>G724+G726</f>
        <v>346309.9</v>
      </c>
      <c r="I723" s="439"/>
    </row>
    <row r="724" spans="1:9" ht="42" customHeight="1">
      <c r="A724" s="155"/>
      <c r="B724" s="440">
        <v>11009</v>
      </c>
      <c r="C724" s="549" t="s">
        <v>896</v>
      </c>
      <c r="D724" s="550"/>
      <c r="E724" s="551"/>
      <c r="F724" s="205" t="s">
        <v>452</v>
      </c>
      <c r="G724" s="208">
        <f>G725</f>
        <v>193875</v>
      </c>
      <c r="I724" s="439"/>
    </row>
    <row r="725" spans="1:9" ht="42" customHeight="1">
      <c r="A725" s="155"/>
      <c r="B725" s="441"/>
      <c r="C725" s="442"/>
      <c r="D725" s="442"/>
      <c r="E725" s="442"/>
      <c r="F725" s="443" t="s">
        <v>624</v>
      </c>
      <c r="G725" s="214">
        <v>193875</v>
      </c>
      <c r="I725" s="439"/>
    </row>
    <row r="726" spans="1:9" ht="54" customHeight="1">
      <c r="A726" s="198"/>
      <c r="B726" s="440">
        <v>32004</v>
      </c>
      <c r="C726" s="496" t="s">
        <v>454</v>
      </c>
      <c r="D726" s="497"/>
      <c r="E726" s="498"/>
      <c r="F726" s="205" t="s">
        <v>452</v>
      </c>
      <c r="G726" s="208">
        <f>G727</f>
        <v>152434.9</v>
      </c>
      <c r="I726" s="439"/>
    </row>
    <row r="727" spans="1:9" ht="27" customHeight="1">
      <c r="A727" s="159"/>
      <c r="B727" s="441"/>
      <c r="C727" s="442"/>
      <c r="D727" s="442"/>
      <c r="E727" s="442"/>
      <c r="F727" s="443" t="s">
        <v>624</v>
      </c>
      <c r="G727" s="214">
        <v>152434.9</v>
      </c>
      <c r="I727" s="439"/>
    </row>
  </sheetData>
  <customSheetViews>
    <customSheetView guid="{C9081878-9A32-4BF2-979B-D70E9C442E00}" scale="110">
      <selection activeCell="C13" sqref="C13:E13"/>
      <pageMargins left="0.25" right="0.25" top="0.25" bottom="0.25" header="0.3" footer="0.2"/>
      <pageSetup paperSize="9" orientation="landscape" r:id="rId1"/>
    </customSheetView>
    <customSheetView guid="{95B1FF88-09DB-42EC-8CE0-BF1EF0355040}" topLeftCell="A471">
      <selection activeCell="C474" sqref="C474:E474"/>
      <pageMargins left="0.25" right="0.25" top="0.25" bottom="0.25" header="0.3" footer="0.2"/>
      <pageSetup paperSize="9" scale="66" orientation="landscape" r:id="rId2"/>
    </customSheetView>
    <customSheetView guid="{5DD3E475-F45C-4A17-9089-06F4C73D3F7E}" scale="71" topLeftCell="A715">
      <selection activeCell="M724" sqref="M724"/>
      <pageMargins left="0.25" right="0.25" top="0.25" bottom="0.25" header="0.3" footer="0.2"/>
      <pageSetup paperSize="9" scale="66" orientation="landscape" r:id="rId3"/>
    </customSheetView>
    <customSheetView guid="{67BE5DEC-F50E-49E9-874E-AC9681F80A5E}" scale="110" hiddenRows="1" topLeftCell="A691">
      <selection activeCell="H697" sqref="H697"/>
      <pageMargins left="0.25" right="0.25" top="0.25" bottom="0.25" header="0.3" footer="0.2"/>
      <pageSetup paperSize="9" orientation="landscape" r:id="rId4"/>
    </customSheetView>
    <customSheetView guid="{8E731367-EA9A-41BA-91A0-FD9E9036E067}" scale="110" showPageBreaks="1" printArea="1" hiddenRows="1" topLeftCell="A567">
      <selection activeCell="H569" sqref="H569:H571"/>
      <rowBreaks count="2" manualBreakCount="2">
        <brk id="552" max="6" man="1"/>
        <brk id="577" max="16383" man="1"/>
      </rowBreaks>
      <colBreaks count="1" manualBreakCount="1">
        <brk id="7" max="1048575" man="1"/>
      </colBreaks>
      <pageMargins left="0.25" right="0.25" top="0.25" bottom="0.25" header="0.3" footer="0.2"/>
      <pageSetup paperSize="9" scale="59" orientation="landscape" r:id="rId5"/>
    </customSheetView>
    <customSheetView guid="{748E2A4D-EA1D-4DFB-BF1F-D1587FCBFEB5}" scale="110" hiddenRows="1" topLeftCell="A603">
      <selection activeCell="I626" sqref="I626"/>
      <pageMargins left="0.25" right="0.25" top="0.25" bottom="0.25" header="0.3" footer="0.2"/>
      <pageSetup paperSize="9" orientation="landscape" r:id="rId6"/>
    </customSheetView>
    <customSheetView guid="{ECCB5E59-120F-4C8D-A9FE-1D4C0A6A082F}" scale="110" hiddenRows="1" topLeftCell="A485">
      <selection activeCell="C493" sqref="C493:E493"/>
      <pageMargins left="0.25" right="0.25" top="0.25" bottom="0.25" header="0.3" footer="0.2"/>
      <pageSetup paperSize="9" orientation="landscape" r:id="rId7"/>
    </customSheetView>
    <customSheetView guid="{39040527-F8B0-4187-9B5D-69AB81C93DE1}" hiddenRows="1" topLeftCell="A753">
      <selection activeCell="D671" sqref="D671:F671"/>
      <pageMargins left="0.25" right="0.25" top="0.25" bottom="0.25" header="0.3" footer="0.2"/>
      <pageSetup paperSize="9" orientation="landscape" r:id="rId8"/>
    </customSheetView>
    <customSheetView guid="{4E609172-2920-4CCF-A67C-C62FCD23CCF4}" hiddenRows="1" topLeftCell="A165">
      <selection activeCell="C124" sqref="C124"/>
      <pageMargins left="0.25" right="0.25" top="0.25" bottom="0.25" header="0.3" footer="0.2"/>
      <pageSetup paperSize="9" orientation="landscape" r:id="rId9"/>
    </customSheetView>
    <customSheetView guid="{39E48EBD-D48E-4BB3-ACFC-5C8CECEE8FAD}" hiddenRows="1" topLeftCell="A17">
      <selection activeCell="F23" sqref="F23"/>
      <pageMargins left="0.25" right="0.25" top="0.25" bottom="0.25" header="0.3" footer="0.2"/>
      <pageSetup paperSize="9" orientation="landscape" r:id="rId10"/>
    </customSheetView>
    <customSheetView guid="{D07DD8B6-134A-4F26-8D55-F982E0D49809}" scale="110" hiddenRows="1" topLeftCell="A430">
      <selection activeCell="A434" sqref="A434:XFD440"/>
      <pageMargins left="0.25" right="0.25" top="0.25" bottom="0.25" header="0.3" footer="0.2"/>
      <pageSetup paperSize="9" orientation="landscape" r:id="rId11"/>
    </customSheetView>
    <customSheetView guid="{C26DFAEA-7A1B-49E9-B40A-4EE29787CA1E}" hiddenRows="1" topLeftCell="B515">
      <selection activeCell="F519" sqref="F519"/>
      <pageMargins left="0.25" right="0.25" top="0.25" bottom="0.25" header="0.3" footer="0.2"/>
      <pageSetup paperSize="9" orientation="landscape" r:id="rId12"/>
    </customSheetView>
    <customSheetView guid="{E19B1558-60C9-47B1-9907-D608456849A3}" hiddenRows="1" topLeftCell="A705">
      <selection activeCell="H711" sqref="H711"/>
      <pageMargins left="0.25" right="0.25" top="0.25" bottom="0.25" header="0.3" footer="0.2"/>
      <pageSetup paperSize="9" orientation="landscape" r:id="rId13"/>
    </customSheetView>
    <customSheetView guid="{514418C3-6394-413F-B852-408488DB2FF7}" hiddenRows="1" topLeftCell="A822">
      <selection activeCell="G826" sqref="G826"/>
      <pageMargins left="0.25" right="0.25" top="0.25" bottom="0.25" header="0.3" footer="0.2"/>
      <pageSetup paperSize="9" orientation="landscape" r:id="rId14"/>
    </customSheetView>
    <customSheetView guid="{F2FA3033-21DA-4ED6-8571-F8262F57F338}" hiddenRows="1" topLeftCell="A821">
      <selection activeCell="H831" sqref="H831"/>
      <pageMargins left="0.25" right="0.25" top="0.25" bottom="0.25" header="0.3" footer="0.2"/>
      <pageSetup paperSize="9" orientation="landscape" r:id="rId15"/>
    </customSheetView>
    <customSheetView guid="{A80A2091-9B50-41AF-8A15-68887D38AD92}" scale="110" hiddenRows="1" topLeftCell="B756">
      <selection activeCell="H787" sqref="H787"/>
      <pageMargins left="0.25" right="0.25" top="0.25" bottom="0.25" header="0.3" footer="0.2"/>
      <pageSetup paperSize="9" orientation="landscape" r:id="rId16"/>
    </customSheetView>
    <customSheetView guid="{5211AAAA-756E-4FA9-B6C5-EDC9836E6C74}" scale="110" hiddenRows="1" topLeftCell="B385">
      <selection activeCell="G386" sqref="G386"/>
      <pageMargins left="0.25" right="0.25" top="0.25" bottom="0.25" header="0.3" footer="0.2"/>
      <pageSetup paperSize="9" orientation="landscape" r:id="rId17"/>
    </customSheetView>
    <customSheetView guid="{68BE7D06-EB29-4C31-AB70-452034013B25}" scale="110" hiddenRows="1" topLeftCell="A686">
      <selection activeCell="C692" sqref="C692:E692"/>
      <pageMargins left="0.25" right="0.25" top="0.25" bottom="0.25" header="0.3" footer="0.2"/>
      <pageSetup paperSize="9" orientation="landscape" r:id="rId18"/>
    </customSheetView>
    <customSheetView guid="{144C3463-B847-4718-8F9F-C1D867811C70}" scale="110" hiddenRows="1" topLeftCell="A654">
      <selection activeCell="G663" sqref="G663"/>
      <pageMargins left="0.25" right="0.25" top="0.25" bottom="0.25" header="0.3" footer="0.2"/>
      <pageSetup paperSize="9" orientation="landscape" r:id="rId19"/>
    </customSheetView>
    <customSheetView guid="{4BEF44DC-70F5-4C8D-BE70-F3AAF1796715}" scale="110" hiddenRows="1" topLeftCell="A553">
      <selection activeCell="G555" sqref="G555"/>
      <pageMargins left="0.25" right="0.25" top="0.25" bottom="0.25" header="0.3" footer="0.2"/>
      <pageSetup paperSize="9" orientation="landscape" r:id="rId20"/>
    </customSheetView>
    <customSheetView guid="{31414AB6-3086-4113-A513-2FFD6581C7CB}" scale="110" hiddenRows="1" topLeftCell="A509">
      <selection activeCell="F515" sqref="F515"/>
      <pageMargins left="0.25" right="0.25" top="0.25" bottom="0.25" header="0.3" footer="0.2"/>
      <pageSetup paperSize="9" orientation="landscape" r:id="rId21"/>
    </customSheetView>
    <customSheetView guid="{440115C8-0CC6-4756-BF7D-8B2015461FF2}" scale="90" showPageBreaks="1" fitToPage="1" hiddenRows="1" topLeftCell="A534">
      <selection activeCell="G541" sqref="G541"/>
      <pageMargins left="0.25" right="0.25" top="0.25" bottom="0.25" header="0.3" footer="0.2"/>
      <pageSetup paperSize="9" scale="10" orientation="landscape" r:id="rId22"/>
    </customSheetView>
    <customSheetView guid="{708396B8-DE8D-4C6C-BD5E-D5B1A804D604}" scale="71" topLeftCell="A7">
      <selection activeCell="L19" sqref="L19"/>
      <pageMargins left="0.25" right="0.25" top="0.25" bottom="0.25" header="0.3" footer="0.2"/>
      <pageSetup paperSize="9" orientation="landscape" r:id="rId23"/>
    </customSheetView>
    <customSheetView guid="{6B2270D3-2136-4999-B096-05F597152A65}" topLeftCell="A700">
      <selection activeCell="F704" sqref="F704"/>
      <pageMargins left="0.25" right="0.25" top="0.25" bottom="0.25" header="0.3" footer="0.2"/>
      <pageSetup paperSize="9" scale="66" orientation="landscape" r:id="rId24"/>
    </customSheetView>
    <customSheetView guid="{4DC1FFFC-BCE7-4D32-B172-2682C931CA11}" hiddenRows="1" topLeftCell="A614">
      <selection activeCell="F622" sqref="F622"/>
      <pageMargins left="0.25" right="0.25" top="0.25" bottom="0.25" header="0.3" footer="0.2"/>
      <pageSetup paperSize="9" orientation="landscape" r:id="rId25"/>
    </customSheetView>
    <customSheetView guid="{74AFEF32-B194-4D8D-A7FB-9F0C5A28BE24}" hiddenRows="1" topLeftCell="A588">
      <selection activeCell="G594" sqref="G594"/>
      <pageMargins left="0.25" right="0.25" top="0.25" bottom="0.25" header="0.3" footer="0.2"/>
      <pageSetup paperSize="9" orientation="landscape" r:id="rId26"/>
    </customSheetView>
    <customSheetView guid="{B7D39365-47AF-4269-B0F2-AAD86AF9AA5A}" topLeftCell="A447">
      <selection activeCell="F457" sqref="F457"/>
      <pageMargins left="0.25" right="0.25" top="0.25" bottom="0.25" header="0.3" footer="0.2"/>
      <pageSetup paperSize="9" scale="66" orientation="landscape" r:id="rId27"/>
    </customSheetView>
    <customSheetView guid="{1BC40B6C-7C47-4200-9441-E27EEF8ABF93}" scale="110" hiddenRows="1" topLeftCell="A617">
      <selection activeCell="C622" sqref="C622:E622"/>
      <pageMargins left="0.25" right="0.25" top="0.25" bottom="0.25" header="0.3" footer="0.2"/>
      <pageSetup paperSize="9" orientation="landscape" r:id="rId28"/>
    </customSheetView>
    <customSheetView guid="{388735A0-78AE-4471-8576-6714A31E1421}" topLeftCell="A416">
      <selection activeCell="G401" sqref="G401"/>
      <pageMargins left="0.25" right="0.25" top="0.25" bottom="0.25" header="0.3" footer="0.2"/>
      <pageSetup paperSize="9" scale="66" orientation="landscape" r:id="rId29"/>
    </customSheetView>
    <customSheetView guid="{F476A800-2092-4517-A711-DAB738939D5A}" scale="110" hiddenRows="1" topLeftCell="A392">
      <selection activeCell="F400" sqref="F400"/>
      <pageMargins left="0.25" right="0.25" top="0.25" bottom="0.25" header="0.3" footer="0.2"/>
      <pageSetup paperSize="9" orientation="landscape" r:id="rId30"/>
    </customSheetView>
  </customSheetViews>
  <mergeCells count="358">
    <mergeCell ref="C440:E440"/>
    <mergeCell ref="C442:E442"/>
    <mergeCell ref="C455:E455"/>
    <mergeCell ref="C724:E724"/>
    <mergeCell ref="C528:E528"/>
    <mergeCell ref="C530:E530"/>
    <mergeCell ref="C556:E556"/>
    <mergeCell ref="C558:E558"/>
    <mergeCell ref="C560:E560"/>
    <mergeCell ref="C562:E562"/>
    <mergeCell ref="C588:E588"/>
    <mergeCell ref="C678:E678"/>
    <mergeCell ref="C707:E707"/>
    <mergeCell ref="C702:E702"/>
    <mergeCell ref="A663:F663"/>
    <mergeCell ref="C689:E689"/>
    <mergeCell ref="C691:E691"/>
    <mergeCell ref="B664:E664"/>
    <mergeCell ref="A665:A672"/>
    <mergeCell ref="C665:E665"/>
    <mergeCell ref="C667:E667"/>
    <mergeCell ref="C669:E669"/>
    <mergeCell ref="C671:E671"/>
    <mergeCell ref="B673:E673"/>
    <mergeCell ref="C115:E115"/>
    <mergeCell ref="C111:E111"/>
    <mergeCell ref="C84:E84"/>
    <mergeCell ref="C311:E311"/>
    <mergeCell ref="C313:E313"/>
    <mergeCell ref="C315:E315"/>
    <mergeCell ref="A722:F722"/>
    <mergeCell ref="B723:E723"/>
    <mergeCell ref="A694:A695"/>
    <mergeCell ref="C694:E694"/>
    <mergeCell ref="B704:E704"/>
    <mergeCell ref="C705:E705"/>
    <mergeCell ref="C696:E696"/>
    <mergeCell ref="C698:E698"/>
    <mergeCell ref="C700:E700"/>
    <mergeCell ref="B693:E693"/>
    <mergeCell ref="B680:E680"/>
    <mergeCell ref="A681:A682"/>
    <mergeCell ref="C681:E681"/>
    <mergeCell ref="B685:E685"/>
    <mergeCell ref="A686:A687"/>
    <mergeCell ref="C686:E686"/>
    <mergeCell ref="B709:E709"/>
    <mergeCell ref="C385:E385"/>
    <mergeCell ref="C655:E655"/>
    <mergeCell ref="C683:E683"/>
    <mergeCell ref="C726:E726"/>
    <mergeCell ref="A714:A715"/>
    <mergeCell ref="C714:E714"/>
    <mergeCell ref="A718:F718"/>
    <mergeCell ref="B719:E719"/>
    <mergeCell ref="A720:A721"/>
    <mergeCell ref="C720:E720"/>
    <mergeCell ref="C716:E716"/>
    <mergeCell ref="A710:A711"/>
    <mergeCell ref="C710:E710"/>
    <mergeCell ref="A712:F712"/>
    <mergeCell ref="B713:E713"/>
    <mergeCell ref="B688:E688"/>
    <mergeCell ref="A689:A692"/>
    <mergeCell ref="A674:A677"/>
    <mergeCell ref="C674:E674"/>
    <mergeCell ref="C676:E676"/>
    <mergeCell ref="B657:E657"/>
    <mergeCell ref="A658:A659"/>
    <mergeCell ref="C658:E658"/>
    <mergeCell ref="B660:E660"/>
    <mergeCell ref="A661:A662"/>
    <mergeCell ref="C661:E661"/>
    <mergeCell ref="B628:E628"/>
    <mergeCell ref="A631:A632"/>
    <mergeCell ref="C631:E631"/>
    <mergeCell ref="A636:F636"/>
    <mergeCell ref="B637:E637"/>
    <mergeCell ref="A618:F618"/>
    <mergeCell ref="B619:E619"/>
    <mergeCell ref="A620:A623"/>
    <mergeCell ref="C620:E620"/>
    <mergeCell ref="C622:E622"/>
    <mergeCell ref="C624:E624"/>
    <mergeCell ref="B633:E633"/>
    <mergeCell ref="A634:A635"/>
    <mergeCell ref="C634:E634"/>
    <mergeCell ref="C626:E626"/>
    <mergeCell ref="C629:E629"/>
    <mergeCell ref="A638:A641"/>
    <mergeCell ref="C638:E638"/>
    <mergeCell ref="C640:E640"/>
    <mergeCell ref="B642:E642"/>
    <mergeCell ref="A643:A654"/>
    <mergeCell ref="C643:E643"/>
    <mergeCell ref="C645:E645"/>
    <mergeCell ref="C647:E647"/>
    <mergeCell ref="C649:E649"/>
    <mergeCell ref="C651:E651"/>
    <mergeCell ref="C653:E653"/>
    <mergeCell ref="A609:A612"/>
    <mergeCell ref="C609:E609"/>
    <mergeCell ref="C611:E611"/>
    <mergeCell ref="B613:E613"/>
    <mergeCell ref="A614:A617"/>
    <mergeCell ref="C614:E614"/>
    <mergeCell ref="C616:E616"/>
    <mergeCell ref="A606:A607"/>
    <mergeCell ref="C606:E606"/>
    <mergeCell ref="B608:E608"/>
    <mergeCell ref="A598:F598"/>
    <mergeCell ref="B599:E599"/>
    <mergeCell ref="A600:A601"/>
    <mergeCell ref="C600:E600"/>
    <mergeCell ref="B605:E605"/>
    <mergeCell ref="A581:A582"/>
    <mergeCell ref="C581:E581"/>
    <mergeCell ref="B583:E583"/>
    <mergeCell ref="A584:A587"/>
    <mergeCell ref="C584:E584"/>
    <mergeCell ref="C586:E586"/>
    <mergeCell ref="C603:E603"/>
    <mergeCell ref="B602:E602"/>
    <mergeCell ref="B590:E590"/>
    <mergeCell ref="C591:E591"/>
    <mergeCell ref="B593:E593"/>
    <mergeCell ref="C594:E594"/>
    <mergeCell ref="B580:E580"/>
    <mergeCell ref="A576:F576"/>
    <mergeCell ref="B577:E577"/>
    <mergeCell ref="A578:A579"/>
    <mergeCell ref="C578:E578"/>
    <mergeCell ref="A570:A575"/>
    <mergeCell ref="C570:E570"/>
    <mergeCell ref="C572:E572"/>
    <mergeCell ref="C574:E574"/>
    <mergeCell ref="B564:E564"/>
    <mergeCell ref="A565:A568"/>
    <mergeCell ref="C565:E565"/>
    <mergeCell ref="C567:E567"/>
    <mergeCell ref="B569:E569"/>
    <mergeCell ref="B532:E532"/>
    <mergeCell ref="A533:A534"/>
    <mergeCell ref="C533:E533"/>
    <mergeCell ref="B535:E535"/>
    <mergeCell ref="A536:A554"/>
    <mergeCell ref="C536:E536"/>
    <mergeCell ref="C541:E541"/>
    <mergeCell ref="C545:E545"/>
    <mergeCell ref="C549:E549"/>
    <mergeCell ref="C551:E551"/>
    <mergeCell ref="C553:E553"/>
    <mergeCell ref="B498:E498"/>
    <mergeCell ref="A499:A502"/>
    <mergeCell ref="B509:E509"/>
    <mergeCell ref="C510:E510"/>
    <mergeCell ref="C517:E517"/>
    <mergeCell ref="C519:E519"/>
    <mergeCell ref="B494:E494"/>
    <mergeCell ref="A495:A496"/>
    <mergeCell ref="C495:E495"/>
    <mergeCell ref="A497:F497"/>
    <mergeCell ref="C499:E499"/>
    <mergeCell ref="C501:E501"/>
    <mergeCell ref="C503:E503"/>
    <mergeCell ref="C492:E492"/>
    <mergeCell ref="A478:A479"/>
    <mergeCell ref="C478:E478"/>
    <mergeCell ref="A480:F480"/>
    <mergeCell ref="B481:E481"/>
    <mergeCell ref="C482:E482"/>
    <mergeCell ref="B488:E488"/>
    <mergeCell ref="C489:E489"/>
    <mergeCell ref="B491:E491"/>
    <mergeCell ref="C484:E484"/>
    <mergeCell ref="C486:E486"/>
    <mergeCell ref="B477:E477"/>
    <mergeCell ref="B461:E461"/>
    <mergeCell ref="A462:A463"/>
    <mergeCell ref="C462:E462"/>
    <mergeCell ref="B468:E468"/>
    <mergeCell ref="A469:A470"/>
    <mergeCell ref="C469:E469"/>
    <mergeCell ref="C466:E466"/>
    <mergeCell ref="C446:E446"/>
    <mergeCell ref="B448:E448"/>
    <mergeCell ref="C449:E449"/>
    <mergeCell ref="C451:E451"/>
    <mergeCell ref="B473:E473"/>
    <mergeCell ref="A474:A475"/>
    <mergeCell ref="C474:E474"/>
    <mergeCell ref="A476:F476"/>
    <mergeCell ref="C453:E453"/>
    <mergeCell ref="A427:A432"/>
    <mergeCell ref="C427:E427"/>
    <mergeCell ref="C431:E431"/>
    <mergeCell ref="A419:A425"/>
    <mergeCell ref="C419:E419"/>
    <mergeCell ref="D420:E420"/>
    <mergeCell ref="C423:E423"/>
    <mergeCell ref="B439:E439"/>
    <mergeCell ref="A433:A436"/>
    <mergeCell ref="C433:E433"/>
    <mergeCell ref="D434:E434"/>
    <mergeCell ref="A437:A438"/>
    <mergeCell ref="C437:E437"/>
    <mergeCell ref="A396:A417"/>
    <mergeCell ref="C396:E396"/>
    <mergeCell ref="C416:E416"/>
    <mergeCell ref="B418:E418"/>
    <mergeCell ref="B387:E387"/>
    <mergeCell ref="A388:A389"/>
    <mergeCell ref="C388:E388"/>
    <mergeCell ref="B390:E390"/>
    <mergeCell ref="A391:A394"/>
    <mergeCell ref="C391:E391"/>
    <mergeCell ref="C393:E393"/>
    <mergeCell ref="A318:A382"/>
    <mergeCell ref="C318:E318"/>
    <mergeCell ref="C320:E320"/>
    <mergeCell ref="C322:E322"/>
    <mergeCell ref="C340:E340"/>
    <mergeCell ref="C352:E352"/>
    <mergeCell ref="D353:E353"/>
    <mergeCell ref="C379:E379"/>
    <mergeCell ref="C381:E381"/>
    <mergeCell ref="C266:E266"/>
    <mergeCell ref="C268:E268"/>
    <mergeCell ref="C270:E270"/>
    <mergeCell ref="C272:E272"/>
    <mergeCell ref="C274:E274"/>
    <mergeCell ref="C276:E276"/>
    <mergeCell ref="A290:A299"/>
    <mergeCell ref="C290:E290"/>
    <mergeCell ref="C292:E292"/>
    <mergeCell ref="C294:E294"/>
    <mergeCell ref="C296:E296"/>
    <mergeCell ref="C298:E298"/>
    <mergeCell ref="B289:E289"/>
    <mergeCell ref="A281:A288"/>
    <mergeCell ref="C281:E281"/>
    <mergeCell ref="C283:E283"/>
    <mergeCell ref="C287:E287"/>
    <mergeCell ref="A15:F15"/>
    <mergeCell ref="B16:E16"/>
    <mergeCell ref="A17:A20"/>
    <mergeCell ref="C17:E17"/>
    <mergeCell ref="C19:E19"/>
    <mergeCell ref="B21:E21"/>
    <mergeCell ref="A22:A29"/>
    <mergeCell ref="B179:E179"/>
    <mergeCell ref="C177:E177"/>
    <mergeCell ref="C95:E95"/>
    <mergeCell ref="C93:E93"/>
    <mergeCell ref="A98:A99"/>
    <mergeCell ref="C98:E98"/>
    <mergeCell ref="C78:E78"/>
    <mergeCell ref="C72:E72"/>
    <mergeCell ref="C31:E31"/>
    <mergeCell ref="C33:E33"/>
    <mergeCell ref="C35:E35"/>
    <mergeCell ref="A43:F43"/>
    <mergeCell ref="B97:E97"/>
    <mergeCell ref="B44:E44"/>
    <mergeCell ref="A45:A87"/>
    <mergeCell ref="C45:E45"/>
    <mergeCell ref="B117:E117"/>
    <mergeCell ref="A4:G4"/>
    <mergeCell ref="A6:B6"/>
    <mergeCell ref="G6:G7"/>
    <mergeCell ref="C24:E24"/>
    <mergeCell ref="C28:E28"/>
    <mergeCell ref="C80:E80"/>
    <mergeCell ref="C82:E82"/>
    <mergeCell ref="C86:E86"/>
    <mergeCell ref="C22:E22"/>
    <mergeCell ref="B40:E40"/>
    <mergeCell ref="A41:A42"/>
    <mergeCell ref="C26:E26"/>
    <mergeCell ref="B30:E30"/>
    <mergeCell ref="A31:A36"/>
    <mergeCell ref="C6:E7"/>
    <mergeCell ref="F6:F7"/>
    <mergeCell ref="C8:E8"/>
    <mergeCell ref="A9:F9"/>
    <mergeCell ref="B37:E37"/>
    <mergeCell ref="A38:A39"/>
    <mergeCell ref="C38:E38"/>
    <mergeCell ref="B12:E12"/>
    <mergeCell ref="A11:F11"/>
    <mergeCell ref="C13:E13"/>
    <mergeCell ref="D163:E163"/>
    <mergeCell ref="C167:E167"/>
    <mergeCell ref="C191:E191"/>
    <mergeCell ref="C173:E173"/>
    <mergeCell ref="C171:E171"/>
    <mergeCell ref="A118:A169"/>
    <mergeCell ref="C118:E118"/>
    <mergeCell ref="C120:E120"/>
    <mergeCell ref="C122:E122"/>
    <mergeCell ref="A180:A189"/>
    <mergeCell ref="C180:E180"/>
    <mergeCell ref="C182:E182"/>
    <mergeCell ref="C186:E186"/>
    <mergeCell ref="C188:E188"/>
    <mergeCell ref="C184:E184"/>
    <mergeCell ref="B190:E190"/>
    <mergeCell ref="A191:A206"/>
    <mergeCell ref="D192:E192"/>
    <mergeCell ref="C175:E175"/>
    <mergeCell ref="C41:E41"/>
    <mergeCell ref="B100:E100"/>
    <mergeCell ref="A101:A110"/>
    <mergeCell ref="C101:E101"/>
    <mergeCell ref="C103:E103"/>
    <mergeCell ref="C107:E107"/>
    <mergeCell ref="D108:E108"/>
    <mergeCell ref="C105:E105"/>
    <mergeCell ref="C524:E524"/>
    <mergeCell ref="C88:E88"/>
    <mergeCell ref="C169:E169"/>
    <mergeCell ref="C383:E383"/>
    <mergeCell ref="D428:E428"/>
    <mergeCell ref="C113:E113"/>
    <mergeCell ref="A210:A262"/>
    <mergeCell ref="C210:E210"/>
    <mergeCell ref="C212:E212"/>
    <mergeCell ref="D213:E213"/>
    <mergeCell ref="C244:E244"/>
    <mergeCell ref="C257:E257"/>
    <mergeCell ref="D258:E258"/>
    <mergeCell ref="C261:E261"/>
    <mergeCell ref="C125:E125"/>
    <mergeCell ref="C162:E162"/>
    <mergeCell ref="C526:E526"/>
    <mergeCell ref="B523:E523"/>
    <mergeCell ref="C521:E521"/>
    <mergeCell ref="C464:E464"/>
    <mergeCell ref="C471:E471"/>
    <mergeCell ref="C309:E309"/>
    <mergeCell ref="C302:E302"/>
    <mergeCell ref="C198:E198"/>
    <mergeCell ref="C201:E201"/>
    <mergeCell ref="C204:E204"/>
    <mergeCell ref="C206:E206"/>
    <mergeCell ref="B395:E395"/>
    <mergeCell ref="B426:E426"/>
    <mergeCell ref="C444:E444"/>
    <mergeCell ref="C300:E300"/>
    <mergeCell ref="B317:E317"/>
    <mergeCell ref="A460:F460"/>
    <mergeCell ref="C458:E458"/>
    <mergeCell ref="B209:E209"/>
    <mergeCell ref="B280:E280"/>
    <mergeCell ref="C278:E278"/>
    <mergeCell ref="B263:E263"/>
    <mergeCell ref="A264:A279"/>
    <mergeCell ref="C264:E264"/>
  </mergeCells>
  <pageMargins left="0.25" right="0.25" top="0.25" bottom="0.25" header="0.3" footer="0.2"/>
  <pageSetup paperSize="9" orientation="landscape" r:id="rId3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RL4947"/>
  <sheetViews>
    <sheetView zoomScale="98" zoomScaleNormal="98" workbookViewId="0">
      <selection activeCell="E8" sqref="E8"/>
    </sheetView>
  </sheetViews>
  <sheetFormatPr defaultColWidth="9.140625" defaultRowHeight="16.5"/>
  <cols>
    <col min="1" max="1" width="13.5703125" style="75" customWidth="1"/>
    <col min="2" max="2" width="13.85546875" style="75" customWidth="1"/>
    <col min="3" max="3" width="44.140625" style="75" customWidth="1"/>
    <col min="4" max="4" width="32.85546875" style="75" customWidth="1"/>
    <col min="5" max="5" width="26.42578125" style="75" customWidth="1"/>
    <col min="6" max="6" width="25.140625" style="75" bestFit="1" customWidth="1"/>
    <col min="7" max="268" width="9.140625" style="135"/>
    <col min="269" max="16384" width="9.140625" style="75"/>
  </cols>
  <sheetData>
    <row r="1" spans="1:6" ht="17.25">
      <c r="A1" s="76"/>
      <c r="B1" s="76"/>
      <c r="C1" s="76"/>
      <c r="D1" s="76"/>
      <c r="E1" s="76"/>
      <c r="F1" s="76" t="s">
        <v>90</v>
      </c>
    </row>
    <row r="2" spans="1:6" ht="28.5" customHeight="1" thickBot="1">
      <c r="A2" s="76"/>
      <c r="B2" s="76"/>
      <c r="C2" s="76"/>
      <c r="D2" s="76"/>
      <c r="E2" s="76"/>
      <c r="F2" s="76" t="s">
        <v>185</v>
      </c>
    </row>
    <row r="3" spans="1:6" ht="67.5" customHeight="1" thickBot="1">
      <c r="A3" s="692" t="s">
        <v>956</v>
      </c>
      <c r="B3" s="693"/>
      <c r="C3" s="693"/>
      <c r="D3" s="693"/>
      <c r="E3" s="693"/>
      <c r="F3" s="694"/>
    </row>
    <row r="4" spans="1:6" ht="62.25" customHeight="1" thickBot="1">
      <c r="A4" s="137"/>
      <c r="B4" s="138"/>
      <c r="C4" s="138"/>
      <c r="D4" s="138"/>
      <c r="E4" s="138"/>
      <c r="F4" s="139" t="s">
        <v>85</v>
      </c>
    </row>
    <row r="5" spans="1:6" ht="83.25" thickBot="1">
      <c r="A5" s="695" t="s">
        <v>976</v>
      </c>
      <c r="B5" s="696" t="s">
        <v>977</v>
      </c>
      <c r="C5" s="88" t="s">
        <v>87</v>
      </c>
      <c r="D5" s="88" t="s">
        <v>91</v>
      </c>
      <c r="E5" s="697" t="s">
        <v>93</v>
      </c>
      <c r="F5" s="698" t="s">
        <v>84</v>
      </c>
    </row>
    <row r="6" spans="1:6" ht="17.25" thickBot="1">
      <c r="A6" s="104" t="s">
        <v>20</v>
      </c>
      <c r="B6" s="699" t="s">
        <v>23</v>
      </c>
      <c r="C6" s="89"/>
      <c r="D6" s="89"/>
      <c r="E6" s="700"/>
      <c r="F6" s="698" t="s">
        <v>957</v>
      </c>
    </row>
    <row r="7" spans="1:6" ht="49.5" customHeight="1" thickBot="1">
      <c r="A7" s="701"/>
      <c r="B7" s="702"/>
      <c r="C7" s="703" t="s">
        <v>94</v>
      </c>
      <c r="D7" s="704"/>
      <c r="E7" s="705"/>
      <c r="F7" s="706">
        <f>F9+F99+F102+F105+F107+F109+F114+F117+F120+F144</f>
        <v>26434118.400000006</v>
      </c>
    </row>
    <row r="8" spans="1:6" ht="50.25" customHeight="1" thickBot="1">
      <c r="A8" s="707">
        <v>1162</v>
      </c>
      <c r="B8" s="708"/>
      <c r="C8" s="709" t="s">
        <v>89</v>
      </c>
      <c r="D8" s="710"/>
      <c r="E8" s="711"/>
      <c r="F8" s="712">
        <f>F9+F99+F102+F105+F107+F109+F114+F117+F120+F144</f>
        <v>26434118.400000006</v>
      </c>
    </row>
    <row r="9" spans="1:6" ht="122.25" customHeight="1">
      <c r="A9" s="713"/>
      <c r="B9" s="714">
        <v>11002</v>
      </c>
      <c r="C9" s="715" t="s">
        <v>745</v>
      </c>
      <c r="D9" s="716" t="s">
        <v>209</v>
      </c>
      <c r="E9" s="717"/>
      <c r="F9" s="718">
        <f>F13+F16+F20+F22+F98</f>
        <v>14582613.200000007</v>
      </c>
    </row>
    <row r="10" spans="1:6" ht="35.25" customHeight="1">
      <c r="A10" s="719"/>
      <c r="B10" s="720"/>
      <c r="C10" s="721" t="s">
        <v>86</v>
      </c>
      <c r="D10" s="397"/>
      <c r="E10" s="722"/>
      <c r="F10" s="723"/>
    </row>
    <row r="11" spans="1:6" ht="89.25" customHeight="1">
      <c r="A11" s="724"/>
      <c r="B11" s="725"/>
      <c r="C11" s="120" t="s">
        <v>125</v>
      </c>
      <c r="D11" s="726" t="s">
        <v>126</v>
      </c>
      <c r="E11" s="727"/>
      <c r="F11" s="728">
        <v>6595</v>
      </c>
    </row>
    <row r="12" spans="1:6" ht="64.5" customHeight="1">
      <c r="A12" s="724"/>
      <c r="B12" s="725"/>
      <c r="C12" s="120" t="s">
        <v>95</v>
      </c>
      <c r="D12" s="726" t="s">
        <v>130</v>
      </c>
      <c r="E12" s="727"/>
      <c r="F12" s="728">
        <v>394958.3</v>
      </c>
    </row>
    <row r="13" spans="1:6" ht="64.5" customHeight="1">
      <c r="A13" s="724"/>
      <c r="B13" s="725"/>
      <c r="C13" s="120"/>
      <c r="D13" s="729"/>
      <c r="E13" s="121" t="s">
        <v>132</v>
      </c>
      <c r="F13" s="730">
        <f>SUM(F11:F12)</f>
        <v>401553.3</v>
      </c>
    </row>
    <row r="14" spans="1:6" ht="69.75" customHeight="1">
      <c r="A14" s="724"/>
      <c r="B14" s="725"/>
      <c r="C14" s="731" t="s">
        <v>133</v>
      </c>
      <c r="D14" s="726" t="s">
        <v>134</v>
      </c>
      <c r="E14" s="722" t="s">
        <v>135</v>
      </c>
      <c r="F14" s="728">
        <v>52341.7</v>
      </c>
    </row>
    <row r="15" spans="1:6" ht="71.25" customHeight="1">
      <c r="A15" s="724"/>
      <c r="B15" s="725"/>
      <c r="C15" s="120" t="s">
        <v>133</v>
      </c>
      <c r="D15" s="726" t="s">
        <v>213</v>
      </c>
      <c r="E15" s="732"/>
      <c r="F15" s="728">
        <v>35324.600000000006</v>
      </c>
    </row>
    <row r="16" spans="1:6" ht="49.5">
      <c r="A16" s="724"/>
      <c r="B16" s="725"/>
      <c r="C16" s="120"/>
      <c r="D16" s="121"/>
      <c r="E16" s="733" t="s">
        <v>136</v>
      </c>
      <c r="F16" s="730">
        <f>F14+F15</f>
        <v>87666.3</v>
      </c>
    </row>
    <row r="17" spans="1:6" ht="99" customHeight="1">
      <c r="A17" s="724"/>
      <c r="B17" s="725"/>
      <c r="C17" s="120" t="s">
        <v>133</v>
      </c>
      <c r="D17" s="726" t="s">
        <v>137</v>
      </c>
      <c r="E17" s="722"/>
      <c r="F17" s="728">
        <v>120143</v>
      </c>
    </row>
    <row r="18" spans="1:6" ht="52.5" customHeight="1">
      <c r="A18" s="724"/>
      <c r="B18" s="725"/>
      <c r="C18" s="120" t="s">
        <v>133</v>
      </c>
      <c r="D18" s="726" t="s">
        <v>958</v>
      </c>
      <c r="E18" s="727" t="s">
        <v>138</v>
      </c>
      <c r="F18" s="728">
        <v>62312.7</v>
      </c>
    </row>
    <row r="19" spans="1:6" ht="107.25" customHeight="1">
      <c r="A19" s="724"/>
      <c r="B19" s="725"/>
      <c r="C19" s="120" t="s">
        <v>133</v>
      </c>
      <c r="D19" s="726" t="s">
        <v>139</v>
      </c>
      <c r="E19" s="732"/>
      <c r="F19" s="728">
        <v>75589.899999999994</v>
      </c>
    </row>
    <row r="20" spans="1:6" ht="49.5">
      <c r="A20" s="724"/>
      <c r="B20" s="725"/>
      <c r="C20" s="120"/>
      <c r="D20" s="121"/>
      <c r="E20" s="734" t="s">
        <v>140</v>
      </c>
      <c r="F20" s="730">
        <f>F17+F18+F19</f>
        <v>258045.6</v>
      </c>
    </row>
    <row r="21" spans="1:6" ht="60.75" customHeight="1">
      <c r="A21" s="724"/>
      <c r="B21" s="725"/>
      <c r="C21" s="120" t="s">
        <v>133</v>
      </c>
      <c r="D21" s="121" t="s">
        <v>214</v>
      </c>
      <c r="E21" s="726" t="s">
        <v>141</v>
      </c>
      <c r="F21" s="728">
        <v>45403.5</v>
      </c>
    </row>
    <row r="22" spans="1:6" ht="49.5" customHeight="1">
      <c r="A22" s="724"/>
      <c r="B22" s="725"/>
      <c r="C22" s="120"/>
      <c r="D22" s="121"/>
      <c r="E22" s="726" t="s">
        <v>142</v>
      </c>
      <c r="F22" s="730">
        <f>F21</f>
        <v>45403.5</v>
      </c>
    </row>
    <row r="23" spans="1:6" ht="40.5" customHeight="1">
      <c r="A23" s="724"/>
      <c r="B23" s="725"/>
      <c r="C23" s="120" t="s">
        <v>95</v>
      </c>
      <c r="D23" s="726" t="s">
        <v>96</v>
      </c>
      <c r="E23" s="722"/>
      <c r="F23" s="728">
        <v>172729.3</v>
      </c>
    </row>
    <row r="24" spans="1:6" ht="44.25" customHeight="1">
      <c r="A24" s="724"/>
      <c r="B24" s="725"/>
      <c r="C24" s="120" t="s">
        <v>95</v>
      </c>
      <c r="D24" s="726" t="s">
        <v>98</v>
      </c>
      <c r="E24" s="727"/>
      <c r="F24" s="728">
        <v>290737.59999999998</v>
      </c>
    </row>
    <row r="25" spans="1:6" ht="68.25" customHeight="1">
      <c r="A25" s="724"/>
      <c r="B25" s="725"/>
      <c r="C25" s="120" t="s">
        <v>95</v>
      </c>
      <c r="D25" s="726" t="s">
        <v>99</v>
      </c>
      <c r="E25" s="727"/>
      <c r="F25" s="728">
        <v>388712</v>
      </c>
    </row>
    <row r="26" spans="1:6" ht="48" customHeight="1">
      <c r="A26" s="724"/>
      <c r="B26" s="725"/>
      <c r="C26" s="120" t="s">
        <v>95</v>
      </c>
      <c r="D26" s="726" t="s">
        <v>100</v>
      </c>
      <c r="E26" s="727"/>
      <c r="F26" s="728">
        <v>386930.3</v>
      </c>
    </row>
    <row r="27" spans="1:6" ht="50.25" customHeight="1">
      <c r="A27" s="724"/>
      <c r="B27" s="725"/>
      <c r="C27" s="120" t="s">
        <v>95</v>
      </c>
      <c r="D27" s="726" t="s">
        <v>101</v>
      </c>
      <c r="E27" s="727"/>
      <c r="F27" s="728">
        <v>209622.5</v>
      </c>
    </row>
    <row r="28" spans="1:6" ht="56.25" customHeight="1">
      <c r="A28" s="724"/>
      <c r="B28" s="725"/>
      <c r="C28" s="120" t="s">
        <v>95</v>
      </c>
      <c r="D28" s="726" t="s">
        <v>102</v>
      </c>
      <c r="E28" s="727"/>
      <c r="F28" s="728">
        <v>485702.2</v>
      </c>
    </row>
    <row r="29" spans="1:6" ht="48.75" customHeight="1">
      <c r="A29" s="724"/>
      <c r="B29" s="725"/>
      <c r="C29" s="120" t="s">
        <v>95</v>
      </c>
      <c r="D29" s="735" t="s">
        <v>103</v>
      </c>
      <c r="E29" s="727"/>
      <c r="F29" s="728">
        <v>328931.8</v>
      </c>
    </row>
    <row r="30" spans="1:6" ht="66">
      <c r="A30" s="724"/>
      <c r="B30" s="725"/>
      <c r="C30" s="120" t="s">
        <v>95</v>
      </c>
      <c r="D30" s="726" t="s">
        <v>104</v>
      </c>
      <c r="E30" s="727"/>
      <c r="F30" s="728">
        <v>177061.1</v>
      </c>
    </row>
    <row r="31" spans="1:6" ht="51.75" customHeight="1">
      <c r="A31" s="724"/>
      <c r="B31" s="725"/>
      <c r="C31" s="120" t="s">
        <v>95</v>
      </c>
      <c r="D31" s="726" t="s">
        <v>105</v>
      </c>
      <c r="E31" s="727"/>
      <c r="F31" s="728">
        <v>376706.6</v>
      </c>
    </row>
    <row r="32" spans="1:6" ht="66">
      <c r="A32" s="724"/>
      <c r="B32" s="725"/>
      <c r="C32" s="120" t="s">
        <v>95</v>
      </c>
      <c r="D32" s="726" t="s">
        <v>106</v>
      </c>
      <c r="E32" s="727"/>
      <c r="F32" s="728">
        <v>676423.1</v>
      </c>
    </row>
    <row r="33" spans="1:6" ht="52.5" customHeight="1">
      <c r="A33" s="724"/>
      <c r="B33" s="725"/>
      <c r="C33" s="120" t="s">
        <v>95</v>
      </c>
      <c r="D33" s="726" t="s">
        <v>107</v>
      </c>
      <c r="E33" s="727"/>
      <c r="F33" s="728">
        <v>275536.2</v>
      </c>
    </row>
    <row r="34" spans="1:6" ht="60.75" customHeight="1">
      <c r="A34" s="724"/>
      <c r="B34" s="725"/>
      <c r="C34" s="120" t="s">
        <v>95</v>
      </c>
      <c r="D34" s="726" t="s">
        <v>108</v>
      </c>
      <c r="E34" s="727"/>
      <c r="F34" s="728">
        <v>117078.20000000001</v>
      </c>
    </row>
    <row r="35" spans="1:6" ht="51" customHeight="1">
      <c r="A35" s="724"/>
      <c r="B35" s="725"/>
      <c r="C35" s="120" t="s">
        <v>95</v>
      </c>
      <c r="D35" s="726" t="s">
        <v>109</v>
      </c>
      <c r="E35" s="727"/>
      <c r="F35" s="728">
        <v>330188.2</v>
      </c>
    </row>
    <row r="36" spans="1:6" ht="63" customHeight="1">
      <c r="A36" s="724"/>
      <c r="B36" s="725"/>
      <c r="C36" s="120" t="s">
        <v>95</v>
      </c>
      <c r="D36" s="726" t="s">
        <v>110</v>
      </c>
      <c r="E36" s="727"/>
      <c r="F36" s="728">
        <v>383545.7</v>
      </c>
    </row>
    <row r="37" spans="1:6" ht="53.25" customHeight="1">
      <c r="A37" s="724"/>
      <c r="B37" s="725"/>
      <c r="C37" s="120" t="s">
        <v>95</v>
      </c>
      <c r="D37" s="726" t="s">
        <v>111</v>
      </c>
      <c r="E37" s="727"/>
      <c r="F37" s="728">
        <v>283571.90000000002</v>
      </c>
    </row>
    <row r="38" spans="1:6" ht="59.25" customHeight="1">
      <c r="A38" s="724"/>
      <c r="B38" s="725"/>
      <c r="C38" s="736" t="s">
        <v>95</v>
      </c>
      <c r="D38" s="737" t="s">
        <v>112</v>
      </c>
      <c r="E38" s="738"/>
      <c r="F38" s="739">
        <v>266534.09999999998</v>
      </c>
    </row>
    <row r="39" spans="1:6" ht="48" customHeight="1">
      <c r="A39" s="724"/>
      <c r="B39" s="725"/>
      <c r="C39" s="120" t="s">
        <v>95</v>
      </c>
      <c r="D39" s="726" t="s">
        <v>113</v>
      </c>
      <c r="E39" s="727"/>
      <c r="F39" s="728">
        <v>363891.6</v>
      </c>
    </row>
    <row r="40" spans="1:6" ht="60.75" customHeight="1">
      <c r="A40" s="724"/>
      <c r="B40" s="725"/>
      <c r="C40" s="120" t="s">
        <v>95</v>
      </c>
      <c r="D40" s="726" t="s">
        <v>114</v>
      </c>
      <c r="E40" s="727"/>
      <c r="F40" s="728">
        <v>178525.5</v>
      </c>
    </row>
    <row r="41" spans="1:6" ht="39.75" customHeight="1">
      <c r="A41" s="724"/>
      <c r="B41" s="725"/>
      <c r="C41" s="120" t="s">
        <v>95</v>
      </c>
      <c r="D41" s="726" t="s">
        <v>115</v>
      </c>
      <c r="E41" s="727"/>
      <c r="F41" s="728">
        <v>294843.2</v>
      </c>
    </row>
    <row r="42" spans="1:6" ht="85.5" customHeight="1">
      <c r="A42" s="724"/>
      <c r="B42" s="725"/>
      <c r="C42" s="120" t="s">
        <v>95</v>
      </c>
      <c r="D42" s="726" t="s">
        <v>116</v>
      </c>
      <c r="E42" s="727"/>
      <c r="F42" s="728">
        <v>219111.4</v>
      </c>
    </row>
    <row r="43" spans="1:6" ht="56.25" customHeight="1">
      <c r="A43" s="724"/>
      <c r="B43" s="725"/>
      <c r="C43" s="120" t="s">
        <v>95</v>
      </c>
      <c r="D43" s="726" t="s">
        <v>117</v>
      </c>
      <c r="E43" s="727"/>
      <c r="F43" s="728">
        <v>640267</v>
      </c>
    </row>
    <row r="44" spans="1:6" ht="70.5" customHeight="1">
      <c r="A44" s="724"/>
      <c r="B44" s="725"/>
      <c r="C44" s="120" t="s">
        <v>95</v>
      </c>
      <c r="D44" s="726" t="s">
        <v>118</v>
      </c>
      <c r="E44" s="727"/>
      <c r="F44" s="728">
        <v>67763.199999999997</v>
      </c>
    </row>
    <row r="45" spans="1:6" ht="53.25" customHeight="1">
      <c r="A45" s="724"/>
      <c r="B45" s="725"/>
      <c r="C45" s="120" t="s">
        <v>95</v>
      </c>
      <c r="D45" s="726" t="s">
        <v>119</v>
      </c>
      <c r="E45" s="727"/>
      <c r="F45" s="728">
        <v>144558.5</v>
      </c>
    </row>
    <row r="46" spans="1:6" ht="57" customHeight="1">
      <c r="A46" s="724"/>
      <c r="B46" s="725"/>
      <c r="C46" s="120" t="s">
        <v>95</v>
      </c>
      <c r="D46" s="726" t="s">
        <v>120</v>
      </c>
      <c r="E46" s="727"/>
      <c r="F46" s="728">
        <v>94532.9</v>
      </c>
    </row>
    <row r="47" spans="1:6" ht="53.25" customHeight="1">
      <c r="A47" s="724"/>
      <c r="B47" s="725"/>
      <c r="C47" s="120" t="s">
        <v>95</v>
      </c>
      <c r="D47" s="726" t="s">
        <v>121</v>
      </c>
      <c r="E47" s="727"/>
      <c r="F47" s="728">
        <v>210069.6</v>
      </c>
    </row>
    <row r="48" spans="1:6" ht="33">
      <c r="A48" s="724"/>
      <c r="B48" s="725"/>
      <c r="C48" s="120" t="s">
        <v>95</v>
      </c>
      <c r="D48" s="726" t="s">
        <v>122</v>
      </c>
      <c r="E48" s="727"/>
      <c r="F48" s="728">
        <v>180448.7</v>
      </c>
    </row>
    <row r="49" spans="1:480" ht="37.5" customHeight="1">
      <c r="A49" s="724"/>
      <c r="B49" s="725"/>
      <c r="C49" s="120" t="s">
        <v>95</v>
      </c>
      <c r="D49" s="726" t="s">
        <v>123</v>
      </c>
      <c r="E49" s="727"/>
      <c r="F49" s="728">
        <v>202280</v>
      </c>
    </row>
    <row r="50" spans="1:480" ht="48.75" customHeight="1">
      <c r="A50" s="724"/>
      <c r="B50" s="725"/>
      <c r="C50" s="120" t="s">
        <v>95</v>
      </c>
      <c r="D50" s="726" t="s">
        <v>124</v>
      </c>
      <c r="E50" s="727"/>
      <c r="F50" s="728">
        <v>201764.5</v>
      </c>
    </row>
    <row r="51" spans="1:480" ht="65.25" customHeight="1">
      <c r="A51" s="724"/>
      <c r="B51" s="725"/>
      <c r="C51" s="120" t="s">
        <v>95</v>
      </c>
      <c r="D51" s="726" t="s">
        <v>127</v>
      </c>
      <c r="E51" s="727"/>
      <c r="F51" s="728">
        <v>459819</v>
      </c>
    </row>
    <row r="52" spans="1:480" ht="54.75" customHeight="1">
      <c r="A52" s="724"/>
      <c r="B52" s="725"/>
      <c r="C52" s="120" t="s">
        <v>95</v>
      </c>
      <c r="D52" s="726" t="s">
        <v>129</v>
      </c>
      <c r="E52" s="727"/>
      <c r="F52" s="728">
        <v>29341</v>
      </c>
    </row>
    <row r="53" spans="1:480" ht="64.5" customHeight="1">
      <c r="A53" s="724"/>
      <c r="B53" s="725"/>
      <c r="C53" s="120" t="s">
        <v>220</v>
      </c>
      <c r="D53" s="726" t="s">
        <v>221</v>
      </c>
      <c r="E53" s="732"/>
      <c r="F53" s="728">
        <v>147362</v>
      </c>
    </row>
    <row r="54" spans="1:480" ht="87" customHeight="1">
      <c r="A54" s="724"/>
      <c r="B54" s="725"/>
      <c r="C54" s="120" t="s">
        <v>131</v>
      </c>
      <c r="D54" s="726" t="s">
        <v>746</v>
      </c>
      <c r="E54" s="727"/>
      <c r="F54" s="728">
        <v>47112.4</v>
      </c>
    </row>
    <row r="55" spans="1:480" ht="82.5" customHeight="1">
      <c r="A55" s="724"/>
      <c r="B55" s="725"/>
      <c r="C55" s="120" t="s">
        <v>747</v>
      </c>
      <c r="D55" s="722" t="s">
        <v>143</v>
      </c>
      <c r="E55" s="722"/>
      <c r="F55" s="728">
        <v>116368.6</v>
      </c>
    </row>
    <row r="56" spans="1:480" ht="60" customHeight="1">
      <c r="A56" s="724"/>
      <c r="B56" s="725"/>
      <c r="C56" s="736" t="s">
        <v>95</v>
      </c>
      <c r="D56" s="740" t="s">
        <v>128</v>
      </c>
      <c r="E56" s="741"/>
      <c r="F56" s="739">
        <v>33350.5</v>
      </c>
    </row>
    <row r="57" spans="1:480" ht="64.5" customHeight="1">
      <c r="A57" s="724"/>
      <c r="B57" s="725"/>
      <c r="C57" s="120" t="s">
        <v>222</v>
      </c>
      <c r="D57" s="742"/>
      <c r="E57" s="743" t="s">
        <v>88</v>
      </c>
      <c r="F57" s="728">
        <v>108646</v>
      </c>
    </row>
    <row r="58" spans="1:480" ht="51.75" customHeight="1">
      <c r="A58" s="724"/>
      <c r="B58" s="725"/>
      <c r="C58" s="120" t="s">
        <v>144</v>
      </c>
      <c r="D58" s="744"/>
      <c r="E58" s="745"/>
      <c r="F58" s="728">
        <v>38019</v>
      </c>
    </row>
    <row r="59" spans="1:480" ht="52.5" customHeight="1">
      <c r="A59" s="724"/>
      <c r="B59" s="725"/>
      <c r="C59" s="120" t="s">
        <v>145</v>
      </c>
      <c r="D59" s="744"/>
      <c r="E59" s="745"/>
      <c r="F59" s="728">
        <v>296045</v>
      </c>
    </row>
    <row r="60" spans="1:480" ht="39.75" customHeight="1">
      <c r="A60" s="724"/>
      <c r="B60" s="725"/>
      <c r="C60" s="120" t="s">
        <v>146</v>
      </c>
      <c r="D60" s="744"/>
      <c r="E60" s="745"/>
      <c r="F60" s="728">
        <v>553953</v>
      </c>
    </row>
    <row r="61" spans="1:480" ht="49.5" customHeight="1">
      <c r="A61" s="724"/>
      <c r="B61" s="725"/>
      <c r="C61" s="120" t="s">
        <v>147</v>
      </c>
      <c r="D61" s="744"/>
      <c r="E61" s="745"/>
      <c r="F61" s="728">
        <v>37172.400000000001</v>
      </c>
    </row>
    <row r="62" spans="1:480" ht="74.25" customHeight="1">
      <c r="A62" s="724"/>
      <c r="B62" s="725"/>
      <c r="C62" s="120" t="s">
        <v>148</v>
      </c>
      <c r="D62" s="744"/>
      <c r="E62" s="745"/>
      <c r="F62" s="728">
        <v>111250.2</v>
      </c>
    </row>
    <row r="63" spans="1:480" s="132" customFormat="1" ht="77.25" customHeight="1">
      <c r="A63" s="724"/>
      <c r="B63" s="725"/>
      <c r="C63" s="120" t="s">
        <v>223</v>
      </c>
      <c r="D63" s="744"/>
      <c r="E63" s="745"/>
      <c r="F63" s="728">
        <v>51360.2</v>
      </c>
      <c r="G63" s="135"/>
      <c r="H63" s="135"/>
      <c r="I63" s="135"/>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35"/>
      <c r="AX63" s="135"/>
      <c r="AY63" s="135"/>
      <c r="AZ63" s="135"/>
      <c r="BA63" s="135"/>
      <c r="BB63" s="135"/>
      <c r="BC63" s="135"/>
      <c r="BD63" s="135"/>
      <c r="BE63" s="135"/>
      <c r="BF63" s="135"/>
      <c r="BG63" s="135"/>
      <c r="BH63" s="135"/>
      <c r="BI63" s="135"/>
      <c r="BJ63" s="135"/>
      <c r="BK63" s="135"/>
      <c r="BL63" s="135"/>
      <c r="BM63" s="135"/>
      <c r="BN63" s="135"/>
      <c r="BO63" s="135"/>
      <c r="BP63" s="135"/>
      <c r="BQ63" s="135"/>
      <c r="BR63" s="135"/>
      <c r="BS63" s="135"/>
      <c r="BT63" s="135"/>
      <c r="BU63" s="135"/>
      <c r="BV63" s="135"/>
      <c r="BW63" s="135"/>
      <c r="BX63" s="135"/>
      <c r="BY63" s="135"/>
      <c r="BZ63" s="135"/>
      <c r="CA63" s="135"/>
      <c r="CB63" s="135"/>
      <c r="CC63" s="135"/>
      <c r="CD63" s="135"/>
      <c r="CE63" s="135"/>
      <c r="CF63" s="135"/>
      <c r="CG63" s="135"/>
      <c r="CH63" s="135"/>
      <c r="CI63" s="135"/>
      <c r="CJ63" s="135"/>
      <c r="CK63" s="135"/>
      <c r="CL63" s="135"/>
      <c r="CM63" s="135"/>
      <c r="CN63" s="135"/>
      <c r="CO63" s="135"/>
      <c r="CP63" s="135"/>
      <c r="CQ63" s="135"/>
      <c r="CR63" s="135"/>
      <c r="CS63" s="135"/>
      <c r="CT63" s="135"/>
      <c r="CU63" s="135"/>
      <c r="CV63" s="135"/>
      <c r="CW63" s="135"/>
      <c r="CX63" s="135"/>
      <c r="CY63" s="135"/>
      <c r="CZ63" s="135"/>
      <c r="DA63" s="135"/>
      <c r="DB63" s="135"/>
      <c r="DC63" s="135"/>
      <c r="DD63" s="135"/>
      <c r="DE63" s="135"/>
      <c r="DF63" s="135"/>
      <c r="DG63" s="135"/>
      <c r="DH63" s="135"/>
      <c r="DI63" s="135"/>
      <c r="DJ63" s="135"/>
      <c r="DK63" s="135"/>
      <c r="DL63" s="135"/>
      <c r="DM63" s="135"/>
      <c r="DN63" s="135"/>
      <c r="DO63" s="135"/>
      <c r="DP63" s="135"/>
      <c r="DQ63" s="135"/>
      <c r="DR63" s="135"/>
      <c r="DS63" s="135"/>
      <c r="DT63" s="135"/>
      <c r="DU63" s="135"/>
      <c r="DV63" s="135"/>
      <c r="DW63" s="135"/>
      <c r="DX63" s="135"/>
      <c r="DY63" s="135"/>
      <c r="DZ63" s="135"/>
      <c r="EA63" s="135"/>
      <c r="EB63" s="135"/>
      <c r="EC63" s="135"/>
      <c r="ED63" s="135"/>
      <c r="EE63" s="135"/>
      <c r="EF63" s="135"/>
      <c r="EG63" s="135"/>
      <c r="EH63" s="135"/>
      <c r="EI63" s="135"/>
      <c r="EJ63" s="135"/>
      <c r="EK63" s="135"/>
      <c r="EL63" s="135"/>
      <c r="EM63" s="135"/>
      <c r="EN63" s="135"/>
      <c r="EO63" s="135"/>
      <c r="EP63" s="135"/>
      <c r="EQ63" s="135"/>
      <c r="ER63" s="135"/>
      <c r="ES63" s="135"/>
      <c r="ET63" s="135"/>
      <c r="EU63" s="135"/>
      <c r="EV63" s="135"/>
      <c r="EW63" s="135"/>
      <c r="EX63" s="135"/>
      <c r="EY63" s="135"/>
      <c r="EZ63" s="135"/>
      <c r="FA63" s="135"/>
      <c r="FB63" s="135"/>
      <c r="FC63" s="135"/>
      <c r="FD63" s="135"/>
      <c r="FE63" s="135"/>
      <c r="FF63" s="135"/>
      <c r="FG63" s="135"/>
      <c r="FH63" s="135"/>
      <c r="FI63" s="135"/>
      <c r="FJ63" s="135"/>
      <c r="FK63" s="135"/>
      <c r="FL63" s="135"/>
      <c r="FM63" s="135"/>
      <c r="FN63" s="135"/>
      <c r="FO63" s="135"/>
      <c r="FP63" s="135"/>
      <c r="FQ63" s="135"/>
      <c r="FR63" s="135"/>
      <c r="FS63" s="135"/>
      <c r="FT63" s="135"/>
      <c r="FU63" s="135"/>
      <c r="FV63" s="135"/>
      <c r="FW63" s="135"/>
      <c r="FX63" s="135"/>
      <c r="FY63" s="135"/>
      <c r="FZ63" s="135"/>
      <c r="GA63" s="135"/>
      <c r="GB63" s="135"/>
      <c r="GC63" s="135"/>
      <c r="GD63" s="135"/>
      <c r="GE63" s="135"/>
      <c r="GF63" s="135"/>
      <c r="GG63" s="135"/>
      <c r="GH63" s="135"/>
      <c r="GI63" s="135"/>
      <c r="GJ63" s="135"/>
      <c r="GK63" s="135"/>
      <c r="GL63" s="135"/>
      <c r="GM63" s="135"/>
      <c r="GN63" s="135"/>
      <c r="GO63" s="135"/>
      <c r="GP63" s="135"/>
      <c r="GQ63" s="135"/>
      <c r="GR63" s="135"/>
      <c r="GS63" s="135"/>
      <c r="GT63" s="135"/>
      <c r="GU63" s="135"/>
      <c r="GV63" s="135"/>
      <c r="GW63" s="135"/>
      <c r="GX63" s="135"/>
      <c r="GY63" s="135"/>
      <c r="GZ63" s="135"/>
      <c r="HA63" s="135"/>
      <c r="HB63" s="135"/>
      <c r="HC63" s="135"/>
      <c r="HD63" s="135"/>
      <c r="HE63" s="135"/>
      <c r="HF63" s="135"/>
      <c r="HG63" s="135"/>
      <c r="HH63" s="135"/>
      <c r="HI63" s="135"/>
      <c r="HJ63" s="135"/>
      <c r="HK63" s="135"/>
      <c r="HL63" s="135"/>
      <c r="HM63" s="135"/>
      <c r="HN63" s="135"/>
      <c r="HO63" s="135"/>
      <c r="HP63" s="135"/>
      <c r="HQ63" s="135"/>
      <c r="HR63" s="135"/>
      <c r="HS63" s="135"/>
      <c r="HT63" s="135"/>
      <c r="HU63" s="135"/>
      <c r="HV63" s="135"/>
      <c r="HW63" s="135"/>
      <c r="HX63" s="135"/>
      <c r="HY63" s="135"/>
      <c r="HZ63" s="135"/>
      <c r="IA63" s="135"/>
      <c r="IB63" s="135"/>
      <c r="IC63" s="135"/>
      <c r="ID63" s="135"/>
      <c r="IE63" s="135"/>
      <c r="IF63" s="135"/>
      <c r="IG63" s="135"/>
      <c r="IH63" s="135"/>
      <c r="II63" s="135"/>
      <c r="IJ63" s="135"/>
      <c r="IK63" s="135"/>
      <c r="IL63" s="135"/>
      <c r="IM63" s="135"/>
      <c r="IN63" s="135"/>
      <c r="IO63" s="135"/>
      <c r="IP63" s="135"/>
      <c r="IQ63" s="135"/>
      <c r="IR63" s="135"/>
      <c r="IS63" s="135"/>
      <c r="IT63" s="135"/>
      <c r="IU63" s="135"/>
      <c r="IV63" s="135"/>
      <c r="IW63" s="135"/>
      <c r="IX63" s="135"/>
      <c r="IY63" s="135"/>
      <c r="IZ63" s="135"/>
      <c r="JA63" s="135"/>
      <c r="JB63" s="135"/>
      <c r="JC63" s="135"/>
      <c r="JD63" s="135"/>
      <c r="JE63" s="135"/>
      <c r="JF63" s="135"/>
      <c r="JG63" s="135"/>
      <c r="JH63" s="135"/>
      <c r="JI63" s="75"/>
      <c r="JJ63" s="75"/>
      <c r="JK63" s="75"/>
      <c r="JL63" s="75"/>
      <c r="JM63" s="75"/>
      <c r="JN63" s="75"/>
      <c r="JO63" s="75"/>
      <c r="JP63" s="75"/>
      <c r="JQ63" s="75"/>
      <c r="JR63" s="75"/>
      <c r="JS63" s="75"/>
      <c r="JT63" s="75"/>
      <c r="JU63" s="75"/>
      <c r="JV63" s="75"/>
      <c r="JW63" s="75"/>
      <c r="JX63" s="75"/>
      <c r="JY63" s="75"/>
      <c r="JZ63" s="75"/>
      <c r="KA63" s="75"/>
      <c r="KB63" s="75"/>
      <c r="KC63" s="75"/>
      <c r="KD63" s="75"/>
      <c r="KE63" s="75"/>
      <c r="KF63" s="75"/>
      <c r="KG63" s="75"/>
      <c r="KH63" s="75"/>
      <c r="KI63" s="75"/>
      <c r="KJ63" s="75"/>
      <c r="KK63" s="75"/>
      <c r="KL63" s="75"/>
      <c r="KM63" s="75"/>
      <c r="KN63" s="75"/>
      <c r="KO63" s="75"/>
      <c r="KP63" s="75"/>
      <c r="KQ63" s="75"/>
      <c r="KR63" s="75"/>
      <c r="KS63" s="75"/>
      <c r="KT63" s="75"/>
      <c r="KU63" s="75"/>
      <c r="KV63" s="75"/>
      <c r="KW63" s="75"/>
      <c r="KX63" s="75"/>
      <c r="KY63" s="75"/>
      <c r="KZ63" s="75"/>
      <c r="LA63" s="75"/>
      <c r="LB63" s="75"/>
      <c r="LC63" s="75"/>
      <c r="LD63" s="75"/>
      <c r="LE63" s="75"/>
      <c r="LF63" s="75"/>
      <c r="LG63" s="75"/>
      <c r="LH63" s="75"/>
      <c r="LI63" s="75"/>
      <c r="LJ63" s="75"/>
      <c r="LK63" s="75"/>
      <c r="LL63" s="75"/>
      <c r="LM63" s="75"/>
      <c r="LN63" s="75"/>
      <c r="LO63" s="75"/>
      <c r="LP63" s="75"/>
      <c r="LQ63" s="75"/>
      <c r="LR63" s="75"/>
      <c r="LS63" s="75"/>
      <c r="LT63" s="75"/>
      <c r="LU63" s="75"/>
      <c r="LV63" s="75"/>
      <c r="LW63" s="75"/>
      <c r="LX63" s="75"/>
      <c r="LY63" s="75"/>
      <c r="LZ63" s="75"/>
      <c r="MA63" s="75"/>
      <c r="MB63" s="75"/>
      <c r="MC63" s="75"/>
      <c r="MD63" s="75"/>
      <c r="ME63" s="75"/>
      <c r="MF63" s="75"/>
      <c r="MG63" s="75"/>
      <c r="MH63" s="75"/>
      <c r="MI63" s="75"/>
      <c r="MJ63" s="75"/>
      <c r="MK63" s="75"/>
      <c r="ML63" s="75"/>
      <c r="MM63" s="75"/>
      <c r="MN63" s="75"/>
      <c r="MO63" s="75"/>
      <c r="MP63" s="75"/>
      <c r="MQ63" s="75"/>
      <c r="MR63" s="75"/>
      <c r="MS63" s="75"/>
      <c r="MT63" s="75"/>
      <c r="MU63" s="75"/>
      <c r="MV63" s="75"/>
      <c r="MW63" s="75"/>
      <c r="MX63" s="75"/>
      <c r="MY63" s="75"/>
      <c r="MZ63" s="75"/>
      <c r="NA63" s="75"/>
      <c r="NB63" s="75"/>
      <c r="NC63" s="75"/>
      <c r="ND63" s="75"/>
      <c r="NE63" s="75"/>
      <c r="NF63" s="75"/>
      <c r="NG63" s="75"/>
      <c r="NH63" s="75"/>
      <c r="NI63" s="75"/>
      <c r="NJ63" s="75"/>
      <c r="NK63" s="75"/>
      <c r="NL63" s="75"/>
      <c r="NM63" s="75"/>
      <c r="NN63" s="75"/>
      <c r="NO63" s="75"/>
      <c r="NP63" s="75"/>
      <c r="NQ63" s="75"/>
      <c r="NR63" s="75"/>
      <c r="NS63" s="75"/>
      <c r="NT63" s="75"/>
      <c r="NU63" s="75"/>
      <c r="NV63" s="75"/>
      <c r="NW63" s="75"/>
      <c r="NX63" s="75"/>
      <c r="NY63" s="75"/>
      <c r="NZ63" s="75"/>
      <c r="OA63" s="75"/>
      <c r="OB63" s="75"/>
      <c r="OC63" s="75"/>
      <c r="OD63" s="75"/>
      <c r="OE63" s="75"/>
      <c r="OF63" s="75"/>
      <c r="OG63" s="75"/>
      <c r="OH63" s="75"/>
      <c r="OI63" s="75"/>
      <c r="OJ63" s="75"/>
      <c r="OK63" s="75"/>
      <c r="OL63" s="75"/>
      <c r="OM63" s="75"/>
      <c r="ON63" s="75"/>
      <c r="OO63" s="75"/>
      <c r="OP63" s="75"/>
      <c r="OQ63" s="75"/>
      <c r="OR63" s="75"/>
      <c r="OS63" s="75"/>
      <c r="OT63" s="75"/>
      <c r="OU63" s="75"/>
      <c r="OV63" s="75"/>
      <c r="OW63" s="75"/>
      <c r="OX63" s="75"/>
      <c r="OY63" s="75"/>
      <c r="OZ63" s="75"/>
      <c r="PA63" s="75"/>
      <c r="PB63" s="75"/>
      <c r="PC63" s="75"/>
      <c r="PD63" s="75"/>
      <c r="PE63" s="75"/>
      <c r="PF63" s="75"/>
      <c r="PG63" s="75"/>
      <c r="PH63" s="75"/>
      <c r="PI63" s="75"/>
      <c r="PJ63" s="75"/>
      <c r="PK63" s="75"/>
      <c r="PL63" s="75"/>
      <c r="PM63" s="75"/>
      <c r="PN63" s="75"/>
      <c r="PO63" s="75"/>
      <c r="PP63" s="75"/>
      <c r="PQ63" s="75"/>
      <c r="PR63" s="75"/>
      <c r="PS63" s="75"/>
      <c r="PT63" s="75"/>
      <c r="PU63" s="75"/>
      <c r="PV63" s="75"/>
      <c r="PW63" s="75"/>
      <c r="PX63" s="75"/>
      <c r="PY63" s="75"/>
      <c r="PZ63" s="75"/>
      <c r="QA63" s="75"/>
      <c r="QB63" s="75"/>
      <c r="QC63" s="75"/>
      <c r="QD63" s="75"/>
      <c r="QE63" s="75"/>
      <c r="QF63" s="75"/>
      <c r="QG63" s="75"/>
      <c r="QH63" s="75"/>
      <c r="QI63" s="75"/>
      <c r="QJ63" s="75"/>
      <c r="QK63" s="75"/>
      <c r="QL63" s="75"/>
      <c r="QM63" s="75"/>
      <c r="QN63" s="75"/>
      <c r="QO63" s="75"/>
      <c r="QP63" s="75"/>
      <c r="QQ63" s="75"/>
      <c r="QR63" s="75"/>
      <c r="QS63" s="75"/>
      <c r="QT63" s="75"/>
      <c r="QU63" s="75"/>
      <c r="QV63" s="75"/>
      <c r="QW63" s="75"/>
      <c r="QX63" s="75"/>
      <c r="QY63" s="75"/>
      <c r="QZ63" s="75"/>
      <c r="RA63" s="75"/>
      <c r="RB63" s="75"/>
      <c r="RC63" s="75"/>
      <c r="RD63" s="75"/>
      <c r="RE63" s="75"/>
      <c r="RF63" s="75"/>
      <c r="RG63" s="75"/>
      <c r="RH63" s="75"/>
      <c r="RI63" s="75"/>
      <c r="RJ63" s="75"/>
      <c r="RK63" s="75"/>
      <c r="RL63" s="75"/>
    </row>
    <row r="64" spans="1:480" s="132" customFormat="1" ht="72.75" customHeight="1">
      <c r="A64" s="724"/>
      <c r="B64" s="725"/>
      <c r="C64" s="120" t="s">
        <v>959</v>
      </c>
      <c r="D64" s="744"/>
      <c r="E64" s="745"/>
      <c r="F64" s="728">
        <v>110066</v>
      </c>
      <c r="G64" s="135"/>
      <c r="H64" s="135"/>
      <c r="I64" s="135"/>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5"/>
      <c r="AG64" s="135"/>
      <c r="AH64" s="135"/>
      <c r="AI64" s="135"/>
      <c r="AJ64" s="135"/>
      <c r="AK64" s="135"/>
      <c r="AL64" s="135"/>
      <c r="AM64" s="135"/>
      <c r="AN64" s="135"/>
      <c r="AO64" s="135"/>
      <c r="AP64" s="135"/>
      <c r="AQ64" s="135"/>
      <c r="AR64" s="135"/>
      <c r="AS64" s="135"/>
      <c r="AT64" s="135"/>
      <c r="AU64" s="135"/>
      <c r="AV64" s="135"/>
      <c r="AW64" s="135"/>
      <c r="AX64" s="135"/>
      <c r="AY64" s="135"/>
      <c r="AZ64" s="135"/>
      <c r="BA64" s="135"/>
      <c r="BB64" s="135"/>
      <c r="BC64" s="135"/>
      <c r="BD64" s="135"/>
      <c r="BE64" s="135"/>
      <c r="BF64" s="135"/>
      <c r="BG64" s="135"/>
      <c r="BH64" s="135"/>
      <c r="BI64" s="135"/>
      <c r="BJ64" s="135"/>
      <c r="BK64" s="135"/>
      <c r="BL64" s="135"/>
      <c r="BM64" s="135"/>
      <c r="BN64" s="135"/>
      <c r="BO64" s="135"/>
      <c r="BP64" s="135"/>
      <c r="BQ64" s="135"/>
      <c r="BR64" s="135"/>
      <c r="BS64" s="135"/>
      <c r="BT64" s="135"/>
      <c r="BU64" s="135"/>
      <c r="BV64" s="135"/>
      <c r="BW64" s="135"/>
      <c r="BX64" s="135"/>
      <c r="BY64" s="135"/>
      <c r="BZ64" s="135"/>
      <c r="CA64" s="135"/>
      <c r="CB64" s="135"/>
      <c r="CC64" s="135"/>
      <c r="CD64" s="135"/>
      <c r="CE64" s="135"/>
      <c r="CF64" s="135"/>
      <c r="CG64" s="135"/>
      <c r="CH64" s="135"/>
      <c r="CI64" s="135"/>
      <c r="CJ64" s="135"/>
      <c r="CK64" s="135"/>
      <c r="CL64" s="135"/>
      <c r="CM64" s="135"/>
      <c r="CN64" s="135"/>
      <c r="CO64" s="135"/>
      <c r="CP64" s="135"/>
      <c r="CQ64" s="135"/>
      <c r="CR64" s="135"/>
      <c r="CS64" s="135"/>
      <c r="CT64" s="135"/>
      <c r="CU64" s="135"/>
      <c r="CV64" s="135"/>
      <c r="CW64" s="135"/>
      <c r="CX64" s="135"/>
      <c r="CY64" s="135"/>
      <c r="CZ64" s="135"/>
      <c r="DA64" s="135"/>
      <c r="DB64" s="135"/>
      <c r="DC64" s="135"/>
      <c r="DD64" s="135"/>
      <c r="DE64" s="135"/>
      <c r="DF64" s="135"/>
      <c r="DG64" s="135"/>
      <c r="DH64" s="135"/>
      <c r="DI64" s="135"/>
      <c r="DJ64" s="135"/>
      <c r="DK64" s="135"/>
      <c r="DL64" s="135"/>
      <c r="DM64" s="135"/>
      <c r="DN64" s="135"/>
      <c r="DO64" s="135"/>
      <c r="DP64" s="135"/>
      <c r="DQ64" s="135"/>
      <c r="DR64" s="135"/>
      <c r="DS64" s="135"/>
      <c r="DT64" s="135"/>
      <c r="DU64" s="135"/>
      <c r="DV64" s="135"/>
      <c r="DW64" s="135"/>
      <c r="DX64" s="135"/>
      <c r="DY64" s="135"/>
      <c r="DZ64" s="135"/>
      <c r="EA64" s="135"/>
      <c r="EB64" s="135"/>
      <c r="EC64" s="135"/>
      <c r="ED64" s="135"/>
      <c r="EE64" s="135"/>
      <c r="EF64" s="135"/>
      <c r="EG64" s="135"/>
      <c r="EH64" s="135"/>
      <c r="EI64" s="135"/>
      <c r="EJ64" s="135"/>
      <c r="EK64" s="135"/>
      <c r="EL64" s="135"/>
      <c r="EM64" s="135"/>
      <c r="EN64" s="135"/>
      <c r="EO64" s="135"/>
      <c r="EP64" s="135"/>
      <c r="EQ64" s="135"/>
      <c r="ER64" s="135"/>
      <c r="ES64" s="135"/>
      <c r="ET64" s="135"/>
      <c r="EU64" s="135"/>
      <c r="EV64" s="135"/>
      <c r="EW64" s="135"/>
      <c r="EX64" s="135"/>
      <c r="EY64" s="135"/>
      <c r="EZ64" s="135"/>
      <c r="FA64" s="135"/>
      <c r="FB64" s="135"/>
      <c r="FC64" s="135"/>
      <c r="FD64" s="135"/>
      <c r="FE64" s="135"/>
      <c r="FF64" s="135"/>
      <c r="FG64" s="135"/>
      <c r="FH64" s="135"/>
      <c r="FI64" s="135"/>
      <c r="FJ64" s="135"/>
      <c r="FK64" s="135"/>
      <c r="FL64" s="135"/>
      <c r="FM64" s="135"/>
      <c r="FN64" s="135"/>
      <c r="FO64" s="135"/>
      <c r="FP64" s="135"/>
      <c r="FQ64" s="135"/>
      <c r="FR64" s="135"/>
      <c r="FS64" s="135"/>
      <c r="FT64" s="135"/>
      <c r="FU64" s="135"/>
      <c r="FV64" s="135"/>
      <c r="FW64" s="135"/>
      <c r="FX64" s="135"/>
      <c r="FY64" s="135"/>
      <c r="FZ64" s="135"/>
      <c r="GA64" s="135"/>
      <c r="GB64" s="135"/>
      <c r="GC64" s="135"/>
      <c r="GD64" s="135"/>
      <c r="GE64" s="135"/>
      <c r="GF64" s="135"/>
      <c r="GG64" s="135"/>
      <c r="GH64" s="135"/>
      <c r="GI64" s="135"/>
      <c r="GJ64" s="135"/>
      <c r="GK64" s="135"/>
      <c r="GL64" s="135"/>
      <c r="GM64" s="135"/>
      <c r="GN64" s="135"/>
      <c r="GO64" s="135"/>
      <c r="GP64" s="135"/>
      <c r="GQ64" s="135"/>
      <c r="GR64" s="135"/>
      <c r="GS64" s="135"/>
      <c r="GT64" s="135"/>
      <c r="GU64" s="135"/>
      <c r="GV64" s="135"/>
      <c r="GW64" s="135"/>
      <c r="GX64" s="135"/>
      <c r="GY64" s="135"/>
      <c r="GZ64" s="135"/>
      <c r="HA64" s="135"/>
      <c r="HB64" s="135"/>
      <c r="HC64" s="135"/>
      <c r="HD64" s="135"/>
      <c r="HE64" s="135"/>
      <c r="HF64" s="135"/>
      <c r="HG64" s="135"/>
      <c r="HH64" s="135"/>
      <c r="HI64" s="135"/>
      <c r="HJ64" s="135"/>
      <c r="HK64" s="135"/>
      <c r="HL64" s="135"/>
      <c r="HM64" s="135"/>
      <c r="HN64" s="135"/>
      <c r="HO64" s="135"/>
      <c r="HP64" s="135"/>
      <c r="HQ64" s="135"/>
      <c r="HR64" s="135"/>
      <c r="HS64" s="135"/>
      <c r="HT64" s="135"/>
      <c r="HU64" s="135"/>
      <c r="HV64" s="135"/>
      <c r="HW64" s="135"/>
      <c r="HX64" s="135"/>
      <c r="HY64" s="135"/>
      <c r="HZ64" s="135"/>
      <c r="IA64" s="135"/>
      <c r="IB64" s="135"/>
      <c r="IC64" s="135"/>
      <c r="ID64" s="135"/>
      <c r="IE64" s="135"/>
      <c r="IF64" s="135"/>
      <c r="IG64" s="135"/>
      <c r="IH64" s="135"/>
      <c r="II64" s="135"/>
      <c r="IJ64" s="135"/>
      <c r="IK64" s="135"/>
      <c r="IL64" s="135"/>
      <c r="IM64" s="135"/>
      <c r="IN64" s="135"/>
      <c r="IO64" s="135"/>
      <c r="IP64" s="135"/>
      <c r="IQ64" s="135"/>
      <c r="IR64" s="135"/>
      <c r="IS64" s="135"/>
      <c r="IT64" s="135"/>
      <c r="IU64" s="135"/>
      <c r="IV64" s="135"/>
      <c r="IW64" s="135"/>
      <c r="IX64" s="135"/>
      <c r="IY64" s="135"/>
      <c r="IZ64" s="135"/>
      <c r="JA64" s="135"/>
      <c r="JB64" s="135"/>
      <c r="JC64" s="135"/>
      <c r="JD64" s="135"/>
      <c r="JE64" s="135"/>
      <c r="JF64" s="135"/>
      <c r="JG64" s="135"/>
      <c r="JH64" s="135"/>
      <c r="JI64" s="75"/>
      <c r="JJ64" s="75"/>
      <c r="JK64" s="75"/>
      <c r="JL64" s="75"/>
      <c r="JM64" s="75"/>
      <c r="JN64" s="75"/>
      <c r="JO64" s="75"/>
      <c r="JP64" s="75"/>
      <c r="JQ64" s="75"/>
      <c r="JR64" s="75"/>
      <c r="JS64" s="75"/>
      <c r="JT64" s="75"/>
      <c r="JU64" s="75"/>
      <c r="JV64" s="75"/>
      <c r="JW64" s="75"/>
      <c r="JX64" s="75"/>
      <c r="JY64" s="75"/>
      <c r="JZ64" s="75"/>
      <c r="KA64" s="75"/>
      <c r="KB64" s="75"/>
      <c r="KC64" s="75"/>
      <c r="KD64" s="75"/>
      <c r="KE64" s="75"/>
      <c r="KF64" s="75"/>
      <c r="KG64" s="75"/>
      <c r="KH64" s="75"/>
      <c r="KI64" s="75"/>
      <c r="KJ64" s="75"/>
      <c r="KK64" s="75"/>
      <c r="KL64" s="75"/>
      <c r="KM64" s="75"/>
      <c r="KN64" s="75"/>
      <c r="KO64" s="75"/>
      <c r="KP64" s="75"/>
      <c r="KQ64" s="75"/>
      <c r="KR64" s="75"/>
      <c r="KS64" s="75"/>
      <c r="KT64" s="75"/>
      <c r="KU64" s="75"/>
      <c r="KV64" s="75"/>
      <c r="KW64" s="75"/>
      <c r="KX64" s="75"/>
      <c r="KY64" s="75"/>
      <c r="KZ64" s="75"/>
      <c r="LA64" s="75"/>
      <c r="LB64" s="75"/>
      <c r="LC64" s="75"/>
      <c r="LD64" s="75"/>
      <c r="LE64" s="75"/>
      <c r="LF64" s="75"/>
      <c r="LG64" s="75"/>
      <c r="LH64" s="75"/>
      <c r="LI64" s="75"/>
      <c r="LJ64" s="75"/>
      <c r="LK64" s="75"/>
      <c r="LL64" s="75"/>
      <c r="LM64" s="75"/>
      <c r="LN64" s="75"/>
      <c r="LO64" s="75"/>
      <c r="LP64" s="75"/>
      <c r="LQ64" s="75"/>
      <c r="LR64" s="75"/>
      <c r="LS64" s="75"/>
      <c r="LT64" s="75"/>
      <c r="LU64" s="75"/>
      <c r="LV64" s="75"/>
      <c r="LW64" s="75"/>
      <c r="LX64" s="75"/>
      <c r="LY64" s="75"/>
      <c r="LZ64" s="75"/>
      <c r="MA64" s="75"/>
      <c r="MB64" s="75"/>
      <c r="MC64" s="75"/>
      <c r="MD64" s="75"/>
      <c r="ME64" s="75"/>
      <c r="MF64" s="75"/>
      <c r="MG64" s="75"/>
      <c r="MH64" s="75"/>
      <c r="MI64" s="75"/>
      <c r="MJ64" s="75"/>
      <c r="MK64" s="75"/>
      <c r="ML64" s="75"/>
      <c r="MM64" s="75"/>
      <c r="MN64" s="75"/>
      <c r="MO64" s="75"/>
      <c r="MP64" s="75"/>
      <c r="MQ64" s="75"/>
      <c r="MR64" s="75"/>
      <c r="MS64" s="75"/>
      <c r="MT64" s="75"/>
      <c r="MU64" s="75"/>
      <c r="MV64" s="75"/>
      <c r="MW64" s="75"/>
      <c r="MX64" s="75"/>
      <c r="MY64" s="75"/>
      <c r="MZ64" s="75"/>
      <c r="NA64" s="75"/>
      <c r="NB64" s="75"/>
      <c r="NC64" s="75"/>
      <c r="ND64" s="75"/>
      <c r="NE64" s="75"/>
      <c r="NF64" s="75"/>
      <c r="NG64" s="75"/>
      <c r="NH64" s="75"/>
      <c r="NI64" s="75"/>
      <c r="NJ64" s="75"/>
      <c r="NK64" s="75"/>
      <c r="NL64" s="75"/>
      <c r="NM64" s="75"/>
      <c r="NN64" s="75"/>
      <c r="NO64" s="75"/>
      <c r="NP64" s="75"/>
      <c r="NQ64" s="75"/>
      <c r="NR64" s="75"/>
      <c r="NS64" s="75"/>
      <c r="NT64" s="75"/>
      <c r="NU64" s="75"/>
      <c r="NV64" s="75"/>
      <c r="NW64" s="75"/>
      <c r="NX64" s="75"/>
      <c r="NY64" s="75"/>
      <c r="NZ64" s="75"/>
      <c r="OA64" s="75"/>
      <c r="OB64" s="75"/>
      <c r="OC64" s="75"/>
      <c r="OD64" s="75"/>
      <c r="OE64" s="75"/>
      <c r="OF64" s="75"/>
      <c r="OG64" s="75"/>
      <c r="OH64" s="75"/>
      <c r="OI64" s="75"/>
      <c r="OJ64" s="75"/>
      <c r="OK64" s="75"/>
      <c r="OL64" s="75"/>
      <c r="OM64" s="75"/>
      <c r="ON64" s="75"/>
      <c r="OO64" s="75"/>
      <c r="OP64" s="75"/>
      <c r="OQ64" s="75"/>
      <c r="OR64" s="75"/>
      <c r="OS64" s="75"/>
      <c r="OT64" s="75"/>
      <c r="OU64" s="75"/>
      <c r="OV64" s="75"/>
      <c r="OW64" s="75"/>
      <c r="OX64" s="75"/>
      <c r="OY64" s="75"/>
      <c r="OZ64" s="75"/>
      <c r="PA64" s="75"/>
      <c r="PB64" s="75"/>
      <c r="PC64" s="75"/>
      <c r="PD64" s="75"/>
      <c r="PE64" s="75"/>
      <c r="PF64" s="75"/>
      <c r="PG64" s="75"/>
      <c r="PH64" s="75"/>
      <c r="PI64" s="75"/>
      <c r="PJ64" s="75"/>
      <c r="PK64" s="75"/>
      <c r="PL64" s="75"/>
      <c r="PM64" s="75"/>
      <c r="PN64" s="75"/>
      <c r="PO64" s="75"/>
      <c r="PP64" s="75"/>
      <c r="PQ64" s="75"/>
      <c r="PR64" s="75"/>
      <c r="PS64" s="75"/>
      <c r="PT64" s="75"/>
      <c r="PU64" s="75"/>
      <c r="PV64" s="75"/>
      <c r="PW64" s="75"/>
      <c r="PX64" s="75"/>
      <c r="PY64" s="75"/>
      <c r="PZ64" s="75"/>
      <c r="QA64" s="75"/>
      <c r="QB64" s="75"/>
      <c r="QC64" s="75"/>
      <c r="QD64" s="75"/>
      <c r="QE64" s="75"/>
      <c r="QF64" s="75"/>
      <c r="QG64" s="75"/>
      <c r="QH64" s="75"/>
      <c r="QI64" s="75"/>
      <c r="QJ64" s="75"/>
      <c r="QK64" s="75"/>
      <c r="QL64" s="75"/>
      <c r="QM64" s="75"/>
      <c r="QN64" s="75"/>
      <c r="QO64" s="75"/>
      <c r="QP64" s="75"/>
      <c r="QQ64" s="75"/>
      <c r="QR64" s="75"/>
      <c r="QS64" s="75"/>
      <c r="QT64" s="75"/>
      <c r="QU64" s="75"/>
      <c r="QV64" s="75"/>
      <c r="QW64" s="75"/>
      <c r="QX64" s="75"/>
      <c r="QY64" s="75"/>
      <c r="QZ64" s="75"/>
      <c r="RA64" s="75"/>
      <c r="RB64" s="75"/>
      <c r="RC64" s="75"/>
      <c r="RD64" s="75"/>
      <c r="RE64" s="75"/>
      <c r="RF64" s="75"/>
      <c r="RG64" s="75"/>
      <c r="RH64" s="75"/>
      <c r="RI64" s="75"/>
      <c r="RJ64" s="75"/>
      <c r="RK64" s="75"/>
      <c r="RL64" s="75"/>
    </row>
    <row r="65" spans="1:480" s="132" customFormat="1" ht="83.25" customHeight="1">
      <c r="A65" s="724"/>
      <c r="B65" s="725"/>
      <c r="C65" s="120" t="s">
        <v>149</v>
      </c>
      <c r="D65" s="746"/>
      <c r="E65" s="747"/>
      <c r="F65" s="728">
        <v>164224.80000000002</v>
      </c>
      <c r="G65" s="135"/>
      <c r="H65" s="135"/>
      <c r="I65" s="135"/>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5"/>
      <c r="AG65" s="135"/>
      <c r="AH65" s="135"/>
      <c r="AI65" s="135"/>
      <c r="AJ65" s="135"/>
      <c r="AK65" s="135"/>
      <c r="AL65" s="135"/>
      <c r="AM65" s="135"/>
      <c r="AN65" s="135"/>
      <c r="AO65" s="135"/>
      <c r="AP65" s="135"/>
      <c r="AQ65" s="135"/>
      <c r="AR65" s="135"/>
      <c r="AS65" s="135"/>
      <c r="AT65" s="135"/>
      <c r="AU65" s="135"/>
      <c r="AV65" s="135"/>
      <c r="AW65" s="135"/>
      <c r="AX65" s="135"/>
      <c r="AY65" s="135"/>
      <c r="AZ65" s="135"/>
      <c r="BA65" s="135"/>
      <c r="BB65" s="135"/>
      <c r="BC65" s="135"/>
      <c r="BD65" s="135"/>
      <c r="BE65" s="135"/>
      <c r="BF65" s="135"/>
      <c r="BG65" s="135"/>
      <c r="BH65" s="135"/>
      <c r="BI65" s="135"/>
      <c r="BJ65" s="135"/>
      <c r="BK65" s="135"/>
      <c r="BL65" s="135"/>
      <c r="BM65" s="135"/>
      <c r="BN65" s="135"/>
      <c r="BO65" s="135"/>
      <c r="BP65" s="135"/>
      <c r="BQ65" s="135"/>
      <c r="BR65" s="135"/>
      <c r="BS65" s="135"/>
      <c r="BT65" s="135"/>
      <c r="BU65" s="135"/>
      <c r="BV65" s="135"/>
      <c r="BW65" s="135"/>
      <c r="BX65" s="135"/>
      <c r="BY65" s="135"/>
      <c r="BZ65" s="135"/>
      <c r="CA65" s="135"/>
      <c r="CB65" s="135"/>
      <c r="CC65" s="135"/>
      <c r="CD65" s="135"/>
      <c r="CE65" s="135"/>
      <c r="CF65" s="135"/>
      <c r="CG65" s="135"/>
      <c r="CH65" s="135"/>
      <c r="CI65" s="135"/>
      <c r="CJ65" s="135"/>
      <c r="CK65" s="135"/>
      <c r="CL65" s="135"/>
      <c r="CM65" s="135"/>
      <c r="CN65" s="135"/>
      <c r="CO65" s="135"/>
      <c r="CP65" s="135"/>
      <c r="CQ65" s="135"/>
      <c r="CR65" s="135"/>
      <c r="CS65" s="135"/>
      <c r="CT65" s="135"/>
      <c r="CU65" s="135"/>
      <c r="CV65" s="135"/>
      <c r="CW65" s="135"/>
      <c r="CX65" s="135"/>
      <c r="CY65" s="135"/>
      <c r="CZ65" s="135"/>
      <c r="DA65" s="135"/>
      <c r="DB65" s="135"/>
      <c r="DC65" s="135"/>
      <c r="DD65" s="135"/>
      <c r="DE65" s="135"/>
      <c r="DF65" s="135"/>
      <c r="DG65" s="135"/>
      <c r="DH65" s="135"/>
      <c r="DI65" s="135"/>
      <c r="DJ65" s="135"/>
      <c r="DK65" s="135"/>
      <c r="DL65" s="135"/>
      <c r="DM65" s="135"/>
      <c r="DN65" s="135"/>
      <c r="DO65" s="135"/>
      <c r="DP65" s="135"/>
      <c r="DQ65" s="135"/>
      <c r="DR65" s="135"/>
      <c r="DS65" s="135"/>
      <c r="DT65" s="135"/>
      <c r="DU65" s="135"/>
      <c r="DV65" s="135"/>
      <c r="DW65" s="135"/>
      <c r="DX65" s="135"/>
      <c r="DY65" s="135"/>
      <c r="DZ65" s="135"/>
      <c r="EA65" s="135"/>
      <c r="EB65" s="135"/>
      <c r="EC65" s="135"/>
      <c r="ED65" s="135"/>
      <c r="EE65" s="135"/>
      <c r="EF65" s="135"/>
      <c r="EG65" s="135"/>
      <c r="EH65" s="135"/>
      <c r="EI65" s="135"/>
      <c r="EJ65" s="135"/>
      <c r="EK65" s="135"/>
      <c r="EL65" s="135"/>
      <c r="EM65" s="135"/>
      <c r="EN65" s="135"/>
      <c r="EO65" s="135"/>
      <c r="EP65" s="135"/>
      <c r="EQ65" s="135"/>
      <c r="ER65" s="135"/>
      <c r="ES65" s="135"/>
      <c r="ET65" s="135"/>
      <c r="EU65" s="135"/>
      <c r="EV65" s="135"/>
      <c r="EW65" s="135"/>
      <c r="EX65" s="135"/>
      <c r="EY65" s="135"/>
      <c r="EZ65" s="135"/>
      <c r="FA65" s="135"/>
      <c r="FB65" s="135"/>
      <c r="FC65" s="135"/>
      <c r="FD65" s="135"/>
      <c r="FE65" s="135"/>
      <c r="FF65" s="135"/>
      <c r="FG65" s="135"/>
      <c r="FH65" s="135"/>
      <c r="FI65" s="135"/>
      <c r="FJ65" s="135"/>
      <c r="FK65" s="135"/>
      <c r="FL65" s="135"/>
      <c r="FM65" s="135"/>
      <c r="FN65" s="135"/>
      <c r="FO65" s="135"/>
      <c r="FP65" s="135"/>
      <c r="FQ65" s="135"/>
      <c r="FR65" s="135"/>
      <c r="FS65" s="135"/>
      <c r="FT65" s="135"/>
      <c r="FU65" s="135"/>
      <c r="FV65" s="135"/>
      <c r="FW65" s="135"/>
      <c r="FX65" s="135"/>
      <c r="FY65" s="135"/>
      <c r="FZ65" s="135"/>
      <c r="GA65" s="135"/>
      <c r="GB65" s="135"/>
      <c r="GC65" s="135"/>
      <c r="GD65" s="135"/>
      <c r="GE65" s="135"/>
      <c r="GF65" s="135"/>
      <c r="GG65" s="135"/>
      <c r="GH65" s="135"/>
      <c r="GI65" s="135"/>
      <c r="GJ65" s="135"/>
      <c r="GK65" s="135"/>
      <c r="GL65" s="135"/>
      <c r="GM65" s="135"/>
      <c r="GN65" s="135"/>
      <c r="GO65" s="135"/>
      <c r="GP65" s="135"/>
      <c r="GQ65" s="135"/>
      <c r="GR65" s="135"/>
      <c r="GS65" s="135"/>
      <c r="GT65" s="135"/>
      <c r="GU65" s="135"/>
      <c r="GV65" s="135"/>
      <c r="GW65" s="135"/>
      <c r="GX65" s="135"/>
      <c r="GY65" s="135"/>
      <c r="GZ65" s="135"/>
      <c r="HA65" s="135"/>
      <c r="HB65" s="135"/>
      <c r="HC65" s="135"/>
      <c r="HD65" s="135"/>
      <c r="HE65" s="135"/>
      <c r="HF65" s="135"/>
      <c r="HG65" s="135"/>
      <c r="HH65" s="135"/>
      <c r="HI65" s="135"/>
      <c r="HJ65" s="135"/>
      <c r="HK65" s="135"/>
      <c r="HL65" s="135"/>
      <c r="HM65" s="135"/>
      <c r="HN65" s="135"/>
      <c r="HO65" s="135"/>
      <c r="HP65" s="135"/>
      <c r="HQ65" s="135"/>
      <c r="HR65" s="135"/>
      <c r="HS65" s="135"/>
      <c r="HT65" s="135"/>
      <c r="HU65" s="135"/>
      <c r="HV65" s="135"/>
      <c r="HW65" s="135"/>
      <c r="HX65" s="135"/>
      <c r="HY65" s="135"/>
      <c r="HZ65" s="135"/>
      <c r="IA65" s="135"/>
      <c r="IB65" s="135"/>
      <c r="IC65" s="135"/>
      <c r="ID65" s="135"/>
      <c r="IE65" s="135"/>
      <c r="IF65" s="135"/>
      <c r="IG65" s="135"/>
      <c r="IH65" s="135"/>
      <c r="II65" s="135"/>
      <c r="IJ65" s="135"/>
      <c r="IK65" s="135"/>
      <c r="IL65" s="135"/>
      <c r="IM65" s="135"/>
      <c r="IN65" s="135"/>
      <c r="IO65" s="135"/>
      <c r="IP65" s="135"/>
      <c r="IQ65" s="135"/>
      <c r="IR65" s="135"/>
      <c r="IS65" s="135"/>
      <c r="IT65" s="135"/>
      <c r="IU65" s="135"/>
      <c r="IV65" s="135"/>
      <c r="IW65" s="135"/>
      <c r="IX65" s="135"/>
      <c r="IY65" s="135"/>
      <c r="IZ65" s="135"/>
      <c r="JA65" s="135"/>
      <c r="JB65" s="135"/>
      <c r="JC65" s="135"/>
      <c r="JD65" s="135"/>
      <c r="JE65" s="135"/>
      <c r="JF65" s="135"/>
      <c r="JG65" s="135"/>
      <c r="JH65" s="135"/>
      <c r="JI65" s="75"/>
      <c r="JJ65" s="75"/>
      <c r="JK65" s="75"/>
      <c r="JL65" s="75"/>
      <c r="JM65" s="75"/>
      <c r="JN65" s="75"/>
      <c r="JO65" s="75"/>
      <c r="JP65" s="75"/>
      <c r="JQ65" s="75"/>
      <c r="JR65" s="75"/>
      <c r="JS65" s="75"/>
      <c r="JT65" s="75"/>
      <c r="JU65" s="75"/>
      <c r="JV65" s="75"/>
      <c r="JW65" s="75"/>
      <c r="JX65" s="75"/>
      <c r="JY65" s="75"/>
      <c r="JZ65" s="75"/>
      <c r="KA65" s="75"/>
      <c r="KB65" s="75"/>
      <c r="KC65" s="75"/>
      <c r="KD65" s="75"/>
      <c r="KE65" s="75"/>
      <c r="KF65" s="75"/>
      <c r="KG65" s="75"/>
      <c r="KH65" s="75"/>
      <c r="KI65" s="75"/>
      <c r="KJ65" s="75"/>
      <c r="KK65" s="75"/>
      <c r="KL65" s="75"/>
      <c r="KM65" s="75"/>
      <c r="KN65" s="75"/>
      <c r="KO65" s="75"/>
      <c r="KP65" s="75"/>
      <c r="KQ65" s="75"/>
      <c r="KR65" s="75"/>
      <c r="KS65" s="75"/>
      <c r="KT65" s="75"/>
      <c r="KU65" s="75"/>
      <c r="KV65" s="75"/>
      <c r="KW65" s="75"/>
      <c r="KX65" s="75"/>
      <c r="KY65" s="75"/>
      <c r="KZ65" s="75"/>
      <c r="LA65" s="75"/>
      <c r="LB65" s="75"/>
      <c r="LC65" s="75"/>
      <c r="LD65" s="75"/>
      <c r="LE65" s="75"/>
      <c r="LF65" s="75"/>
      <c r="LG65" s="75"/>
      <c r="LH65" s="75"/>
      <c r="LI65" s="75"/>
      <c r="LJ65" s="75"/>
      <c r="LK65" s="75"/>
      <c r="LL65" s="75"/>
      <c r="LM65" s="75"/>
      <c r="LN65" s="75"/>
      <c r="LO65" s="75"/>
      <c r="LP65" s="75"/>
      <c r="LQ65" s="75"/>
      <c r="LR65" s="75"/>
      <c r="LS65" s="75"/>
      <c r="LT65" s="75"/>
      <c r="LU65" s="75"/>
      <c r="LV65" s="75"/>
      <c r="LW65" s="75"/>
      <c r="LX65" s="75"/>
      <c r="LY65" s="75"/>
      <c r="LZ65" s="75"/>
      <c r="MA65" s="75"/>
      <c r="MB65" s="75"/>
      <c r="MC65" s="75"/>
      <c r="MD65" s="75"/>
      <c r="ME65" s="75"/>
      <c r="MF65" s="75"/>
      <c r="MG65" s="75"/>
      <c r="MH65" s="75"/>
      <c r="MI65" s="75"/>
      <c r="MJ65" s="75"/>
      <c r="MK65" s="75"/>
      <c r="ML65" s="75"/>
      <c r="MM65" s="75"/>
      <c r="MN65" s="75"/>
      <c r="MO65" s="75"/>
      <c r="MP65" s="75"/>
      <c r="MQ65" s="75"/>
      <c r="MR65" s="75"/>
      <c r="MS65" s="75"/>
      <c r="MT65" s="75"/>
      <c r="MU65" s="75"/>
      <c r="MV65" s="75"/>
      <c r="MW65" s="75"/>
      <c r="MX65" s="75"/>
      <c r="MY65" s="75"/>
      <c r="MZ65" s="75"/>
      <c r="NA65" s="75"/>
      <c r="NB65" s="75"/>
      <c r="NC65" s="75"/>
      <c r="ND65" s="75"/>
      <c r="NE65" s="75"/>
      <c r="NF65" s="75"/>
      <c r="NG65" s="75"/>
      <c r="NH65" s="75"/>
      <c r="NI65" s="75"/>
      <c r="NJ65" s="75"/>
      <c r="NK65" s="75"/>
      <c r="NL65" s="75"/>
      <c r="NM65" s="75"/>
      <c r="NN65" s="75"/>
      <c r="NO65" s="75"/>
      <c r="NP65" s="75"/>
      <c r="NQ65" s="75"/>
      <c r="NR65" s="75"/>
      <c r="NS65" s="75"/>
      <c r="NT65" s="75"/>
      <c r="NU65" s="75"/>
      <c r="NV65" s="75"/>
      <c r="NW65" s="75"/>
      <c r="NX65" s="75"/>
      <c r="NY65" s="75"/>
      <c r="NZ65" s="75"/>
      <c r="OA65" s="75"/>
      <c r="OB65" s="75"/>
      <c r="OC65" s="75"/>
      <c r="OD65" s="75"/>
      <c r="OE65" s="75"/>
      <c r="OF65" s="75"/>
      <c r="OG65" s="75"/>
      <c r="OH65" s="75"/>
      <c r="OI65" s="75"/>
      <c r="OJ65" s="75"/>
      <c r="OK65" s="75"/>
      <c r="OL65" s="75"/>
      <c r="OM65" s="75"/>
      <c r="ON65" s="75"/>
      <c r="OO65" s="75"/>
      <c r="OP65" s="75"/>
      <c r="OQ65" s="75"/>
      <c r="OR65" s="75"/>
      <c r="OS65" s="75"/>
      <c r="OT65" s="75"/>
      <c r="OU65" s="75"/>
      <c r="OV65" s="75"/>
      <c r="OW65" s="75"/>
      <c r="OX65" s="75"/>
      <c r="OY65" s="75"/>
      <c r="OZ65" s="75"/>
      <c r="PA65" s="75"/>
      <c r="PB65" s="75"/>
      <c r="PC65" s="75"/>
      <c r="PD65" s="75"/>
      <c r="PE65" s="75"/>
      <c r="PF65" s="75"/>
      <c r="PG65" s="75"/>
      <c r="PH65" s="75"/>
      <c r="PI65" s="75"/>
      <c r="PJ65" s="75"/>
      <c r="PK65" s="75"/>
      <c r="PL65" s="75"/>
      <c r="PM65" s="75"/>
      <c r="PN65" s="75"/>
      <c r="PO65" s="75"/>
      <c r="PP65" s="75"/>
      <c r="PQ65" s="75"/>
      <c r="PR65" s="75"/>
      <c r="PS65" s="75"/>
      <c r="PT65" s="75"/>
      <c r="PU65" s="75"/>
      <c r="PV65" s="75"/>
      <c r="PW65" s="75"/>
      <c r="PX65" s="75"/>
      <c r="PY65" s="75"/>
      <c r="PZ65" s="75"/>
      <c r="QA65" s="75"/>
      <c r="QB65" s="75"/>
      <c r="QC65" s="75"/>
      <c r="QD65" s="75"/>
      <c r="QE65" s="75"/>
      <c r="QF65" s="75"/>
      <c r="QG65" s="75"/>
      <c r="QH65" s="75"/>
      <c r="QI65" s="75"/>
      <c r="QJ65" s="75"/>
      <c r="QK65" s="75"/>
      <c r="QL65" s="75"/>
      <c r="QM65" s="75"/>
      <c r="QN65" s="75"/>
      <c r="QO65" s="75"/>
      <c r="QP65" s="75"/>
      <c r="QQ65" s="75"/>
      <c r="QR65" s="75"/>
      <c r="QS65" s="75"/>
      <c r="QT65" s="75"/>
      <c r="QU65" s="75"/>
      <c r="QV65" s="75"/>
      <c r="QW65" s="75"/>
      <c r="QX65" s="75"/>
      <c r="QY65" s="75"/>
      <c r="QZ65" s="75"/>
      <c r="RA65" s="75"/>
      <c r="RB65" s="75"/>
      <c r="RC65" s="75"/>
      <c r="RD65" s="75"/>
      <c r="RE65" s="75"/>
      <c r="RF65" s="75"/>
      <c r="RG65" s="75"/>
      <c r="RH65" s="75"/>
      <c r="RI65" s="75"/>
      <c r="RJ65" s="75"/>
      <c r="RK65" s="75"/>
      <c r="RL65" s="75"/>
    </row>
    <row r="66" spans="1:480" s="132" customFormat="1" ht="93" customHeight="1">
      <c r="A66" s="724"/>
      <c r="B66" s="725"/>
      <c r="C66" s="120" t="s">
        <v>224</v>
      </c>
      <c r="D66" s="748"/>
      <c r="E66" s="121" t="s">
        <v>150</v>
      </c>
      <c r="F66" s="728">
        <v>194818.2</v>
      </c>
      <c r="G66" s="135"/>
      <c r="H66" s="135"/>
      <c r="I66" s="135"/>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5"/>
      <c r="AG66" s="135"/>
      <c r="AH66" s="135"/>
      <c r="AI66" s="135"/>
      <c r="AJ66" s="135"/>
      <c r="AK66" s="135"/>
      <c r="AL66" s="135"/>
      <c r="AM66" s="135"/>
      <c r="AN66" s="135"/>
      <c r="AO66" s="135"/>
      <c r="AP66" s="135"/>
      <c r="AQ66" s="135"/>
      <c r="AR66" s="135"/>
      <c r="AS66" s="135"/>
      <c r="AT66" s="135"/>
      <c r="AU66" s="135"/>
      <c r="AV66" s="135"/>
      <c r="AW66" s="135"/>
      <c r="AX66" s="135"/>
      <c r="AY66" s="135"/>
      <c r="AZ66" s="135"/>
      <c r="BA66" s="135"/>
      <c r="BB66" s="135"/>
      <c r="BC66" s="135"/>
      <c r="BD66" s="135"/>
      <c r="BE66" s="135"/>
      <c r="BF66" s="135"/>
      <c r="BG66" s="135"/>
      <c r="BH66" s="135"/>
      <c r="BI66" s="135"/>
      <c r="BJ66" s="135"/>
      <c r="BK66" s="135"/>
      <c r="BL66" s="135"/>
      <c r="BM66" s="135"/>
      <c r="BN66" s="135"/>
      <c r="BO66" s="135"/>
      <c r="BP66" s="135"/>
      <c r="BQ66" s="135"/>
      <c r="BR66" s="135"/>
      <c r="BS66" s="135"/>
      <c r="BT66" s="135"/>
      <c r="BU66" s="135"/>
      <c r="BV66" s="135"/>
      <c r="BW66" s="135"/>
      <c r="BX66" s="135"/>
      <c r="BY66" s="135"/>
      <c r="BZ66" s="135"/>
      <c r="CA66" s="135"/>
      <c r="CB66" s="135"/>
      <c r="CC66" s="135"/>
      <c r="CD66" s="135"/>
      <c r="CE66" s="135"/>
      <c r="CF66" s="135"/>
      <c r="CG66" s="135"/>
      <c r="CH66" s="135"/>
      <c r="CI66" s="135"/>
      <c r="CJ66" s="135"/>
      <c r="CK66" s="135"/>
      <c r="CL66" s="135"/>
      <c r="CM66" s="135"/>
      <c r="CN66" s="135"/>
      <c r="CO66" s="135"/>
      <c r="CP66" s="135"/>
      <c r="CQ66" s="135"/>
      <c r="CR66" s="135"/>
      <c r="CS66" s="135"/>
      <c r="CT66" s="135"/>
      <c r="CU66" s="135"/>
      <c r="CV66" s="135"/>
      <c r="CW66" s="135"/>
      <c r="CX66" s="135"/>
      <c r="CY66" s="135"/>
      <c r="CZ66" s="135"/>
      <c r="DA66" s="135"/>
      <c r="DB66" s="135"/>
      <c r="DC66" s="135"/>
      <c r="DD66" s="135"/>
      <c r="DE66" s="135"/>
      <c r="DF66" s="135"/>
      <c r="DG66" s="135"/>
      <c r="DH66" s="135"/>
      <c r="DI66" s="135"/>
      <c r="DJ66" s="135"/>
      <c r="DK66" s="135"/>
      <c r="DL66" s="135"/>
      <c r="DM66" s="135"/>
      <c r="DN66" s="135"/>
      <c r="DO66" s="135"/>
      <c r="DP66" s="135"/>
      <c r="DQ66" s="135"/>
      <c r="DR66" s="135"/>
      <c r="DS66" s="135"/>
      <c r="DT66" s="135"/>
      <c r="DU66" s="135"/>
      <c r="DV66" s="135"/>
      <c r="DW66" s="135"/>
      <c r="DX66" s="135"/>
      <c r="DY66" s="135"/>
      <c r="DZ66" s="135"/>
      <c r="EA66" s="135"/>
      <c r="EB66" s="135"/>
      <c r="EC66" s="135"/>
      <c r="ED66" s="135"/>
      <c r="EE66" s="135"/>
      <c r="EF66" s="135"/>
      <c r="EG66" s="135"/>
      <c r="EH66" s="135"/>
      <c r="EI66" s="135"/>
      <c r="EJ66" s="135"/>
      <c r="EK66" s="135"/>
      <c r="EL66" s="135"/>
      <c r="EM66" s="135"/>
      <c r="EN66" s="135"/>
      <c r="EO66" s="135"/>
      <c r="EP66" s="135"/>
      <c r="EQ66" s="135"/>
      <c r="ER66" s="135"/>
      <c r="ES66" s="135"/>
      <c r="ET66" s="135"/>
      <c r="EU66" s="135"/>
      <c r="EV66" s="135"/>
      <c r="EW66" s="135"/>
      <c r="EX66" s="135"/>
      <c r="EY66" s="135"/>
      <c r="EZ66" s="135"/>
      <c r="FA66" s="135"/>
      <c r="FB66" s="135"/>
      <c r="FC66" s="135"/>
      <c r="FD66" s="135"/>
      <c r="FE66" s="135"/>
      <c r="FF66" s="135"/>
      <c r="FG66" s="135"/>
      <c r="FH66" s="135"/>
      <c r="FI66" s="135"/>
      <c r="FJ66" s="135"/>
      <c r="FK66" s="135"/>
      <c r="FL66" s="135"/>
      <c r="FM66" s="135"/>
      <c r="FN66" s="135"/>
      <c r="FO66" s="135"/>
      <c r="FP66" s="135"/>
      <c r="FQ66" s="135"/>
      <c r="FR66" s="135"/>
      <c r="FS66" s="135"/>
      <c r="FT66" s="135"/>
      <c r="FU66" s="135"/>
      <c r="FV66" s="135"/>
      <c r="FW66" s="135"/>
      <c r="FX66" s="135"/>
      <c r="FY66" s="135"/>
      <c r="FZ66" s="135"/>
      <c r="GA66" s="135"/>
      <c r="GB66" s="135"/>
      <c r="GC66" s="135"/>
      <c r="GD66" s="135"/>
      <c r="GE66" s="135"/>
      <c r="GF66" s="135"/>
      <c r="GG66" s="135"/>
      <c r="GH66" s="135"/>
      <c r="GI66" s="135"/>
      <c r="GJ66" s="135"/>
      <c r="GK66" s="135"/>
      <c r="GL66" s="135"/>
      <c r="GM66" s="135"/>
      <c r="GN66" s="135"/>
      <c r="GO66" s="135"/>
      <c r="GP66" s="135"/>
      <c r="GQ66" s="135"/>
      <c r="GR66" s="135"/>
      <c r="GS66" s="135"/>
      <c r="GT66" s="135"/>
      <c r="GU66" s="135"/>
      <c r="GV66" s="135"/>
      <c r="GW66" s="135"/>
      <c r="GX66" s="135"/>
      <c r="GY66" s="135"/>
      <c r="GZ66" s="135"/>
      <c r="HA66" s="135"/>
      <c r="HB66" s="135"/>
      <c r="HC66" s="135"/>
      <c r="HD66" s="135"/>
      <c r="HE66" s="135"/>
      <c r="HF66" s="135"/>
      <c r="HG66" s="135"/>
      <c r="HH66" s="135"/>
      <c r="HI66" s="135"/>
      <c r="HJ66" s="135"/>
      <c r="HK66" s="135"/>
      <c r="HL66" s="135"/>
      <c r="HM66" s="135"/>
      <c r="HN66" s="135"/>
      <c r="HO66" s="135"/>
      <c r="HP66" s="135"/>
      <c r="HQ66" s="135"/>
      <c r="HR66" s="135"/>
      <c r="HS66" s="135"/>
      <c r="HT66" s="135"/>
      <c r="HU66" s="135"/>
      <c r="HV66" s="135"/>
      <c r="HW66" s="135"/>
      <c r="HX66" s="135"/>
      <c r="HY66" s="135"/>
      <c r="HZ66" s="135"/>
      <c r="IA66" s="135"/>
      <c r="IB66" s="135"/>
      <c r="IC66" s="135"/>
      <c r="ID66" s="135"/>
      <c r="IE66" s="135"/>
      <c r="IF66" s="135"/>
      <c r="IG66" s="135"/>
      <c r="IH66" s="135"/>
      <c r="II66" s="135"/>
      <c r="IJ66" s="135"/>
      <c r="IK66" s="135"/>
      <c r="IL66" s="135"/>
      <c r="IM66" s="135"/>
      <c r="IN66" s="135"/>
      <c r="IO66" s="135"/>
      <c r="IP66" s="135"/>
      <c r="IQ66" s="135"/>
      <c r="IR66" s="135"/>
      <c r="IS66" s="135"/>
      <c r="IT66" s="135"/>
      <c r="IU66" s="135"/>
      <c r="IV66" s="135"/>
      <c r="IW66" s="135"/>
      <c r="IX66" s="135"/>
      <c r="IY66" s="135"/>
      <c r="IZ66" s="135"/>
      <c r="JA66" s="135"/>
      <c r="JB66" s="135"/>
      <c r="JC66" s="135"/>
      <c r="JD66" s="135"/>
      <c r="JE66" s="135"/>
      <c r="JF66" s="135"/>
      <c r="JG66" s="135"/>
      <c r="JH66" s="135"/>
      <c r="JI66" s="75"/>
      <c r="JJ66" s="75"/>
      <c r="JK66" s="75"/>
      <c r="JL66" s="75"/>
      <c r="JM66" s="75"/>
      <c r="JN66" s="75"/>
      <c r="JO66" s="75"/>
      <c r="JP66" s="75"/>
      <c r="JQ66" s="75"/>
      <c r="JR66" s="75"/>
      <c r="JS66" s="75"/>
      <c r="JT66" s="75"/>
      <c r="JU66" s="75"/>
      <c r="JV66" s="75"/>
      <c r="JW66" s="75"/>
      <c r="JX66" s="75"/>
      <c r="JY66" s="75"/>
      <c r="JZ66" s="75"/>
      <c r="KA66" s="75"/>
      <c r="KB66" s="75"/>
      <c r="KC66" s="75"/>
      <c r="KD66" s="75"/>
      <c r="KE66" s="75"/>
      <c r="KF66" s="75"/>
      <c r="KG66" s="75"/>
      <c r="KH66" s="75"/>
      <c r="KI66" s="75"/>
      <c r="KJ66" s="75"/>
      <c r="KK66" s="75"/>
      <c r="KL66" s="75"/>
      <c r="KM66" s="75"/>
      <c r="KN66" s="75"/>
      <c r="KO66" s="75"/>
      <c r="KP66" s="75"/>
      <c r="KQ66" s="75"/>
      <c r="KR66" s="75"/>
      <c r="KS66" s="75"/>
      <c r="KT66" s="75"/>
      <c r="KU66" s="75"/>
      <c r="KV66" s="75"/>
      <c r="KW66" s="75"/>
      <c r="KX66" s="75"/>
      <c r="KY66" s="75"/>
      <c r="KZ66" s="75"/>
      <c r="LA66" s="75"/>
      <c r="LB66" s="75"/>
      <c r="LC66" s="75"/>
      <c r="LD66" s="75"/>
      <c r="LE66" s="75"/>
      <c r="LF66" s="75"/>
      <c r="LG66" s="75"/>
      <c r="LH66" s="75"/>
      <c r="LI66" s="75"/>
      <c r="LJ66" s="75"/>
      <c r="LK66" s="75"/>
      <c r="LL66" s="75"/>
      <c r="LM66" s="75"/>
      <c r="LN66" s="75"/>
      <c r="LO66" s="75"/>
      <c r="LP66" s="75"/>
      <c r="LQ66" s="75"/>
      <c r="LR66" s="75"/>
      <c r="LS66" s="75"/>
      <c r="LT66" s="75"/>
      <c r="LU66" s="75"/>
      <c r="LV66" s="75"/>
      <c r="LW66" s="75"/>
      <c r="LX66" s="75"/>
      <c r="LY66" s="75"/>
      <c r="LZ66" s="75"/>
      <c r="MA66" s="75"/>
      <c r="MB66" s="75"/>
      <c r="MC66" s="75"/>
      <c r="MD66" s="75"/>
      <c r="ME66" s="75"/>
      <c r="MF66" s="75"/>
      <c r="MG66" s="75"/>
      <c r="MH66" s="75"/>
      <c r="MI66" s="75"/>
      <c r="MJ66" s="75"/>
      <c r="MK66" s="75"/>
      <c r="ML66" s="75"/>
      <c r="MM66" s="75"/>
      <c r="MN66" s="75"/>
      <c r="MO66" s="75"/>
      <c r="MP66" s="75"/>
      <c r="MQ66" s="75"/>
      <c r="MR66" s="75"/>
      <c r="MS66" s="75"/>
      <c r="MT66" s="75"/>
      <c r="MU66" s="75"/>
      <c r="MV66" s="75"/>
      <c r="MW66" s="75"/>
      <c r="MX66" s="75"/>
      <c r="MY66" s="75"/>
      <c r="MZ66" s="75"/>
      <c r="NA66" s="75"/>
      <c r="NB66" s="75"/>
      <c r="NC66" s="75"/>
      <c r="ND66" s="75"/>
      <c r="NE66" s="75"/>
      <c r="NF66" s="75"/>
      <c r="NG66" s="75"/>
      <c r="NH66" s="75"/>
      <c r="NI66" s="75"/>
      <c r="NJ66" s="75"/>
      <c r="NK66" s="75"/>
      <c r="NL66" s="75"/>
      <c r="NM66" s="75"/>
      <c r="NN66" s="75"/>
      <c r="NO66" s="75"/>
      <c r="NP66" s="75"/>
      <c r="NQ66" s="75"/>
      <c r="NR66" s="75"/>
      <c r="NS66" s="75"/>
      <c r="NT66" s="75"/>
      <c r="NU66" s="75"/>
      <c r="NV66" s="75"/>
      <c r="NW66" s="75"/>
      <c r="NX66" s="75"/>
      <c r="NY66" s="75"/>
      <c r="NZ66" s="75"/>
      <c r="OA66" s="75"/>
      <c r="OB66" s="75"/>
      <c r="OC66" s="75"/>
      <c r="OD66" s="75"/>
      <c r="OE66" s="75"/>
      <c r="OF66" s="75"/>
      <c r="OG66" s="75"/>
      <c r="OH66" s="75"/>
      <c r="OI66" s="75"/>
      <c r="OJ66" s="75"/>
      <c r="OK66" s="75"/>
      <c r="OL66" s="75"/>
      <c r="OM66" s="75"/>
      <c r="ON66" s="75"/>
      <c r="OO66" s="75"/>
      <c r="OP66" s="75"/>
      <c r="OQ66" s="75"/>
      <c r="OR66" s="75"/>
      <c r="OS66" s="75"/>
      <c r="OT66" s="75"/>
      <c r="OU66" s="75"/>
      <c r="OV66" s="75"/>
      <c r="OW66" s="75"/>
      <c r="OX66" s="75"/>
      <c r="OY66" s="75"/>
      <c r="OZ66" s="75"/>
      <c r="PA66" s="75"/>
      <c r="PB66" s="75"/>
      <c r="PC66" s="75"/>
      <c r="PD66" s="75"/>
      <c r="PE66" s="75"/>
      <c r="PF66" s="75"/>
      <c r="PG66" s="75"/>
      <c r="PH66" s="75"/>
      <c r="PI66" s="75"/>
      <c r="PJ66" s="75"/>
      <c r="PK66" s="75"/>
      <c r="PL66" s="75"/>
      <c r="PM66" s="75"/>
      <c r="PN66" s="75"/>
      <c r="PO66" s="75"/>
      <c r="PP66" s="75"/>
      <c r="PQ66" s="75"/>
      <c r="PR66" s="75"/>
      <c r="PS66" s="75"/>
      <c r="PT66" s="75"/>
      <c r="PU66" s="75"/>
      <c r="PV66" s="75"/>
      <c r="PW66" s="75"/>
      <c r="PX66" s="75"/>
      <c r="PY66" s="75"/>
      <c r="PZ66" s="75"/>
      <c r="QA66" s="75"/>
      <c r="QB66" s="75"/>
      <c r="QC66" s="75"/>
      <c r="QD66" s="75"/>
      <c r="QE66" s="75"/>
      <c r="QF66" s="75"/>
      <c r="QG66" s="75"/>
      <c r="QH66" s="75"/>
      <c r="QI66" s="75"/>
      <c r="QJ66" s="75"/>
      <c r="QK66" s="75"/>
      <c r="QL66" s="75"/>
      <c r="QM66" s="75"/>
      <c r="QN66" s="75"/>
      <c r="QO66" s="75"/>
      <c r="QP66" s="75"/>
      <c r="QQ66" s="75"/>
      <c r="QR66" s="75"/>
      <c r="QS66" s="75"/>
      <c r="QT66" s="75"/>
      <c r="QU66" s="75"/>
      <c r="QV66" s="75"/>
      <c r="QW66" s="75"/>
      <c r="QX66" s="75"/>
      <c r="QY66" s="75"/>
      <c r="QZ66" s="75"/>
      <c r="RA66" s="75"/>
      <c r="RB66" s="75"/>
      <c r="RC66" s="75"/>
      <c r="RD66" s="75"/>
      <c r="RE66" s="75"/>
      <c r="RF66" s="75"/>
      <c r="RG66" s="75"/>
      <c r="RH66" s="75"/>
      <c r="RI66" s="75"/>
      <c r="RJ66" s="75"/>
      <c r="RK66" s="75"/>
      <c r="RL66" s="75"/>
    </row>
    <row r="67" spans="1:480" s="132" customFormat="1" ht="82.5">
      <c r="A67" s="724"/>
      <c r="B67" s="725"/>
      <c r="C67" s="120" t="s">
        <v>208</v>
      </c>
      <c r="D67" s="742"/>
      <c r="E67" s="743" t="s">
        <v>92</v>
      </c>
      <c r="F67" s="728">
        <v>157987</v>
      </c>
      <c r="G67" s="135"/>
      <c r="H67" s="135"/>
      <c r="I67" s="135"/>
      <c r="J67" s="135"/>
      <c r="K67" s="135"/>
      <c r="L67" s="135"/>
      <c r="M67" s="135"/>
      <c r="N67" s="135"/>
      <c r="O67" s="135"/>
      <c r="P67" s="135"/>
      <c r="Q67" s="135"/>
      <c r="R67" s="135"/>
      <c r="S67" s="135"/>
      <c r="T67" s="135"/>
      <c r="U67" s="135"/>
      <c r="V67" s="135"/>
      <c r="W67" s="135"/>
      <c r="X67" s="135"/>
      <c r="Y67" s="135"/>
      <c r="Z67" s="135"/>
      <c r="AA67" s="135"/>
      <c r="AB67" s="135"/>
      <c r="AC67" s="135"/>
      <c r="AD67" s="135"/>
      <c r="AE67" s="135"/>
      <c r="AF67" s="135"/>
      <c r="AG67" s="135"/>
      <c r="AH67" s="135"/>
      <c r="AI67" s="135"/>
      <c r="AJ67" s="135"/>
      <c r="AK67" s="135"/>
      <c r="AL67" s="135"/>
      <c r="AM67" s="135"/>
      <c r="AN67" s="135"/>
      <c r="AO67" s="135"/>
      <c r="AP67" s="135"/>
      <c r="AQ67" s="135"/>
      <c r="AR67" s="135"/>
      <c r="AS67" s="135"/>
      <c r="AT67" s="135"/>
      <c r="AU67" s="135"/>
      <c r="AV67" s="135"/>
      <c r="AW67" s="135"/>
      <c r="AX67" s="135"/>
      <c r="AY67" s="135"/>
      <c r="AZ67" s="135"/>
      <c r="BA67" s="135"/>
      <c r="BB67" s="135"/>
      <c r="BC67" s="135"/>
      <c r="BD67" s="135"/>
      <c r="BE67" s="135"/>
      <c r="BF67" s="135"/>
      <c r="BG67" s="135"/>
      <c r="BH67" s="135"/>
      <c r="BI67" s="135"/>
      <c r="BJ67" s="135"/>
      <c r="BK67" s="135"/>
      <c r="BL67" s="135"/>
      <c r="BM67" s="135"/>
      <c r="BN67" s="135"/>
      <c r="BO67" s="135"/>
      <c r="BP67" s="135"/>
      <c r="BQ67" s="135"/>
      <c r="BR67" s="135"/>
      <c r="BS67" s="135"/>
      <c r="BT67" s="135"/>
      <c r="BU67" s="135"/>
      <c r="BV67" s="135"/>
      <c r="BW67" s="135"/>
      <c r="BX67" s="135"/>
      <c r="BY67" s="135"/>
      <c r="BZ67" s="135"/>
      <c r="CA67" s="135"/>
      <c r="CB67" s="135"/>
      <c r="CC67" s="135"/>
      <c r="CD67" s="135"/>
      <c r="CE67" s="135"/>
      <c r="CF67" s="135"/>
      <c r="CG67" s="135"/>
      <c r="CH67" s="135"/>
      <c r="CI67" s="135"/>
      <c r="CJ67" s="135"/>
      <c r="CK67" s="135"/>
      <c r="CL67" s="135"/>
      <c r="CM67" s="135"/>
      <c r="CN67" s="135"/>
      <c r="CO67" s="135"/>
      <c r="CP67" s="135"/>
      <c r="CQ67" s="135"/>
      <c r="CR67" s="135"/>
      <c r="CS67" s="135"/>
      <c r="CT67" s="135"/>
      <c r="CU67" s="135"/>
      <c r="CV67" s="135"/>
      <c r="CW67" s="135"/>
      <c r="CX67" s="135"/>
      <c r="CY67" s="135"/>
      <c r="CZ67" s="135"/>
      <c r="DA67" s="135"/>
      <c r="DB67" s="135"/>
      <c r="DC67" s="135"/>
      <c r="DD67" s="135"/>
      <c r="DE67" s="135"/>
      <c r="DF67" s="135"/>
      <c r="DG67" s="135"/>
      <c r="DH67" s="135"/>
      <c r="DI67" s="135"/>
      <c r="DJ67" s="135"/>
      <c r="DK67" s="135"/>
      <c r="DL67" s="135"/>
      <c r="DM67" s="135"/>
      <c r="DN67" s="135"/>
      <c r="DO67" s="135"/>
      <c r="DP67" s="135"/>
      <c r="DQ67" s="135"/>
      <c r="DR67" s="135"/>
      <c r="DS67" s="135"/>
      <c r="DT67" s="135"/>
      <c r="DU67" s="135"/>
      <c r="DV67" s="135"/>
      <c r="DW67" s="135"/>
      <c r="DX67" s="135"/>
      <c r="DY67" s="135"/>
      <c r="DZ67" s="135"/>
      <c r="EA67" s="135"/>
      <c r="EB67" s="135"/>
      <c r="EC67" s="135"/>
      <c r="ED67" s="135"/>
      <c r="EE67" s="135"/>
      <c r="EF67" s="135"/>
      <c r="EG67" s="135"/>
      <c r="EH67" s="135"/>
      <c r="EI67" s="135"/>
      <c r="EJ67" s="135"/>
      <c r="EK67" s="135"/>
      <c r="EL67" s="135"/>
      <c r="EM67" s="135"/>
      <c r="EN67" s="135"/>
      <c r="EO67" s="135"/>
      <c r="EP67" s="135"/>
      <c r="EQ67" s="135"/>
      <c r="ER67" s="135"/>
      <c r="ES67" s="135"/>
      <c r="ET67" s="135"/>
      <c r="EU67" s="135"/>
      <c r="EV67" s="135"/>
      <c r="EW67" s="135"/>
      <c r="EX67" s="135"/>
      <c r="EY67" s="135"/>
      <c r="EZ67" s="135"/>
      <c r="FA67" s="135"/>
      <c r="FB67" s="135"/>
      <c r="FC67" s="135"/>
      <c r="FD67" s="135"/>
      <c r="FE67" s="135"/>
      <c r="FF67" s="135"/>
      <c r="FG67" s="135"/>
      <c r="FH67" s="135"/>
      <c r="FI67" s="135"/>
      <c r="FJ67" s="135"/>
      <c r="FK67" s="135"/>
      <c r="FL67" s="135"/>
      <c r="FM67" s="135"/>
      <c r="FN67" s="135"/>
      <c r="FO67" s="135"/>
      <c r="FP67" s="135"/>
      <c r="FQ67" s="135"/>
      <c r="FR67" s="135"/>
      <c r="FS67" s="135"/>
      <c r="FT67" s="135"/>
      <c r="FU67" s="135"/>
      <c r="FV67" s="135"/>
      <c r="FW67" s="135"/>
      <c r="FX67" s="135"/>
      <c r="FY67" s="135"/>
      <c r="FZ67" s="135"/>
      <c r="GA67" s="135"/>
      <c r="GB67" s="135"/>
      <c r="GC67" s="135"/>
      <c r="GD67" s="135"/>
      <c r="GE67" s="135"/>
      <c r="GF67" s="135"/>
      <c r="GG67" s="135"/>
      <c r="GH67" s="135"/>
      <c r="GI67" s="135"/>
      <c r="GJ67" s="135"/>
      <c r="GK67" s="135"/>
      <c r="GL67" s="135"/>
      <c r="GM67" s="135"/>
      <c r="GN67" s="135"/>
      <c r="GO67" s="135"/>
      <c r="GP67" s="135"/>
      <c r="GQ67" s="135"/>
      <c r="GR67" s="135"/>
      <c r="GS67" s="135"/>
      <c r="GT67" s="135"/>
      <c r="GU67" s="135"/>
      <c r="GV67" s="135"/>
      <c r="GW67" s="135"/>
      <c r="GX67" s="135"/>
      <c r="GY67" s="135"/>
      <c r="GZ67" s="135"/>
      <c r="HA67" s="135"/>
      <c r="HB67" s="135"/>
      <c r="HC67" s="135"/>
      <c r="HD67" s="135"/>
      <c r="HE67" s="135"/>
      <c r="HF67" s="135"/>
      <c r="HG67" s="135"/>
      <c r="HH67" s="135"/>
      <c r="HI67" s="135"/>
      <c r="HJ67" s="135"/>
      <c r="HK67" s="135"/>
      <c r="HL67" s="135"/>
      <c r="HM67" s="135"/>
      <c r="HN67" s="135"/>
      <c r="HO67" s="135"/>
      <c r="HP67" s="135"/>
      <c r="HQ67" s="135"/>
      <c r="HR67" s="135"/>
      <c r="HS67" s="135"/>
      <c r="HT67" s="135"/>
      <c r="HU67" s="135"/>
      <c r="HV67" s="135"/>
      <c r="HW67" s="135"/>
      <c r="HX67" s="135"/>
      <c r="HY67" s="135"/>
      <c r="HZ67" s="135"/>
      <c r="IA67" s="135"/>
      <c r="IB67" s="135"/>
      <c r="IC67" s="135"/>
      <c r="ID67" s="135"/>
      <c r="IE67" s="135"/>
      <c r="IF67" s="135"/>
      <c r="IG67" s="135"/>
      <c r="IH67" s="135"/>
      <c r="II67" s="135"/>
      <c r="IJ67" s="135"/>
      <c r="IK67" s="135"/>
      <c r="IL67" s="135"/>
      <c r="IM67" s="135"/>
      <c r="IN67" s="135"/>
      <c r="IO67" s="135"/>
      <c r="IP67" s="135"/>
      <c r="IQ67" s="135"/>
      <c r="IR67" s="135"/>
      <c r="IS67" s="135"/>
      <c r="IT67" s="135"/>
      <c r="IU67" s="135"/>
      <c r="IV67" s="135"/>
      <c r="IW67" s="135"/>
      <c r="IX67" s="135"/>
      <c r="IY67" s="135"/>
      <c r="IZ67" s="135"/>
      <c r="JA67" s="135"/>
      <c r="JB67" s="135"/>
      <c r="JC67" s="135"/>
      <c r="JD67" s="135"/>
      <c r="JE67" s="135"/>
      <c r="JF67" s="135"/>
      <c r="JG67" s="135"/>
      <c r="JH67" s="135"/>
      <c r="JI67" s="75"/>
      <c r="JJ67" s="75"/>
      <c r="JK67" s="75"/>
      <c r="JL67" s="75"/>
      <c r="JM67" s="75"/>
      <c r="JN67" s="75"/>
      <c r="JO67" s="75"/>
      <c r="JP67" s="75"/>
      <c r="JQ67" s="75"/>
      <c r="JR67" s="75"/>
      <c r="JS67" s="75"/>
      <c r="JT67" s="75"/>
      <c r="JU67" s="75"/>
      <c r="JV67" s="75"/>
      <c r="JW67" s="75"/>
      <c r="JX67" s="75"/>
      <c r="JY67" s="75"/>
      <c r="JZ67" s="75"/>
      <c r="KA67" s="75"/>
      <c r="KB67" s="75"/>
      <c r="KC67" s="75"/>
      <c r="KD67" s="75"/>
      <c r="KE67" s="75"/>
      <c r="KF67" s="75"/>
      <c r="KG67" s="75"/>
      <c r="KH67" s="75"/>
      <c r="KI67" s="75"/>
      <c r="KJ67" s="75"/>
      <c r="KK67" s="75"/>
      <c r="KL67" s="75"/>
      <c r="KM67" s="75"/>
      <c r="KN67" s="75"/>
      <c r="KO67" s="75"/>
      <c r="KP67" s="75"/>
      <c r="KQ67" s="75"/>
      <c r="KR67" s="75"/>
      <c r="KS67" s="75"/>
      <c r="KT67" s="75"/>
      <c r="KU67" s="75"/>
      <c r="KV67" s="75"/>
      <c r="KW67" s="75"/>
      <c r="KX67" s="75"/>
      <c r="KY67" s="75"/>
      <c r="KZ67" s="75"/>
      <c r="LA67" s="75"/>
      <c r="LB67" s="75"/>
      <c r="LC67" s="75"/>
      <c r="LD67" s="75"/>
      <c r="LE67" s="75"/>
      <c r="LF67" s="75"/>
      <c r="LG67" s="75"/>
      <c r="LH67" s="75"/>
      <c r="LI67" s="75"/>
      <c r="LJ67" s="75"/>
      <c r="LK67" s="75"/>
      <c r="LL67" s="75"/>
      <c r="LM67" s="75"/>
      <c r="LN67" s="75"/>
      <c r="LO67" s="75"/>
      <c r="LP67" s="75"/>
      <c r="LQ67" s="75"/>
      <c r="LR67" s="75"/>
      <c r="LS67" s="75"/>
      <c r="LT67" s="75"/>
      <c r="LU67" s="75"/>
      <c r="LV67" s="75"/>
      <c r="LW67" s="75"/>
      <c r="LX67" s="75"/>
      <c r="LY67" s="75"/>
      <c r="LZ67" s="75"/>
      <c r="MA67" s="75"/>
      <c r="MB67" s="75"/>
      <c r="MC67" s="75"/>
      <c r="MD67" s="75"/>
      <c r="ME67" s="75"/>
      <c r="MF67" s="75"/>
      <c r="MG67" s="75"/>
      <c r="MH67" s="75"/>
      <c r="MI67" s="75"/>
      <c r="MJ67" s="75"/>
      <c r="MK67" s="75"/>
      <c r="ML67" s="75"/>
      <c r="MM67" s="75"/>
      <c r="MN67" s="75"/>
      <c r="MO67" s="75"/>
      <c r="MP67" s="75"/>
      <c r="MQ67" s="75"/>
      <c r="MR67" s="75"/>
      <c r="MS67" s="75"/>
      <c r="MT67" s="75"/>
      <c r="MU67" s="75"/>
      <c r="MV67" s="75"/>
      <c r="MW67" s="75"/>
      <c r="MX67" s="75"/>
      <c r="MY67" s="75"/>
      <c r="MZ67" s="75"/>
      <c r="NA67" s="75"/>
      <c r="NB67" s="75"/>
      <c r="NC67" s="75"/>
      <c r="ND67" s="75"/>
      <c r="NE67" s="75"/>
      <c r="NF67" s="75"/>
      <c r="NG67" s="75"/>
      <c r="NH67" s="75"/>
      <c r="NI67" s="75"/>
      <c r="NJ67" s="75"/>
      <c r="NK67" s="75"/>
      <c r="NL67" s="75"/>
      <c r="NM67" s="75"/>
      <c r="NN67" s="75"/>
      <c r="NO67" s="75"/>
      <c r="NP67" s="75"/>
      <c r="NQ67" s="75"/>
      <c r="NR67" s="75"/>
      <c r="NS67" s="75"/>
      <c r="NT67" s="75"/>
      <c r="NU67" s="75"/>
      <c r="NV67" s="75"/>
      <c r="NW67" s="75"/>
      <c r="NX67" s="75"/>
      <c r="NY67" s="75"/>
      <c r="NZ67" s="75"/>
      <c r="OA67" s="75"/>
      <c r="OB67" s="75"/>
      <c r="OC67" s="75"/>
      <c r="OD67" s="75"/>
      <c r="OE67" s="75"/>
      <c r="OF67" s="75"/>
      <c r="OG67" s="75"/>
      <c r="OH67" s="75"/>
      <c r="OI67" s="75"/>
      <c r="OJ67" s="75"/>
      <c r="OK67" s="75"/>
      <c r="OL67" s="75"/>
      <c r="OM67" s="75"/>
      <c r="ON67" s="75"/>
      <c r="OO67" s="75"/>
      <c r="OP67" s="75"/>
      <c r="OQ67" s="75"/>
      <c r="OR67" s="75"/>
      <c r="OS67" s="75"/>
      <c r="OT67" s="75"/>
      <c r="OU67" s="75"/>
      <c r="OV67" s="75"/>
      <c r="OW67" s="75"/>
      <c r="OX67" s="75"/>
      <c r="OY67" s="75"/>
      <c r="OZ67" s="75"/>
      <c r="PA67" s="75"/>
      <c r="PB67" s="75"/>
      <c r="PC67" s="75"/>
      <c r="PD67" s="75"/>
      <c r="PE67" s="75"/>
      <c r="PF67" s="75"/>
      <c r="PG67" s="75"/>
      <c r="PH67" s="75"/>
      <c r="PI67" s="75"/>
      <c r="PJ67" s="75"/>
      <c r="PK67" s="75"/>
      <c r="PL67" s="75"/>
      <c r="PM67" s="75"/>
      <c r="PN67" s="75"/>
      <c r="PO67" s="75"/>
      <c r="PP67" s="75"/>
      <c r="PQ67" s="75"/>
      <c r="PR67" s="75"/>
      <c r="PS67" s="75"/>
      <c r="PT67" s="75"/>
      <c r="PU67" s="75"/>
      <c r="PV67" s="75"/>
      <c r="PW67" s="75"/>
      <c r="PX67" s="75"/>
      <c r="PY67" s="75"/>
      <c r="PZ67" s="75"/>
      <c r="QA67" s="75"/>
      <c r="QB67" s="75"/>
      <c r="QC67" s="75"/>
      <c r="QD67" s="75"/>
      <c r="QE67" s="75"/>
      <c r="QF67" s="75"/>
      <c r="QG67" s="75"/>
      <c r="QH67" s="75"/>
      <c r="QI67" s="75"/>
      <c r="QJ67" s="75"/>
      <c r="QK67" s="75"/>
      <c r="QL67" s="75"/>
      <c r="QM67" s="75"/>
      <c r="QN67" s="75"/>
      <c r="QO67" s="75"/>
      <c r="QP67" s="75"/>
      <c r="QQ67" s="75"/>
      <c r="QR67" s="75"/>
      <c r="QS67" s="75"/>
      <c r="QT67" s="75"/>
      <c r="QU67" s="75"/>
      <c r="QV67" s="75"/>
      <c r="QW67" s="75"/>
      <c r="QX67" s="75"/>
      <c r="QY67" s="75"/>
      <c r="QZ67" s="75"/>
      <c r="RA67" s="75"/>
      <c r="RB67" s="75"/>
      <c r="RC67" s="75"/>
      <c r="RD67" s="75"/>
      <c r="RE67" s="75"/>
      <c r="RF67" s="75"/>
      <c r="RG67" s="75"/>
      <c r="RH67" s="75"/>
      <c r="RI67" s="75"/>
      <c r="RJ67" s="75"/>
      <c r="RK67" s="75"/>
      <c r="RL67" s="75"/>
    </row>
    <row r="68" spans="1:480" s="132" customFormat="1" ht="86.25" customHeight="1">
      <c r="A68" s="724"/>
      <c r="B68" s="725"/>
      <c r="C68" s="120" t="s">
        <v>207</v>
      </c>
      <c r="D68" s="744"/>
      <c r="E68" s="747"/>
      <c r="F68" s="728">
        <v>69706.3</v>
      </c>
      <c r="G68" s="135"/>
      <c r="H68" s="135"/>
      <c r="I68" s="135"/>
      <c r="J68" s="135"/>
      <c r="K68" s="135"/>
      <c r="L68" s="135"/>
      <c r="M68" s="135"/>
      <c r="N68" s="135"/>
      <c r="O68" s="135"/>
      <c r="P68" s="135"/>
      <c r="Q68" s="135"/>
      <c r="R68" s="135"/>
      <c r="S68" s="135"/>
      <c r="T68" s="135"/>
      <c r="U68" s="135"/>
      <c r="V68" s="135"/>
      <c r="W68" s="135"/>
      <c r="X68" s="135"/>
      <c r="Y68" s="135"/>
      <c r="Z68" s="135"/>
      <c r="AA68" s="135"/>
      <c r="AB68" s="135"/>
      <c r="AC68" s="135"/>
      <c r="AD68" s="135"/>
      <c r="AE68" s="135"/>
      <c r="AF68" s="135"/>
      <c r="AG68" s="135"/>
      <c r="AH68" s="135"/>
      <c r="AI68" s="135"/>
      <c r="AJ68" s="135"/>
      <c r="AK68" s="135"/>
      <c r="AL68" s="135"/>
      <c r="AM68" s="135"/>
      <c r="AN68" s="135"/>
      <c r="AO68" s="135"/>
      <c r="AP68" s="135"/>
      <c r="AQ68" s="135"/>
      <c r="AR68" s="135"/>
      <c r="AS68" s="135"/>
      <c r="AT68" s="135"/>
      <c r="AU68" s="135"/>
      <c r="AV68" s="135"/>
      <c r="AW68" s="135"/>
      <c r="AX68" s="135"/>
      <c r="AY68" s="135"/>
      <c r="AZ68" s="135"/>
      <c r="BA68" s="135"/>
      <c r="BB68" s="135"/>
      <c r="BC68" s="135"/>
      <c r="BD68" s="135"/>
      <c r="BE68" s="135"/>
      <c r="BF68" s="135"/>
      <c r="BG68" s="135"/>
      <c r="BH68" s="135"/>
      <c r="BI68" s="135"/>
      <c r="BJ68" s="135"/>
      <c r="BK68" s="135"/>
      <c r="BL68" s="135"/>
      <c r="BM68" s="135"/>
      <c r="BN68" s="135"/>
      <c r="BO68" s="135"/>
      <c r="BP68" s="135"/>
      <c r="BQ68" s="135"/>
      <c r="BR68" s="135"/>
      <c r="BS68" s="135"/>
      <c r="BT68" s="135"/>
      <c r="BU68" s="135"/>
      <c r="BV68" s="135"/>
      <c r="BW68" s="135"/>
      <c r="BX68" s="135"/>
      <c r="BY68" s="135"/>
      <c r="BZ68" s="135"/>
      <c r="CA68" s="135"/>
      <c r="CB68" s="135"/>
      <c r="CC68" s="135"/>
      <c r="CD68" s="135"/>
      <c r="CE68" s="135"/>
      <c r="CF68" s="135"/>
      <c r="CG68" s="135"/>
      <c r="CH68" s="135"/>
      <c r="CI68" s="135"/>
      <c r="CJ68" s="135"/>
      <c r="CK68" s="135"/>
      <c r="CL68" s="135"/>
      <c r="CM68" s="135"/>
      <c r="CN68" s="135"/>
      <c r="CO68" s="135"/>
      <c r="CP68" s="135"/>
      <c r="CQ68" s="135"/>
      <c r="CR68" s="135"/>
      <c r="CS68" s="135"/>
      <c r="CT68" s="135"/>
      <c r="CU68" s="135"/>
      <c r="CV68" s="135"/>
      <c r="CW68" s="135"/>
      <c r="CX68" s="135"/>
      <c r="CY68" s="135"/>
      <c r="CZ68" s="135"/>
      <c r="DA68" s="135"/>
      <c r="DB68" s="135"/>
      <c r="DC68" s="135"/>
      <c r="DD68" s="135"/>
      <c r="DE68" s="135"/>
      <c r="DF68" s="135"/>
      <c r="DG68" s="135"/>
      <c r="DH68" s="135"/>
      <c r="DI68" s="135"/>
      <c r="DJ68" s="135"/>
      <c r="DK68" s="135"/>
      <c r="DL68" s="135"/>
      <c r="DM68" s="135"/>
      <c r="DN68" s="135"/>
      <c r="DO68" s="135"/>
      <c r="DP68" s="135"/>
      <c r="DQ68" s="135"/>
      <c r="DR68" s="135"/>
      <c r="DS68" s="135"/>
      <c r="DT68" s="135"/>
      <c r="DU68" s="135"/>
      <c r="DV68" s="135"/>
      <c r="DW68" s="135"/>
      <c r="DX68" s="135"/>
      <c r="DY68" s="135"/>
      <c r="DZ68" s="135"/>
      <c r="EA68" s="135"/>
      <c r="EB68" s="135"/>
      <c r="EC68" s="135"/>
      <c r="ED68" s="135"/>
      <c r="EE68" s="135"/>
      <c r="EF68" s="135"/>
      <c r="EG68" s="135"/>
      <c r="EH68" s="135"/>
      <c r="EI68" s="135"/>
      <c r="EJ68" s="135"/>
      <c r="EK68" s="135"/>
      <c r="EL68" s="135"/>
      <c r="EM68" s="135"/>
      <c r="EN68" s="135"/>
      <c r="EO68" s="135"/>
      <c r="EP68" s="135"/>
      <c r="EQ68" s="135"/>
      <c r="ER68" s="135"/>
      <c r="ES68" s="135"/>
      <c r="ET68" s="135"/>
      <c r="EU68" s="135"/>
      <c r="EV68" s="135"/>
      <c r="EW68" s="135"/>
      <c r="EX68" s="135"/>
      <c r="EY68" s="135"/>
      <c r="EZ68" s="135"/>
      <c r="FA68" s="135"/>
      <c r="FB68" s="135"/>
      <c r="FC68" s="135"/>
      <c r="FD68" s="135"/>
      <c r="FE68" s="135"/>
      <c r="FF68" s="135"/>
      <c r="FG68" s="135"/>
      <c r="FH68" s="135"/>
      <c r="FI68" s="135"/>
      <c r="FJ68" s="135"/>
      <c r="FK68" s="135"/>
      <c r="FL68" s="135"/>
      <c r="FM68" s="135"/>
      <c r="FN68" s="135"/>
      <c r="FO68" s="135"/>
      <c r="FP68" s="135"/>
      <c r="FQ68" s="135"/>
      <c r="FR68" s="135"/>
      <c r="FS68" s="135"/>
      <c r="FT68" s="135"/>
      <c r="FU68" s="135"/>
      <c r="FV68" s="135"/>
      <c r="FW68" s="135"/>
      <c r="FX68" s="135"/>
      <c r="FY68" s="135"/>
      <c r="FZ68" s="135"/>
      <c r="GA68" s="135"/>
      <c r="GB68" s="135"/>
      <c r="GC68" s="135"/>
      <c r="GD68" s="135"/>
      <c r="GE68" s="135"/>
      <c r="GF68" s="135"/>
      <c r="GG68" s="135"/>
      <c r="GH68" s="135"/>
      <c r="GI68" s="135"/>
      <c r="GJ68" s="135"/>
      <c r="GK68" s="135"/>
      <c r="GL68" s="135"/>
      <c r="GM68" s="135"/>
      <c r="GN68" s="135"/>
      <c r="GO68" s="135"/>
      <c r="GP68" s="135"/>
      <c r="GQ68" s="135"/>
      <c r="GR68" s="135"/>
      <c r="GS68" s="135"/>
      <c r="GT68" s="135"/>
      <c r="GU68" s="135"/>
      <c r="GV68" s="135"/>
      <c r="GW68" s="135"/>
      <c r="GX68" s="135"/>
      <c r="GY68" s="135"/>
      <c r="GZ68" s="135"/>
      <c r="HA68" s="135"/>
      <c r="HB68" s="135"/>
      <c r="HC68" s="135"/>
      <c r="HD68" s="135"/>
      <c r="HE68" s="135"/>
      <c r="HF68" s="135"/>
      <c r="HG68" s="135"/>
      <c r="HH68" s="135"/>
      <c r="HI68" s="135"/>
      <c r="HJ68" s="135"/>
      <c r="HK68" s="135"/>
      <c r="HL68" s="135"/>
      <c r="HM68" s="135"/>
      <c r="HN68" s="135"/>
      <c r="HO68" s="135"/>
      <c r="HP68" s="135"/>
      <c r="HQ68" s="135"/>
      <c r="HR68" s="135"/>
      <c r="HS68" s="135"/>
      <c r="HT68" s="135"/>
      <c r="HU68" s="135"/>
      <c r="HV68" s="135"/>
      <c r="HW68" s="135"/>
      <c r="HX68" s="135"/>
      <c r="HY68" s="135"/>
      <c r="HZ68" s="135"/>
      <c r="IA68" s="135"/>
      <c r="IB68" s="135"/>
      <c r="IC68" s="135"/>
      <c r="ID68" s="135"/>
      <c r="IE68" s="135"/>
      <c r="IF68" s="135"/>
      <c r="IG68" s="135"/>
      <c r="IH68" s="135"/>
      <c r="II68" s="135"/>
      <c r="IJ68" s="135"/>
      <c r="IK68" s="135"/>
      <c r="IL68" s="135"/>
      <c r="IM68" s="135"/>
      <c r="IN68" s="135"/>
      <c r="IO68" s="135"/>
      <c r="IP68" s="135"/>
      <c r="IQ68" s="135"/>
      <c r="IR68" s="135"/>
      <c r="IS68" s="135"/>
      <c r="IT68" s="135"/>
      <c r="IU68" s="135"/>
      <c r="IV68" s="135"/>
      <c r="IW68" s="135"/>
      <c r="IX68" s="135"/>
      <c r="IY68" s="135"/>
      <c r="IZ68" s="135"/>
      <c r="JA68" s="135"/>
      <c r="JB68" s="135"/>
      <c r="JC68" s="135"/>
      <c r="JD68" s="135"/>
      <c r="JE68" s="135"/>
      <c r="JF68" s="135"/>
      <c r="JG68" s="135"/>
      <c r="JH68" s="135"/>
      <c r="JI68" s="75"/>
      <c r="JJ68" s="75"/>
      <c r="JK68" s="75"/>
      <c r="JL68" s="75"/>
      <c r="JM68" s="75"/>
      <c r="JN68" s="75"/>
      <c r="JO68" s="75"/>
      <c r="JP68" s="75"/>
      <c r="JQ68" s="75"/>
      <c r="JR68" s="75"/>
      <c r="JS68" s="75"/>
      <c r="JT68" s="75"/>
      <c r="JU68" s="75"/>
      <c r="JV68" s="75"/>
      <c r="JW68" s="75"/>
      <c r="JX68" s="75"/>
      <c r="JY68" s="75"/>
      <c r="JZ68" s="75"/>
      <c r="KA68" s="75"/>
      <c r="KB68" s="75"/>
      <c r="KC68" s="75"/>
      <c r="KD68" s="75"/>
      <c r="KE68" s="75"/>
      <c r="KF68" s="75"/>
      <c r="KG68" s="75"/>
      <c r="KH68" s="75"/>
      <c r="KI68" s="75"/>
      <c r="KJ68" s="75"/>
      <c r="KK68" s="75"/>
      <c r="KL68" s="75"/>
      <c r="KM68" s="75"/>
      <c r="KN68" s="75"/>
      <c r="KO68" s="75"/>
      <c r="KP68" s="75"/>
      <c r="KQ68" s="75"/>
      <c r="KR68" s="75"/>
      <c r="KS68" s="75"/>
      <c r="KT68" s="75"/>
      <c r="KU68" s="75"/>
      <c r="KV68" s="75"/>
      <c r="KW68" s="75"/>
      <c r="KX68" s="75"/>
      <c r="KY68" s="75"/>
      <c r="KZ68" s="75"/>
      <c r="LA68" s="75"/>
      <c r="LB68" s="75"/>
      <c r="LC68" s="75"/>
      <c r="LD68" s="75"/>
      <c r="LE68" s="75"/>
      <c r="LF68" s="75"/>
      <c r="LG68" s="75"/>
      <c r="LH68" s="75"/>
      <c r="LI68" s="75"/>
      <c r="LJ68" s="75"/>
      <c r="LK68" s="75"/>
      <c r="LL68" s="75"/>
      <c r="LM68" s="75"/>
      <c r="LN68" s="75"/>
      <c r="LO68" s="75"/>
      <c r="LP68" s="75"/>
      <c r="LQ68" s="75"/>
      <c r="LR68" s="75"/>
      <c r="LS68" s="75"/>
      <c r="LT68" s="75"/>
      <c r="LU68" s="75"/>
      <c r="LV68" s="75"/>
      <c r="LW68" s="75"/>
      <c r="LX68" s="75"/>
      <c r="LY68" s="75"/>
      <c r="LZ68" s="75"/>
      <c r="MA68" s="75"/>
      <c r="MB68" s="75"/>
      <c r="MC68" s="75"/>
      <c r="MD68" s="75"/>
      <c r="ME68" s="75"/>
      <c r="MF68" s="75"/>
      <c r="MG68" s="75"/>
      <c r="MH68" s="75"/>
      <c r="MI68" s="75"/>
      <c r="MJ68" s="75"/>
      <c r="MK68" s="75"/>
      <c r="ML68" s="75"/>
      <c r="MM68" s="75"/>
      <c r="MN68" s="75"/>
      <c r="MO68" s="75"/>
      <c r="MP68" s="75"/>
      <c r="MQ68" s="75"/>
      <c r="MR68" s="75"/>
      <c r="MS68" s="75"/>
      <c r="MT68" s="75"/>
      <c r="MU68" s="75"/>
      <c r="MV68" s="75"/>
      <c r="MW68" s="75"/>
      <c r="MX68" s="75"/>
      <c r="MY68" s="75"/>
      <c r="MZ68" s="75"/>
      <c r="NA68" s="75"/>
      <c r="NB68" s="75"/>
      <c r="NC68" s="75"/>
      <c r="ND68" s="75"/>
      <c r="NE68" s="75"/>
      <c r="NF68" s="75"/>
      <c r="NG68" s="75"/>
      <c r="NH68" s="75"/>
      <c r="NI68" s="75"/>
      <c r="NJ68" s="75"/>
      <c r="NK68" s="75"/>
      <c r="NL68" s="75"/>
      <c r="NM68" s="75"/>
      <c r="NN68" s="75"/>
      <c r="NO68" s="75"/>
      <c r="NP68" s="75"/>
      <c r="NQ68" s="75"/>
      <c r="NR68" s="75"/>
      <c r="NS68" s="75"/>
      <c r="NT68" s="75"/>
      <c r="NU68" s="75"/>
      <c r="NV68" s="75"/>
      <c r="NW68" s="75"/>
      <c r="NX68" s="75"/>
      <c r="NY68" s="75"/>
      <c r="NZ68" s="75"/>
      <c r="OA68" s="75"/>
      <c r="OB68" s="75"/>
      <c r="OC68" s="75"/>
      <c r="OD68" s="75"/>
      <c r="OE68" s="75"/>
      <c r="OF68" s="75"/>
      <c r="OG68" s="75"/>
      <c r="OH68" s="75"/>
      <c r="OI68" s="75"/>
      <c r="OJ68" s="75"/>
      <c r="OK68" s="75"/>
      <c r="OL68" s="75"/>
      <c r="OM68" s="75"/>
      <c r="ON68" s="75"/>
      <c r="OO68" s="75"/>
      <c r="OP68" s="75"/>
      <c r="OQ68" s="75"/>
      <c r="OR68" s="75"/>
      <c r="OS68" s="75"/>
      <c r="OT68" s="75"/>
      <c r="OU68" s="75"/>
      <c r="OV68" s="75"/>
      <c r="OW68" s="75"/>
      <c r="OX68" s="75"/>
      <c r="OY68" s="75"/>
      <c r="OZ68" s="75"/>
      <c r="PA68" s="75"/>
      <c r="PB68" s="75"/>
      <c r="PC68" s="75"/>
      <c r="PD68" s="75"/>
      <c r="PE68" s="75"/>
      <c r="PF68" s="75"/>
      <c r="PG68" s="75"/>
      <c r="PH68" s="75"/>
      <c r="PI68" s="75"/>
      <c r="PJ68" s="75"/>
      <c r="PK68" s="75"/>
      <c r="PL68" s="75"/>
      <c r="PM68" s="75"/>
      <c r="PN68" s="75"/>
      <c r="PO68" s="75"/>
      <c r="PP68" s="75"/>
      <c r="PQ68" s="75"/>
      <c r="PR68" s="75"/>
      <c r="PS68" s="75"/>
      <c r="PT68" s="75"/>
      <c r="PU68" s="75"/>
      <c r="PV68" s="75"/>
      <c r="PW68" s="75"/>
      <c r="PX68" s="75"/>
      <c r="PY68" s="75"/>
      <c r="PZ68" s="75"/>
      <c r="QA68" s="75"/>
      <c r="QB68" s="75"/>
      <c r="QC68" s="75"/>
      <c r="QD68" s="75"/>
      <c r="QE68" s="75"/>
      <c r="QF68" s="75"/>
      <c r="QG68" s="75"/>
      <c r="QH68" s="75"/>
      <c r="QI68" s="75"/>
      <c r="QJ68" s="75"/>
      <c r="QK68" s="75"/>
      <c r="QL68" s="75"/>
      <c r="QM68" s="75"/>
      <c r="QN68" s="75"/>
      <c r="QO68" s="75"/>
      <c r="QP68" s="75"/>
      <c r="QQ68" s="75"/>
      <c r="QR68" s="75"/>
      <c r="QS68" s="75"/>
      <c r="QT68" s="75"/>
      <c r="QU68" s="75"/>
      <c r="QV68" s="75"/>
      <c r="QW68" s="75"/>
      <c r="QX68" s="75"/>
      <c r="QY68" s="75"/>
      <c r="QZ68" s="75"/>
      <c r="RA68" s="75"/>
      <c r="RB68" s="75"/>
      <c r="RC68" s="75"/>
      <c r="RD68" s="75"/>
      <c r="RE68" s="75"/>
      <c r="RF68" s="75"/>
      <c r="RG68" s="75"/>
      <c r="RH68" s="75"/>
      <c r="RI68" s="75"/>
      <c r="RJ68" s="75"/>
      <c r="RK68" s="75"/>
      <c r="RL68" s="75"/>
    </row>
    <row r="69" spans="1:480" s="132" customFormat="1" ht="82.5" customHeight="1">
      <c r="A69" s="724"/>
      <c r="B69" s="725"/>
      <c r="C69" s="120" t="s">
        <v>215</v>
      </c>
      <c r="D69" s="742"/>
      <c r="E69" s="743" t="s">
        <v>151</v>
      </c>
      <c r="F69" s="728">
        <v>12742.7</v>
      </c>
      <c r="G69" s="135"/>
      <c r="H69" s="135"/>
      <c r="I69" s="135"/>
      <c r="J69" s="135"/>
      <c r="K69" s="135"/>
      <c r="L69" s="135"/>
      <c r="M69" s="135"/>
      <c r="N69" s="135"/>
      <c r="O69" s="135"/>
      <c r="P69" s="135"/>
      <c r="Q69" s="135"/>
      <c r="R69" s="135"/>
      <c r="S69" s="135"/>
      <c r="T69" s="135"/>
      <c r="U69" s="135"/>
      <c r="V69" s="135"/>
      <c r="W69" s="135"/>
      <c r="X69" s="135"/>
      <c r="Y69" s="135"/>
      <c r="Z69" s="135"/>
      <c r="AA69" s="135"/>
      <c r="AB69" s="135"/>
      <c r="AC69" s="135"/>
      <c r="AD69" s="135"/>
      <c r="AE69" s="135"/>
      <c r="AF69" s="135"/>
      <c r="AG69" s="135"/>
      <c r="AH69" s="135"/>
      <c r="AI69" s="135"/>
      <c r="AJ69" s="135"/>
      <c r="AK69" s="135"/>
      <c r="AL69" s="135"/>
      <c r="AM69" s="135"/>
      <c r="AN69" s="135"/>
      <c r="AO69" s="135"/>
      <c r="AP69" s="135"/>
      <c r="AQ69" s="135"/>
      <c r="AR69" s="135"/>
      <c r="AS69" s="135"/>
      <c r="AT69" s="135"/>
      <c r="AU69" s="135"/>
      <c r="AV69" s="135"/>
      <c r="AW69" s="135"/>
      <c r="AX69" s="135"/>
      <c r="AY69" s="135"/>
      <c r="AZ69" s="135"/>
      <c r="BA69" s="135"/>
      <c r="BB69" s="135"/>
      <c r="BC69" s="135"/>
      <c r="BD69" s="135"/>
      <c r="BE69" s="135"/>
      <c r="BF69" s="135"/>
      <c r="BG69" s="135"/>
      <c r="BH69" s="135"/>
      <c r="BI69" s="135"/>
      <c r="BJ69" s="135"/>
      <c r="BK69" s="135"/>
      <c r="BL69" s="135"/>
      <c r="BM69" s="135"/>
      <c r="BN69" s="135"/>
      <c r="BO69" s="135"/>
      <c r="BP69" s="135"/>
      <c r="BQ69" s="135"/>
      <c r="BR69" s="135"/>
      <c r="BS69" s="135"/>
      <c r="BT69" s="135"/>
      <c r="BU69" s="135"/>
      <c r="BV69" s="135"/>
      <c r="BW69" s="135"/>
      <c r="BX69" s="135"/>
      <c r="BY69" s="135"/>
      <c r="BZ69" s="135"/>
      <c r="CA69" s="135"/>
      <c r="CB69" s="135"/>
      <c r="CC69" s="135"/>
      <c r="CD69" s="135"/>
      <c r="CE69" s="135"/>
      <c r="CF69" s="135"/>
      <c r="CG69" s="135"/>
      <c r="CH69" s="135"/>
      <c r="CI69" s="135"/>
      <c r="CJ69" s="135"/>
      <c r="CK69" s="135"/>
      <c r="CL69" s="135"/>
      <c r="CM69" s="135"/>
      <c r="CN69" s="135"/>
      <c r="CO69" s="135"/>
      <c r="CP69" s="135"/>
      <c r="CQ69" s="135"/>
      <c r="CR69" s="135"/>
      <c r="CS69" s="135"/>
      <c r="CT69" s="135"/>
      <c r="CU69" s="135"/>
      <c r="CV69" s="135"/>
      <c r="CW69" s="135"/>
      <c r="CX69" s="135"/>
      <c r="CY69" s="135"/>
      <c r="CZ69" s="135"/>
      <c r="DA69" s="135"/>
      <c r="DB69" s="135"/>
      <c r="DC69" s="135"/>
      <c r="DD69" s="135"/>
      <c r="DE69" s="135"/>
      <c r="DF69" s="135"/>
      <c r="DG69" s="135"/>
      <c r="DH69" s="135"/>
      <c r="DI69" s="135"/>
      <c r="DJ69" s="135"/>
      <c r="DK69" s="135"/>
      <c r="DL69" s="135"/>
      <c r="DM69" s="135"/>
      <c r="DN69" s="135"/>
      <c r="DO69" s="135"/>
      <c r="DP69" s="135"/>
      <c r="DQ69" s="135"/>
      <c r="DR69" s="135"/>
      <c r="DS69" s="135"/>
      <c r="DT69" s="135"/>
      <c r="DU69" s="135"/>
      <c r="DV69" s="135"/>
      <c r="DW69" s="135"/>
      <c r="DX69" s="135"/>
      <c r="DY69" s="135"/>
      <c r="DZ69" s="135"/>
      <c r="EA69" s="135"/>
      <c r="EB69" s="135"/>
      <c r="EC69" s="135"/>
      <c r="ED69" s="135"/>
      <c r="EE69" s="135"/>
      <c r="EF69" s="135"/>
      <c r="EG69" s="135"/>
      <c r="EH69" s="135"/>
      <c r="EI69" s="135"/>
      <c r="EJ69" s="135"/>
      <c r="EK69" s="135"/>
      <c r="EL69" s="135"/>
      <c r="EM69" s="135"/>
      <c r="EN69" s="135"/>
      <c r="EO69" s="135"/>
      <c r="EP69" s="135"/>
      <c r="EQ69" s="135"/>
      <c r="ER69" s="135"/>
      <c r="ES69" s="135"/>
      <c r="ET69" s="135"/>
      <c r="EU69" s="135"/>
      <c r="EV69" s="135"/>
      <c r="EW69" s="135"/>
      <c r="EX69" s="135"/>
      <c r="EY69" s="135"/>
      <c r="EZ69" s="135"/>
      <c r="FA69" s="135"/>
      <c r="FB69" s="135"/>
      <c r="FC69" s="135"/>
      <c r="FD69" s="135"/>
      <c r="FE69" s="135"/>
      <c r="FF69" s="135"/>
      <c r="FG69" s="135"/>
      <c r="FH69" s="135"/>
      <c r="FI69" s="135"/>
      <c r="FJ69" s="135"/>
      <c r="FK69" s="135"/>
      <c r="FL69" s="135"/>
      <c r="FM69" s="135"/>
      <c r="FN69" s="135"/>
      <c r="FO69" s="135"/>
      <c r="FP69" s="135"/>
      <c r="FQ69" s="135"/>
      <c r="FR69" s="135"/>
      <c r="FS69" s="135"/>
      <c r="FT69" s="135"/>
      <c r="FU69" s="135"/>
      <c r="FV69" s="135"/>
      <c r="FW69" s="135"/>
      <c r="FX69" s="135"/>
      <c r="FY69" s="135"/>
      <c r="FZ69" s="135"/>
      <c r="GA69" s="135"/>
      <c r="GB69" s="135"/>
      <c r="GC69" s="135"/>
      <c r="GD69" s="135"/>
      <c r="GE69" s="135"/>
      <c r="GF69" s="135"/>
      <c r="GG69" s="135"/>
      <c r="GH69" s="135"/>
      <c r="GI69" s="135"/>
      <c r="GJ69" s="135"/>
      <c r="GK69" s="135"/>
      <c r="GL69" s="135"/>
      <c r="GM69" s="135"/>
      <c r="GN69" s="135"/>
      <c r="GO69" s="135"/>
      <c r="GP69" s="135"/>
      <c r="GQ69" s="135"/>
      <c r="GR69" s="135"/>
      <c r="GS69" s="135"/>
      <c r="GT69" s="135"/>
      <c r="GU69" s="135"/>
      <c r="GV69" s="135"/>
      <c r="GW69" s="135"/>
      <c r="GX69" s="135"/>
      <c r="GY69" s="135"/>
      <c r="GZ69" s="135"/>
      <c r="HA69" s="135"/>
      <c r="HB69" s="135"/>
      <c r="HC69" s="135"/>
      <c r="HD69" s="135"/>
      <c r="HE69" s="135"/>
      <c r="HF69" s="135"/>
      <c r="HG69" s="135"/>
      <c r="HH69" s="135"/>
      <c r="HI69" s="135"/>
      <c r="HJ69" s="135"/>
      <c r="HK69" s="135"/>
      <c r="HL69" s="135"/>
      <c r="HM69" s="135"/>
      <c r="HN69" s="135"/>
      <c r="HO69" s="135"/>
      <c r="HP69" s="135"/>
      <c r="HQ69" s="135"/>
      <c r="HR69" s="135"/>
      <c r="HS69" s="135"/>
      <c r="HT69" s="135"/>
      <c r="HU69" s="135"/>
      <c r="HV69" s="135"/>
      <c r="HW69" s="135"/>
      <c r="HX69" s="135"/>
      <c r="HY69" s="135"/>
      <c r="HZ69" s="135"/>
      <c r="IA69" s="135"/>
      <c r="IB69" s="135"/>
      <c r="IC69" s="135"/>
      <c r="ID69" s="135"/>
      <c r="IE69" s="135"/>
      <c r="IF69" s="135"/>
      <c r="IG69" s="135"/>
      <c r="IH69" s="135"/>
      <c r="II69" s="135"/>
      <c r="IJ69" s="135"/>
      <c r="IK69" s="135"/>
      <c r="IL69" s="135"/>
      <c r="IM69" s="135"/>
      <c r="IN69" s="135"/>
      <c r="IO69" s="135"/>
      <c r="IP69" s="135"/>
      <c r="IQ69" s="135"/>
      <c r="IR69" s="135"/>
      <c r="IS69" s="135"/>
      <c r="IT69" s="135"/>
      <c r="IU69" s="135"/>
      <c r="IV69" s="135"/>
      <c r="IW69" s="135"/>
      <c r="IX69" s="135"/>
      <c r="IY69" s="135"/>
      <c r="IZ69" s="135"/>
      <c r="JA69" s="135"/>
      <c r="JB69" s="135"/>
      <c r="JC69" s="135"/>
      <c r="JD69" s="135"/>
      <c r="JE69" s="135"/>
      <c r="JF69" s="135"/>
      <c r="JG69" s="135"/>
      <c r="JH69" s="135"/>
      <c r="JI69" s="75"/>
      <c r="JJ69" s="75"/>
      <c r="JK69" s="75"/>
      <c r="JL69" s="75"/>
      <c r="JM69" s="75"/>
      <c r="JN69" s="75"/>
      <c r="JO69" s="75"/>
      <c r="JP69" s="75"/>
      <c r="JQ69" s="75"/>
      <c r="JR69" s="75"/>
      <c r="JS69" s="75"/>
      <c r="JT69" s="75"/>
      <c r="JU69" s="75"/>
      <c r="JV69" s="75"/>
      <c r="JW69" s="75"/>
      <c r="JX69" s="75"/>
      <c r="JY69" s="75"/>
      <c r="JZ69" s="75"/>
      <c r="KA69" s="75"/>
      <c r="KB69" s="75"/>
      <c r="KC69" s="75"/>
      <c r="KD69" s="75"/>
      <c r="KE69" s="75"/>
      <c r="KF69" s="75"/>
      <c r="KG69" s="75"/>
      <c r="KH69" s="75"/>
      <c r="KI69" s="75"/>
      <c r="KJ69" s="75"/>
      <c r="KK69" s="75"/>
      <c r="KL69" s="75"/>
      <c r="KM69" s="75"/>
      <c r="KN69" s="75"/>
      <c r="KO69" s="75"/>
      <c r="KP69" s="75"/>
      <c r="KQ69" s="75"/>
      <c r="KR69" s="75"/>
      <c r="KS69" s="75"/>
      <c r="KT69" s="75"/>
      <c r="KU69" s="75"/>
      <c r="KV69" s="75"/>
      <c r="KW69" s="75"/>
      <c r="KX69" s="75"/>
      <c r="KY69" s="75"/>
      <c r="KZ69" s="75"/>
      <c r="LA69" s="75"/>
      <c r="LB69" s="75"/>
      <c r="LC69" s="75"/>
      <c r="LD69" s="75"/>
      <c r="LE69" s="75"/>
      <c r="LF69" s="75"/>
      <c r="LG69" s="75"/>
      <c r="LH69" s="75"/>
      <c r="LI69" s="75"/>
      <c r="LJ69" s="75"/>
      <c r="LK69" s="75"/>
      <c r="LL69" s="75"/>
      <c r="LM69" s="75"/>
      <c r="LN69" s="75"/>
      <c r="LO69" s="75"/>
      <c r="LP69" s="75"/>
      <c r="LQ69" s="75"/>
      <c r="LR69" s="75"/>
      <c r="LS69" s="75"/>
      <c r="LT69" s="75"/>
      <c r="LU69" s="75"/>
      <c r="LV69" s="75"/>
      <c r="LW69" s="75"/>
      <c r="LX69" s="75"/>
      <c r="LY69" s="75"/>
      <c r="LZ69" s="75"/>
      <c r="MA69" s="75"/>
      <c r="MB69" s="75"/>
      <c r="MC69" s="75"/>
      <c r="MD69" s="75"/>
      <c r="ME69" s="75"/>
      <c r="MF69" s="75"/>
      <c r="MG69" s="75"/>
      <c r="MH69" s="75"/>
      <c r="MI69" s="75"/>
      <c r="MJ69" s="75"/>
      <c r="MK69" s="75"/>
      <c r="ML69" s="75"/>
      <c r="MM69" s="75"/>
      <c r="MN69" s="75"/>
      <c r="MO69" s="75"/>
      <c r="MP69" s="75"/>
      <c r="MQ69" s="75"/>
      <c r="MR69" s="75"/>
      <c r="MS69" s="75"/>
      <c r="MT69" s="75"/>
      <c r="MU69" s="75"/>
      <c r="MV69" s="75"/>
      <c r="MW69" s="75"/>
      <c r="MX69" s="75"/>
      <c r="MY69" s="75"/>
      <c r="MZ69" s="75"/>
      <c r="NA69" s="75"/>
      <c r="NB69" s="75"/>
      <c r="NC69" s="75"/>
      <c r="ND69" s="75"/>
      <c r="NE69" s="75"/>
      <c r="NF69" s="75"/>
      <c r="NG69" s="75"/>
      <c r="NH69" s="75"/>
      <c r="NI69" s="75"/>
      <c r="NJ69" s="75"/>
      <c r="NK69" s="75"/>
      <c r="NL69" s="75"/>
      <c r="NM69" s="75"/>
      <c r="NN69" s="75"/>
      <c r="NO69" s="75"/>
      <c r="NP69" s="75"/>
      <c r="NQ69" s="75"/>
      <c r="NR69" s="75"/>
      <c r="NS69" s="75"/>
      <c r="NT69" s="75"/>
      <c r="NU69" s="75"/>
      <c r="NV69" s="75"/>
      <c r="NW69" s="75"/>
      <c r="NX69" s="75"/>
      <c r="NY69" s="75"/>
      <c r="NZ69" s="75"/>
      <c r="OA69" s="75"/>
      <c r="OB69" s="75"/>
      <c r="OC69" s="75"/>
      <c r="OD69" s="75"/>
      <c r="OE69" s="75"/>
      <c r="OF69" s="75"/>
      <c r="OG69" s="75"/>
      <c r="OH69" s="75"/>
      <c r="OI69" s="75"/>
      <c r="OJ69" s="75"/>
      <c r="OK69" s="75"/>
      <c r="OL69" s="75"/>
      <c r="OM69" s="75"/>
      <c r="ON69" s="75"/>
      <c r="OO69" s="75"/>
      <c r="OP69" s="75"/>
      <c r="OQ69" s="75"/>
      <c r="OR69" s="75"/>
      <c r="OS69" s="75"/>
      <c r="OT69" s="75"/>
      <c r="OU69" s="75"/>
      <c r="OV69" s="75"/>
      <c r="OW69" s="75"/>
      <c r="OX69" s="75"/>
      <c r="OY69" s="75"/>
      <c r="OZ69" s="75"/>
      <c r="PA69" s="75"/>
      <c r="PB69" s="75"/>
      <c r="PC69" s="75"/>
      <c r="PD69" s="75"/>
      <c r="PE69" s="75"/>
      <c r="PF69" s="75"/>
      <c r="PG69" s="75"/>
      <c r="PH69" s="75"/>
      <c r="PI69" s="75"/>
      <c r="PJ69" s="75"/>
      <c r="PK69" s="75"/>
      <c r="PL69" s="75"/>
      <c r="PM69" s="75"/>
      <c r="PN69" s="75"/>
      <c r="PO69" s="75"/>
      <c r="PP69" s="75"/>
      <c r="PQ69" s="75"/>
      <c r="PR69" s="75"/>
      <c r="PS69" s="75"/>
      <c r="PT69" s="75"/>
      <c r="PU69" s="75"/>
      <c r="PV69" s="75"/>
      <c r="PW69" s="75"/>
      <c r="PX69" s="75"/>
      <c r="PY69" s="75"/>
      <c r="PZ69" s="75"/>
      <c r="QA69" s="75"/>
      <c r="QB69" s="75"/>
      <c r="QC69" s="75"/>
      <c r="QD69" s="75"/>
      <c r="QE69" s="75"/>
      <c r="QF69" s="75"/>
      <c r="QG69" s="75"/>
      <c r="QH69" s="75"/>
      <c r="QI69" s="75"/>
      <c r="QJ69" s="75"/>
      <c r="QK69" s="75"/>
      <c r="QL69" s="75"/>
      <c r="QM69" s="75"/>
      <c r="QN69" s="75"/>
      <c r="QO69" s="75"/>
      <c r="QP69" s="75"/>
      <c r="QQ69" s="75"/>
      <c r="QR69" s="75"/>
      <c r="QS69" s="75"/>
      <c r="QT69" s="75"/>
      <c r="QU69" s="75"/>
      <c r="QV69" s="75"/>
      <c r="QW69" s="75"/>
      <c r="QX69" s="75"/>
      <c r="QY69" s="75"/>
      <c r="QZ69" s="75"/>
      <c r="RA69" s="75"/>
      <c r="RB69" s="75"/>
      <c r="RC69" s="75"/>
      <c r="RD69" s="75"/>
      <c r="RE69" s="75"/>
      <c r="RF69" s="75"/>
      <c r="RG69" s="75"/>
      <c r="RH69" s="75"/>
      <c r="RI69" s="75"/>
      <c r="RJ69" s="75"/>
      <c r="RK69" s="75"/>
      <c r="RL69" s="75"/>
    </row>
    <row r="70" spans="1:480" s="132" customFormat="1" ht="87" customHeight="1">
      <c r="A70" s="724"/>
      <c r="B70" s="725"/>
      <c r="C70" s="120" t="s">
        <v>225</v>
      </c>
      <c r="D70" s="744"/>
      <c r="E70" s="745"/>
      <c r="F70" s="728">
        <v>29158.799999999999</v>
      </c>
      <c r="G70" s="135"/>
      <c r="H70" s="135"/>
      <c r="I70" s="135"/>
      <c r="J70" s="135"/>
      <c r="K70" s="135"/>
      <c r="L70" s="135"/>
      <c r="M70" s="135"/>
      <c r="N70" s="135"/>
      <c r="O70" s="135"/>
      <c r="P70" s="135"/>
      <c r="Q70" s="135"/>
      <c r="R70" s="135"/>
      <c r="S70" s="135"/>
      <c r="T70" s="135"/>
      <c r="U70" s="135"/>
      <c r="V70" s="135"/>
      <c r="W70" s="135"/>
      <c r="X70" s="135"/>
      <c r="Y70" s="135"/>
      <c r="Z70" s="135"/>
      <c r="AA70" s="135"/>
      <c r="AB70" s="135"/>
      <c r="AC70" s="135"/>
      <c r="AD70" s="135"/>
      <c r="AE70" s="135"/>
      <c r="AF70" s="135"/>
      <c r="AG70" s="135"/>
      <c r="AH70" s="135"/>
      <c r="AI70" s="135"/>
      <c r="AJ70" s="135"/>
      <c r="AK70" s="135"/>
      <c r="AL70" s="135"/>
      <c r="AM70" s="135"/>
      <c r="AN70" s="135"/>
      <c r="AO70" s="135"/>
      <c r="AP70" s="135"/>
      <c r="AQ70" s="135"/>
      <c r="AR70" s="135"/>
      <c r="AS70" s="135"/>
      <c r="AT70" s="135"/>
      <c r="AU70" s="135"/>
      <c r="AV70" s="135"/>
      <c r="AW70" s="135"/>
      <c r="AX70" s="135"/>
      <c r="AY70" s="135"/>
      <c r="AZ70" s="135"/>
      <c r="BA70" s="135"/>
      <c r="BB70" s="135"/>
      <c r="BC70" s="135"/>
      <c r="BD70" s="135"/>
      <c r="BE70" s="135"/>
      <c r="BF70" s="135"/>
      <c r="BG70" s="135"/>
      <c r="BH70" s="135"/>
      <c r="BI70" s="135"/>
      <c r="BJ70" s="135"/>
      <c r="BK70" s="135"/>
      <c r="BL70" s="135"/>
      <c r="BM70" s="135"/>
      <c r="BN70" s="135"/>
      <c r="BO70" s="135"/>
      <c r="BP70" s="135"/>
      <c r="BQ70" s="135"/>
      <c r="BR70" s="135"/>
      <c r="BS70" s="135"/>
      <c r="BT70" s="135"/>
      <c r="BU70" s="135"/>
      <c r="BV70" s="135"/>
      <c r="BW70" s="135"/>
      <c r="BX70" s="135"/>
      <c r="BY70" s="135"/>
      <c r="BZ70" s="135"/>
      <c r="CA70" s="135"/>
      <c r="CB70" s="135"/>
      <c r="CC70" s="135"/>
      <c r="CD70" s="135"/>
      <c r="CE70" s="135"/>
      <c r="CF70" s="135"/>
      <c r="CG70" s="135"/>
      <c r="CH70" s="135"/>
      <c r="CI70" s="135"/>
      <c r="CJ70" s="135"/>
      <c r="CK70" s="135"/>
      <c r="CL70" s="135"/>
      <c r="CM70" s="135"/>
      <c r="CN70" s="135"/>
      <c r="CO70" s="135"/>
      <c r="CP70" s="135"/>
      <c r="CQ70" s="135"/>
      <c r="CR70" s="135"/>
      <c r="CS70" s="135"/>
      <c r="CT70" s="135"/>
      <c r="CU70" s="135"/>
      <c r="CV70" s="135"/>
      <c r="CW70" s="135"/>
      <c r="CX70" s="135"/>
      <c r="CY70" s="135"/>
      <c r="CZ70" s="135"/>
      <c r="DA70" s="135"/>
      <c r="DB70" s="135"/>
      <c r="DC70" s="135"/>
      <c r="DD70" s="135"/>
      <c r="DE70" s="135"/>
      <c r="DF70" s="135"/>
      <c r="DG70" s="135"/>
      <c r="DH70" s="135"/>
      <c r="DI70" s="135"/>
      <c r="DJ70" s="135"/>
      <c r="DK70" s="135"/>
      <c r="DL70" s="135"/>
      <c r="DM70" s="135"/>
      <c r="DN70" s="135"/>
      <c r="DO70" s="135"/>
      <c r="DP70" s="135"/>
      <c r="DQ70" s="135"/>
      <c r="DR70" s="135"/>
      <c r="DS70" s="135"/>
      <c r="DT70" s="135"/>
      <c r="DU70" s="135"/>
      <c r="DV70" s="135"/>
      <c r="DW70" s="135"/>
      <c r="DX70" s="135"/>
      <c r="DY70" s="135"/>
      <c r="DZ70" s="135"/>
      <c r="EA70" s="135"/>
      <c r="EB70" s="135"/>
      <c r="EC70" s="135"/>
      <c r="ED70" s="135"/>
      <c r="EE70" s="135"/>
      <c r="EF70" s="135"/>
      <c r="EG70" s="135"/>
      <c r="EH70" s="135"/>
      <c r="EI70" s="135"/>
      <c r="EJ70" s="135"/>
      <c r="EK70" s="135"/>
      <c r="EL70" s="135"/>
      <c r="EM70" s="135"/>
      <c r="EN70" s="135"/>
      <c r="EO70" s="135"/>
      <c r="EP70" s="135"/>
      <c r="EQ70" s="135"/>
      <c r="ER70" s="135"/>
      <c r="ES70" s="135"/>
      <c r="ET70" s="135"/>
      <c r="EU70" s="135"/>
      <c r="EV70" s="135"/>
      <c r="EW70" s="135"/>
      <c r="EX70" s="135"/>
      <c r="EY70" s="135"/>
      <c r="EZ70" s="135"/>
      <c r="FA70" s="135"/>
      <c r="FB70" s="135"/>
      <c r="FC70" s="135"/>
      <c r="FD70" s="135"/>
      <c r="FE70" s="135"/>
      <c r="FF70" s="135"/>
      <c r="FG70" s="135"/>
      <c r="FH70" s="135"/>
      <c r="FI70" s="135"/>
      <c r="FJ70" s="135"/>
      <c r="FK70" s="135"/>
      <c r="FL70" s="135"/>
      <c r="FM70" s="135"/>
      <c r="FN70" s="135"/>
      <c r="FO70" s="135"/>
      <c r="FP70" s="135"/>
      <c r="FQ70" s="135"/>
      <c r="FR70" s="135"/>
      <c r="FS70" s="135"/>
      <c r="FT70" s="135"/>
      <c r="FU70" s="135"/>
      <c r="FV70" s="135"/>
      <c r="FW70" s="135"/>
      <c r="FX70" s="135"/>
      <c r="FY70" s="135"/>
      <c r="FZ70" s="135"/>
      <c r="GA70" s="135"/>
      <c r="GB70" s="135"/>
      <c r="GC70" s="135"/>
      <c r="GD70" s="135"/>
      <c r="GE70" s="135"/>
      <c r="GF70" s="135"/>
      <c r="GG70" s="135"/>
      <c r="GH70" s="135"/>
      <c r="GI70" s="135"/>
      <c r="GJ70" s="135"/>
      <c r="GK70" s="135"/>
      <c r="GL70" s="135"/>
      <c r="GM70" s="135"/>
      <c r="GN70" s="135"/>
      <c r="GO70" s="135"/>
      <c r="GP70" s="135"/>
      <c r="GQ70" s="135"/>
      <c r="GR70" s="135"/>
      <c r="GS70" s="135"/>
      <c r="GT70" s="135"/>
      <c r="GU70" s="135"/>
      <c r="GV70" s="135"/>
      <c r="GW70" s="135"/>
      <c r="GX70" s="135"/>
      <c r="GY70" s="135"/>
      <c r="GZ70" s="135"/>
      <c r="HA70" s="135"/>
      <c r="HB70" s="135"/>
      <c r="HC70" s="135"/>
      <c r="HD70" s="135"/>
      <c r="HE70" s="135"/>
      <c r="HF70" s="135"/>
      <c r="HG70" s="135"/>
      <c r="HH70" s="135"/>
      <c r="HI70" s="135"/>
      <c r="HJ70" s="135"/>
      <c r="HK70" s="135"/>
      <c r="HL70" s="135"/>
      <c r="HM70" s="135"/>
      <c r="HN70" s="135"/>
      <c r="HO70" s="135"/>
      <c r="HP70" s="135"/>
      <c r="HQ70" s="135"/>
      <c r="HR70" s="135"/>
      <c r="HS70" s="135"/>
      <c r="HT70" s="135"/>
      <c r="HU70" s="135"/>
      <c r="HV70" s="135"/>
      <c r="HW70" s="135"/>
      <c r="HX70" s="135"/>
      <c r="HY70" s="135"/>
      <c r="HZ70" s="135"/>
      <c r="IA70" s="135"/>
      <c r="IB70" s="135"/>
      <c r="IC70" s="135"/>
      <c r="ID70" s="135"/>
      <c r="IE70" s="135"/>
      <c r="IF70" s="135"/>
      <c r="IG70" s="135"/>
      <c r="IH70" s="135"/>
      <c r="II70" s="135"/>
      <c r="IJ70" s="135"/>
      <c r="IK70" s="135"/>
      <c r="IL70" s="135"/>
      <c r="IM70" s="135"/>
      <c r="IN70" s="135"/>
      <c r="IO70" s="135"/>
      <c r="IP70" s="135"/>
      <c r="IQ70" s="135"/>
      <c r="IR70" s="135"/>
      <c r="IS70" s="135"/>
      <c r="IT70" s="135"/>
      <c r="IU70" s="135"/>
      <c r="IV70" s="135"/>
      <c r="IW70" s="135"/>
      <c r="IX70" s="135"/>
      <c r="IY70" s="135"/>
      <c r="IZ70" s="135"/>
      <c r="JA70" s="135"/>
      <c r="JB70" s="135"/>
      <c r="JC70" s="135"/>
      <c r="JD70" s="135"/>
      <c r="JE70" s="135"/>
      <c r="JF70" s="135"/>
      <c r="JG70" s="135"/>
      <c r="JH70" s="135"/>
      <c r="JI70" s="75"/>
      <c r="JJ70" s="75"/>
      <c r="JK70" s="75"/>
      <c r="JL70" s="75"/>
      <c r="JM70" s="75"/>
      <c r="JN70" s="75"/>
      <c r="JO70" s="75"/>
      <c r="JP70" s="75"/>
      <c r="JQ70" s="75"/>
      <c r="JR70" s="75"/>
      <c r="JS70" s="75"/>
      <c r="JT70" s="75"/>
      <c r="JU70" s="75"/>
      <c r="JV70" s="75"/>
      <c r="JW70" s="75"/>
      <c r="JX70" s="75"/>
      <c r="JY70" s="75"/>
      <c r="JZ70" s="75"/>
      <c r="KA70" s="75"/>
      <c r="KB70" s="75"/>
      <c r="KC70" s="75"/>
      <c r="KD70" s="75"/>
      <c r="KE70" s="75"/>
      <c r="KF70" s="75"/>
      <c r="KG70" s="75"/>
      <c r="KH70" s="75"/>
      <c r="KI70" s="75"/>
      <c r="KJ70" s="75"/>
      <c r="KK70" s="75"/>
      <c r="KL70" s="75"/>
      <c r="KM70" s="75"/>
      <c r="KN70" s="75"/>
      <c r="KO70" s="75"/>
      <c r="KP70" s="75"/>
      <c r="KQ70" s="75"/>
      <c r="KR70" s="75"/>
      <c r="KS70" s="75"/>
      <c r="KT70" s="75"/>
      <c r="KU70" s="75"/>
      <c r="KV70" s="75"/>
      <c r="KW70" s="75"/>
      <c r="KX70" s="75"/>
      <c r="KY70" s="75"/>
      <c r="KZ70" s="75"/>
      <c r="LA70" s="75"/>
      <c r="LB70" s="75"/>
      <c r="LC70" s="75"/>
      <c r="LD70" s="75"/>
      <c r="LE70" s="75"/>
      <c r="LF70" s="75"/>
      <c r="LG70" s="75"/>
      <c r="LH70" s="75"/>
      <c r="LI70" s="75"/>
      <c r="LJ70" s="75"/>
      <c r="LK70" s="75"/>
      <c r="LL70" s="75"/>
      <c r="LM70" s="75"/>
      <c r="LN70" s="75"/>
      <c r="LO70" s="75"/>
      <c r="LP70" s="75"/>
      <c r="LQ70" s="75"/>
      <c r="LR70" s="75"/>
      <c r="LS70" s="75"/>
      <c r="LT70" s="75"/>
      <c r="LU70" s="75"/>
      <c r="LV70" s="75"/>
      <c r="LW70" s="75"/>
      <c r="LX70" s="75"/>
      <c r="LY70" s="75"/>
      <c r="LZ70" s="75"/>
      <c r="MA70" s="75"/>
      <c r="MB70" s="75"/>
      <c r="MC70" s="75"/>
      <c r="MD70" s="75"/>
      <c r="ME70" s="75"/>
      <c r="MF70" s="75"/>
      <c r="MG70" s="75"/>
      <c r="MH70" s="75"/>
      <c r="MI70" s="75"/>
      <c r="MJ70" s="75"/>
      <c r="MK70" s="75"/>
      <c r="ML70" s="75"/>
      <c r="MM70" s="75"/>
      <c r="MN70" s="75"/>
      <c r="MO70" s="75"/>
      <c r="MP70" s="75"/>
      <c r="MQ70" s="75"/>
      <c r="MR70" s="75"/>
      <c r="MS70" s="75"/>
      <c r="MT70" s="75"/>
      <c r="MU70" s="75"/>
      <c r="MV70" s="75"/>
      <c r="MW70" s="75"/>
      <c r="MX70" s="75"/>
      <c r="MY70" s="75"/>
      <c r="MZ70" s="75"/>
      <c r="NA70" s="75"/>
      <c r="NB70" s="75"/>
      <c r="NC70" s="75"/>
      <c r="ND70" s="75"/>
      <c r="NE70" s="75"/>
      <c r="NF70" s="75"/>
      <c r="NG70" s="75"/>
      <c r="NH70" s="75"/>
      <c r="NI70" s="75"/>
      <c r="NJ70" s="75"/>
      <c r="NK70" s="75"/>
      <c r="NL70" s="75"/>
      <c r="NM70" s="75"/>
      <c r="NN70" s="75"/>
      <c r="NO70" s="75"/>
      <c r="NP70" s="75"/>
      <c r="NQ70" s="75"/>
      <c r="NR70" s="75"/>
      <c r="NS70" s="75"/>
      <c r="NT70" s="75"/>
      <c r="NU70" s="75"/>
      <c r="NV70" s="75"/>
      <c r="NW70" s="75"/>
      <c r="NX70" s="75"/>
      <c r="NY70" s="75"/>
      <c r="NZ70" s="75"/>
      <c r="OA70" s="75"/>
      <c r="OB70" s="75"/>
      <c r="OC70" s="75"/>
      <c r="OD70" s="75"/>
      <c r="OE70" s="75"/>
      <c r="OF70" s="75"/>
      <c r="OG70" s="75"/>
      <c r="OH70" s="75"/>
      <c r="OI70" s="75"/>
      <c r="OJ70" s="75"/>
      <c r="OK70" s="75"/>
      <c r="OL70" s="75"/>
      <c r="OM70" s="75"/>
      <c r="ON70" s="75"/>
      <c r="OO70" s="75"/>
      <c r="OP70" s="75"/>
      <c r="OQ70" s="75"/>
      <c r="OR70" s="75"/>
      <c r="OS70" s="75"/>
      <c r="OT70" s="75"/>
      <c r="OU70" s="75"/>
      <c r="OV70" s="75"/>
      <c r="OW70" s="75"/>
      <c r="OX70" s="75"/>
      <c r="OY70" s="75"/>
      <c r="OZ70" s="75"/>
      <c r="PA70" s="75"/>
      <c r="PB70" s="75"/>
      <c r="PC70" s="75"/>
      <c r="PD70" s="75"/>
      <c r="PE70" s="75"/>
      <c r="PF70" s="75"/>
      <c r="PG70" s="75"/>
      <c r="PH70" s="75"/>
      <c r="PI70" s="75"/>
      <c r="PJ70" s="75"/>
      <c r="PK70" s="75"/>
      <c r="PL70" s="75"/>
      <c r="PM70" s="75"/>
      <c r="PN70" s="75"/>
      <c r="PO70" s="75"/>
      <c r="PP70" s="75"/>
      <c r="PQ70" s="75"/>
      <c r="PR70" s="75"/>
      <c r="PS70" s="75"/>
      <c r="PT70" s="75"/>
      <c r="PU70" s="75"/>
      <c r="PV70" s="75"/>
      <c r="PW70" s="75"/>
      <c r="PX70" s="75"/>
      <c r="PY70" s="75"/>
      <c r="PZ70" s="75"/>
      <c r="QA70" s="75"/>
      <c r="QB70" s="75"/>
      <c r="QC70" s="75"/>
      <c r="QD70" s="75"/>
      <c r="QE70" s="75"/>
      <c r="QF70" s="75"/>
      <c r="QG70" s="75"/>
      <c r="QH70" s="75"/>
      <c r="QI70" s="75"/>
      <c r="QJ70" s="75"/>
      <c r="QK70" s="75"/>
      <c r="QL70" s="75"/>
      <c r="QM70" s="75"/>
      <c r="QN70" s="75"/>
      <c r="QO70" s="75"/>
      <c r="QP70" s="75"/>
      <c r="QQ70" s="75"/>
      <c r="QR70" s="75"/>
      <c r="QS70" s="75"/>
      <c r="QT70" s="75"/>
      <c r="QU70" s="75"/>
      <c r="QV70" s="75"/>
      <c r="QW70" s="75"/>
      <c r="QX70" s="75"/>
      <c r="QY70" s="75"/>
      <c r="QZ70" s="75"/>
      <c r="RA70" s="75"/>
      <c r="RB70" s="75"/>
      <c r="RC70" s="75"/>
      <c r="RD70" s="75"/>
      <c r="RE70" s="75"/>
      <c r="RF70" s="75"/>
      <c r="RG70" s="75"/>
      <c r="RH70" s="75"/>
      <c r="RI70" s="75"/>
      <c r="RJ70" s="75"/>
      <c r="RK70" s="75"/>
      <c r="RL70" s="75"/>
    </row>
    <row r="71" spans="1:480" s="132" customFormat="1" ht="33">
      <c r="A71" s="724"/>
      <c r="B71" s="725"/>
      <c r="C71" s="120" t="s">
        <v>216</v>
      </c>
      <c r="D71" s="746"/>
      <c r="E71" s="747"/>
      <c r="F71" s="728">
        <v>13828.9</v>
      </c>
      <c r="G71" s="135"/>
      <c r="H71" s="135"/>
      <c r="I71" s="135"/>
      <c r="J71" s="135"/>
      <c r="K71" s="135"/>
      <c r="L71" s="135"/>
      <c r="M71" s="135"/>
      <c r="N71" s="135"/>
      <c r="O71" s="135"/>
      <c r="P71" s="135"/>
      <c r="Q71" s="135"/>
      <c r="R71" s="135"/>
      <c r="S71" s="135"/>
      <c r="T71" s="135"/>
      <c r="U71" s="135"/>
      <c r="V71" s="135"/>
      <c r="W71" s="135"/>
      <c r="X71" s="135"/>
      <c r="Y71" s="135"/>
      <c r="Z71" s="135"/>
      <c r="AA71" s="135"/>
      <c r="AB71" s="135"/>
      <c r="AC71" s="135"/>
      <c r="AD71" s="135"/>
      <c r="AE71" s="135"/>
      <c r="AF71" s="135"/>
      <c r="AG71" s="135"/>
      <c r="AH71" s="135"/>
      <c r="AI71" s="135"/>
      <c r="AJ71" s="135"/>
      <c r="AK71" s="135"/>
      <c r="AL71" s="135"/>
      <c r="AM71" s="135"/>
      <c r="AN71" s="135"/>
      <c r="AO71" s="135"/>
      <c r="AP71" s="135"/>
      <c r="AQ71" s="135"/>
      <c r="AR71" s="135"/>
      <c r="AS71" s="135"/>
      <c r="AT71" s="135"/>
      <c r="AU71" s="135"/>
      <c r="AV71" s="135"/>
      <c r="AW71" s="135"/>
      <c r="AX71" s="135"/>
      <c r="AY71" s="135"/>
      <c r="AZ71" s="135"/>
      <c r="BA71" s="135"/>
      <c r="BB71" s="135"/>
      <c r="BC71" s="135"/>
      <c r="BD71" s="135"/>
      <c r="BE71" s="135"/>
      <c r="BF71" s="135"/>
      <c r="BG71" s="135"/>
      <c r="BH71" s="135"/>
      <c r="BI71" s="135"/>
      <c r="BJ71" s="135"/>
      <c r="BK71" s="135"/>
      <c r="BL71" s="135"/>
      <c r="BM71" s="135"/>
      <c r="BN71" s="135"/>
      <c r="BO71" s="135"/>
      <c r="BP71" s="135"/>
      <c r="BQ71" s="135"/>
      <c r="BR71" s="135"/>
      <c r="BS71" s="135"/>
      <c r="BT71" s="135"/>
      <c r="BU71" s="135"/>
      <c r="BV71" s="135"/>
      <c r="BW71" s="135"/>
      <c r="BX71" s="135"/>
      <c r="BY71" s="135"/>
      <c r="BZ71" s="135"/>
      <c r="CA71" s="135"/>
      <c r="CB71" s="135"/>
      <c r="CC71" s="135"/>
      <c r="CD71" s="135"/>
      <c r="CE71" s="135"/>
      <c r="CF71" s="135"/>
      <c r="CG71" s="135"/>
      <c r="CH71" s="135"/>
      <c r="CI71" s="135"/>
      <c r="CJ71" s="135"/>
      <c r="CK71" s="135"/>
      <c r="CL71" s="135"/>
      <c r="CM71" s="135"/>
      <c r="CN71" s="135"/>
      <c r="CO71" s="135"/>
      <c r="CP71" s="135"/>
      <c r="CQ71" s="135"/>
      <c r="CR71" s="135"/>
      <c r="CS71" s="135"/>
      <c r="CT71" s="135"/>
      <c r="CU71" s="135"/>
      <c r="CV71" s="135"/>
      <c r="CW71" s="135"/>
      <c r="CX71" s="135"/>
      <c r="CY71" s="135"/>
      <c r="CZ71" s="135"/>
      <c r="DA71" s="135"/>
      <c r="DB71" s="135"/>
      <c r="DC71" s="135"/>
      <c r="DD71" s="135"/>
      <c r="DE71" s="135"/>
      <c r="DF71" s="135"/>
      <c r="DG71" s="135"/>
      <c r="DH71" s="135"/>
      <c r="DI71" s="135"/>
      <c r="DJ71" s="135"/>
      <c r="DK71" s="135"/>
      <c r="DL71" s="135"/>
      <c r="DM71" s="135"/>
      <c r="DN71" s="135"/>
      <c r="DO71" s="135"/>
      <c r="DP71" s="135"/>
      <c r="DQ71" s="135"/>
      <c r="DR71" s="135"/>
      <c r="DS71" s="135"/>
      <c r="DT71" s="135"/>
      <c r="DU71" s="135"/>
      <c r="DV71" s="135"/>
      <c r="DW71" s="135"/>
      <c r="DX71" s="135"/>
      <c r="DY71" s="135"/>
      <c r="DZ71" s="135"/>
      <c r="EA71" s="135"/>
      <c r="EB71" s="135"/>
      <c r="EC71" s="135"/>
      <c r="ED71" s="135"/>
      <c r="EE71" s="135"/>
      <c r="EF71" s="135"/>
      <c r="EG71" s="135"/>
      <c r="EH71" s="135"/>
      <c r="EI71" s="135"/>
      <c r="EJ71" s="135"/>
      <c r="EK71" s="135"/>
      <c r="EL71" s="135"/>
      <c r="EM71" s="135"/>
      <c r="EN71" s="135"/>
      <c r="EO71" s="135"/>
      <c r="EP71" s="135"/>
      <c r="EQ71" s="135"/>
      <c r="ER71" s="135"/>
      <c r="ES71" s="135"/>
      <c r="ET71" s="135"/>
      <c r="EU71" s="135"/>
      <c r="EV71" s="135"/>
      <c r="EW71" s="135"/>
      <c r="EX71" s="135"/>
      <c r="EY71" s="135"/>
      <c r="EZ71" s="135"/>
      <c r="FA71" s="135"/>
      <c r="FB71" s="135"/>
      <c r="FC71" s="135"/>
      <c r="FD71" s="135"/>
      <c r="FE71" s="135"/>
      <c r="FF71" s="135"/>
      <c r="FG71" s="135"/>
      <c r="FH71" s="135"/>
      <c r="FI71" s="135"/>
      <c r="FJ71" s="135"/>
      <c r="FK71" s="135"/>
      <c r="FL71" s="135"/>
      <c r="FM71" s="135"/>
      <c r="FN71" s="135"/>
      <c r="FO71" s="135"/>
      <c r="FP71" s="135"/>
      <c r="FQ71" s="135"/>
      <c r="FR71" s="135"/>
      <c r="FS71" s="135"/>
      <c r="FT71" s="135"/>
      <c r="FU71" s="135"/>
      <c r="FV71" s="135"/>
      <c r="FW71" s="135"/>
      <c r="FX71" s="135"/>
      <c r="FY71" s="135"/>
      <c r="FZ71" s="135"/>
      <c r="GA71" s="135"/>
      <c r="GB71" s="135"/>
      <c r="GC71" s="135"/>
      <c r="GD71" s="135"/>
      <c r="GE71" s="135"/>
      <c r="GF71" s="135"/>
      <c r="GG71" s="135"/>
      <c r="GH71" s="135"/>
      <c r="GI71" s="135"/>
      <c r="GJ71" s="135"/>
      <c r="GK71" s="135"/>
      <c r="GL71" s="135"/>
      <c r="GM71" s="135"/>
      <c r="GN71" s="135"/>
      <c r="GO71" s="135"/>
      <c r="GP71" s="135"/>
      <c r="GQ71" s="135"/>
      <c r="GR71" s="135"/>
      <c r="GS71" s="135"/>
      <c r="GT71" s="135"/>
      <c r="GU71" s="135"/>
      <c r="GV71" s="135"/>
      <c r="GW71" s="135"/>
      <c r="GX71" s="135"/>
      <c r="GY71" s="135"/>
      <c r="GZ71" s="135"/>
      <c r="HA71" s="135"/>
      <c r="HB71" s="135"/>
      <c r="HC71" s="135"/>
      <c r="HD71" s="135"/>
      <c r="HE71" s="135"/>
      <c r="HF71" s="135"/>
      <c r="HG71" s="135"/>
      <c r="HH71" s="135"/>
      <c r="HI71" s="135"/>
      <c r="HJ71" s="135"/>
      <c r="HK71" s="135"/>
      <c r="HL71" s="135"/>
      <c r="HM71" s="135"/>
      <c r="HN71" s="135"/>
      <c r="HO71" s="135"/>
      <c r="HP71" s="135"/>
      <c r="HQ71" s="135"/>
      <c r="HR71" s="135"/>
      <c r="HS71" s="135"/>
      <c r="HT71" s="135"/>
      <c r="HU71" s="135"/>
      <c r="HV71" s="135"/>
      <c r="HW71" s="135"/>
      <c r="HX71" s="135"/>
      <c r="HY71" s="135"/>
      <c r="HZ71" s="135"/>
      <c r="IA71" s="135"/>
      <c r="IB71" s="135"/>
      <c r="IC71" s="135"/>
      <c r="ID71" s="135"/>
      <c r="IE71" s="135"/>
      <c r="IF71" s="135"/>
      <c r="IG71" s="135"/>
      <c r="IH71" s="135"/>
      <c r="II71" s="135"/>
      <c r="IJ71" s="135"/>
      <c r="IK71" s="135"/>
      <c r="IL71" s="135"/>
      <c r="IM71" s="135"/>
      <c r="IN71" s="135"/>
      <c r="IO71" s="135"/>
      <c r="IP71" s="135"/>
      <c r="IQ71" s="135"/>
      <c r="IR71" s="135"/>
      <c r="IS71" s="135"/>
      <c r="IT71" s="135"/>
      <c r="IU71" s="135"/>
      <c r="IV71" s="135"/>
      <c r="IW71" s="135"/>
      <c r="IX71" s="135"/>
      <c r="IY71" s="135"/>
      <c r="IZ71" s="135"/>
      <c r="JA71" s="135"/>
      <c r="JB71" s="135"/>
      <c r="JC71" s="135"/>
      <c r="JD71" s="135"/>
      <c r="JE71" s="135"/>
      <c r="JF71" s="135"/>
      <c r="JG71" s="135"/>
      <c r="JH71" s="135"/>
      <c r="JI71" s="75"/>
      <c r="JJ71" s="75"/>
      <c r="JK71" s="75"/>
      <c r="JL71" s="75"/>
      <c r="JM71" s="75"/>
      <c r="JN71" s="75"/>
      <c r="JO71" s="75"/>
      <c r="JP71" s="75"/>
      <c r="JQ71" s="75"/>
      <c r="JR71" s="75"/>
      <c r="JS71" s="75"/>
      <c r="JT71" s="75"/>
      <c r="JU71" s="75"/>
      <c r="JV71" s="75"/>
      <c r="JW71" s="75"/>
      <c r="JX71" s="75"/>
      <c r="JY71" s="75"/>
      <c r="JZ71" s="75"/>
      <c r="KA71" s="75"/>
      <c r="KB71" s="75"/>
      <c r="KC71" s="75"/>
      <c r="KD71" s="75"/>
      <c r="KE71" s="75"/>
      <c r="KF71" s="75"/>
      <c r="KG71" s="75"/>
      <c r="KH71" s="75"/>
      <c r="KI71" s="75"/>
      <c r="KJ71" s="75"/>
      <c r="KK71" s="75"/>
      <c r="KL71" s="75"/>
      <c r="KM71" s="75"/>
      <c r="KN71" s="75"/>
      <c r="KO71" s="75"/>
      <c r="KP71" s="75"/>
      <c r="KQ71" s="75"/>
      <c r="KR71" s="75"/>
      <c r="KS71" s="75"/>
      <c r="KT71" s="75"/>
      <c r="KU71" s="75"/>
      <c r="KV71" s="75"/>
      <c r="KW71" s="75"/>
      <c r="KX71" s="75"/>
      <c r="KY71" s="75"/>
      <c r="KZ71" s="75"/>
      <c r="LA71" s="75"/>
      <c r="LB71" s="75"/>
      <c r="LC71" s="75"/>
      <c r="LD71" s="75"/>
      <c r="LE71" s="75"/>
      <c r="LF71" s="75"/>
      <c r="LG71" s="75"/>
      <c r="LH71" s="75"/>
      <c r="LI71" s="75"/>
      <c r="LJ71" s="75"/>
      <c r="LK71" s="75"/>
      <c r="LL71" s="75"/>
      <c r="LM71" s="75"/>
      <c r="LN71" s="75"/>
      <c r="LO71" s="75"/>
      <c r="LP71" s="75"/>
      <c r="LQ71" s="75"/>
      <c r="LR71" s="75"/>
      <c r="LS71" s="75"/>
      <c r="LT71" s="75"/>
      <c r="LU71" s="75"/>
      <c r="LV71" s="75"/>
      <c r="LW71" s="75"/>
      <c r="LX71" s="75"/>
      <c r="LY71" s="75"/>
      <c r="LZ71" s="75"/>
      <c r="MA71" s="75"/>
      <c r="MB71" s="75"/>
      <c r="MC71" s="75"/>
      <c r="MD71" s="75"/>
      <c r="ME71" s="75"/>
      <c r="MF71" s="75"/>
      <c r="MG71" s="75"/>
      <c r="MH71" s="75"/>
      <c r="MI71" s="75"/>
      <c r="MJ71" s="75"/>
      <c r="MK71" s="75"/>
      <c r="ML71" s="75"/>
      <c r="MM71" s="75"/>
      <c r="MN71" s="75"/>
      <c r="MO71" s="75"/>
      <c r="MP71" s="75"/>
      <c r="MQ71" s="75"/>
      <c r="MR71" s="75"/>
      <c r="MS71" s="75"/>
      <c r="MT71" s="75"/>
      <c r="MU71" s="75"/>
      <c r="MV71" s="75"/>
      <c r="MW71" s="75"/>
      <c r="MX71" s="75"/>
      <c r="MY71" s="75"/>
      <c r="MZ71" s="75"/>
      <c r="NA71" s="75"/>
      <c r="NB71" s="75"/>
      <c r="NC71" s="75"/>
      <c r="ND71" s="75"/>
      <c r="NE71" s="75"/>
      <c r="NF71" s="75"/>
      <c r="NG71" s="75"/>
      <c r="NH71" s="75"/>
      <c r="NI71" s="75"/>
      <c r="NJ71" s="75"/>
      <c r="NK71" s="75"/>
      <c r="NL71" s="75"/>
      <c r="NM71" s="75"/>
      <c r="NN71" s="75"/>
      <c r="NO71" s="75"/>
      <c r="NP71" s="75"/>
      <c r="NQ71" s="75"/>
      <c r="NR71" s="75"/>
      <c r="NS71" s="75"/>
      <c r="NT71" s="75"/>
      <c r="NU71" s="75"/>
      <c r="NV71" s="75"/>
      <c r="NW71" s="75"/>
      <c r="NX71" s="75"/>
      <c r="NY71" s="75"/>
      <c r="NZ71" s="75"/>
      <c r="OA71" s="75"/>
      <c r="OB71" s="75"/>
      <c r="OC71" s="75"/>
      <c r="OD71" s="75"/>
      <c r="OE71" s="75"/>
      <c r="OF71" s="75"/>
      <c r="OG71" s="75"/>
      <c r="OH71" s="75"/>
      <c r="OI71" s="75"/>
      <c r="OJ71" s="75"/>
      <c r="OK71" s="75"/>
      <c r="OL71" s="75"/>
      <c r="OM71" s="75"/>
      <c r="ON71" s="75"/>
      <c r="OO71" s="75"/>
      <c r="OP71" s="75"/>
      <c r="OQ71" s="75"/>
      <c r="OR71" s="75"/>
      <c r="OS71" s="75"/>
      <c r="OT71" s="75"/>
      <c r="OU71" s="75"/>
      <c r="OV71" s="75"/>
      <c r="OW71" s="75"/>
      <c r="OX71" s="75"/>
      <c r="OY71" s="75"/>
      <c r="OZ71" s="75"/>
      <c r="PA71" s="75"/>
      <c r="PB71" s="75"/>
      <c r="PC71" s="75"/>
      <c r="PD71" s="75"/>
      <c r="PE71" s="75"/>
      <c r="PF71" s="75"/>
      <c r="PG71" s="75"/>
      <c r="PH71" s="75"/>
      <c r="PI71" s="75"/>
      <c r="PJ71" s="75"/>
      <c r="PK71" s="75"/>
      <c r="PL71" s="75"/>
      <c r="PM71" s="75"/>
      <c r="PN71" s="75"/>
      <c r="PO71" s="75"/>
      <c r="PP71" s="75"/>
      <c r="PQ71" s="75"/>
      <c r="PR71" s="75"/>
      <c r="PS71" s="75"/>
      <c r="PT71" s="75"/>
      <c r="PU71" s="75"/>
      <c r="PV71" s="75"/>
      <c r="PW71" s="75"/>
      <c r="PX71" s="75"/>
      <c r="PY71" s="75"/>
      <c r="PZ71" s="75"/>
      <c r="QA71" s="75"/>
      <c r="QB71" s="75"/>
      <c r="QC71" s="75"/>
      <c r="QD71" s="75"/>
      <c r="QE71" s="75"/>
      <c r="QF71" s="75"/>
      <c r="QG71" s="75"/>
      <c r="QH71" s="75"/>
      <c r="QI71" s="75"/>
      <c r="QJ71" s="75"/>
      <c r="QK71" s="75"/>
      <c r="QL71" s="75"/>
      <c r="QM71" s="75"/>
      <c r="QN71" s="75"/>
      <c r="QO71" s="75"/>
      <c r="QP71" s="75"/>
      <c r="QQ71" s="75"/>
      <c r="QR71" s="75"/>
      <c r="QS71" s="75"/>
      <c r="QT71" s="75"/>
      <c r="QU71" s="75"/>
      <c r="QV71" s="75"/>
      <c r="QW71" s="75"/>
      <c r="QX71" s="75"/>
      <c r="QY71" s="75"/>
      <c r="QZ71" s="75"/>
      <c r="RA71" s="75"/>
      <c r="RB71" s="75"/>
      <c r="RC71" s="75"/>
      <c r="RD71" s="75"/>
      <c r="RE71" s="75"/>
      <c r="RF71" s="75"/>
      <c r="RG71" s="75"/>
      <c r="RH71" s="75"/>
      <c r="RI71" s="75"/>
      <c r="RJ71" s="75"/>
      <c r="RK71" s="75"/>
      <c r="RL71" s="75"/>
    </row>
    <row r="72" spans="1:480" s="132" customFormat="1" ht="103.5" customHeight="1">
      <c r="A72" s="724"/>
      <c r="B72" s="725"/>
      <c r="C72" s="731" t="s">
        <v>748</v>
      </c>
      <c r="D72" s="748"/>
      <c r="E72" s="732" t="s">
        <v>152</v>
      </c>
      <c r="F72" s="728">
        <v>104339.4</v>
      </c>
      <c r="G72" s="135"/>
      <c r="H72" s="135"/>
      <c r="I72" s="135"/>
      <c r="J72" s="135"/>
      <c r="K72" s="135"/>
      <c r="L72" s="135"/>
      <c r="M72" s="135"/>
      <c r="N72" s="135"/>
      <c r="O72" s="135"/>
      <c r="P72" s="135"/>
      <c r="Q72" s="135"/>
      <c r="R72" s="135"/>
      <c r="S72" s="135"/>
      <c r="T72" s="135"/>
      <c r="U72" s="135"/>
      <c r="V72" s="135"/>
      <c r="W72" s="135"/>
      <c r="X72" s="135"/>
      <c r="Y72" s="135"/>
      <c r="Z72" s="135"/>
      <c r="AA72" s="135"/>
      <c r="AB72" s="135"/>
      <c r="AC72" s="135"/>
      <c r="AD72" s="135"/>
      <c r="AE72" s="135"/>
      <c r="AF72" s="135"/>
      <c r="AG72" s="135"/>
      <c r="AH72" s="135"/>
      <c r="AI72" s="135"/>
      <c r="AJ72" s="135"/>
      <c r="AK72" s="135"/>
      <c r="AL72" s="135"/>
      <c r="AM72" s="135"/>
      <c r="AN72" s="135"/>
      <c r="AO72" s="135"/>
      <c r="AP72" s="135"/>
      <c r="AQ72" s="135"/>
      <c r="AR72" s="135"/>
      <c r="AS72" s="135"/>
      <c r="AT72" s="135"/>
      <c r="AU72" s="135"/>
      <c r="AV72" s="135"/>
      <c r="AW72" s="135"/>
      <c r="AX72" s="135"/>
      <c r="AY72" s="135"/>
      <c r="AZ72" s="135"/>
      <c r="BA72" s="135"/>
      <c r="BB72" s="135"/>
      <c r="BC72" s="135"/>
      <c r="BD72" s="135"/>
      <c r="BE72" s="135"/>
      <c r="BF72" s="135"/>
      <c r="BG72" s="135"/>
      <c r="BH72" s="135"/>
      <c r="BI72" s="135"/>
      <c r="BJ72" s="135"/>
      <c r="BK72" s="135"/>
      <c r="BL72" s="135"/>
      <c r="BM72" s="135"/>
      <c r="BN72" s="135"/>
      <c r="BO72" s="135"/>
      <c r="BP72" s="135"/>
      <c r="BQ72" s="135"/>
      <c r="BR72" s="135"/>
      <c r="BS72" s="135"/>
      <c r="BT72" s="135"/>
      <c r="BU72" s="135"/>
      <c r="BV72" s="135"/>
      <c r="BW72" s="135"/>
      <c r="BX72" s="135"/>
      <c r="BY72" s="135"/>
      <c r="BZ72" s="135"/>
      <c r="CA72" s="135"/>
      <c r="CB72" s="135"/>
      <c r="CC72" s="135"/>
      <c r="CD72" s="135"/>
      <c r="CE72" s="135"/>
      <c r="CF72" s="135"/>
      <c r="CG72" s="135"/>
      <c r="CH72" s="135"/>
      <c r="CI72" s="135"/>
      <c r="CJ72" s="135"/>
      <c r="CK72" s="135"/>
      <c r="CL72" s="135"/>
      <c r="CM72" s="135"/>
      <c r="CN72" s="135"/>
      <c r="CO72" s="135"/>
      <c r="CP72" s="135"/>
      <c r="CQ72" s="135"/>
      <c r="CR72" s="135"/>
      <c r="CS72" s="135"/>
      <c r="CT72" s="135"/>
      <c r="CU72" s="135"/>
      <c r="CV72" s="135"/>
      <c r="CW72" s="135"/>
      <c r="CX72" s="135"/>
      <c r="CY72" s="135"/>
      <c r="CZ72" s="135"/>
      <c r="DA72" s="135"/>
      <c r="DB72" s="135"/>
      <c r="DC72" s="135"/>
      <c r="DD72" s="135"/>
      <c r="DE72" s="135"/>
      <c r="DF72" s="135"/>
      <c r="DG72" s="135"/>
      <c r="DH72" s="135"/>
      <c r="DI72" s="135"/>
      <c r="DJ72" s="135"/>
      <c r="DK72" s="135"/>
      <c r="DL72" s="135"/>
      <c r="DM72" s="135"/>
      <c r="DN72" s="135"/>
      <c r="DO72" s="135"/>
      <c r="DP72" s="135"/>
      <c r="DQ72" s="135"/>
      <c r="DR72" s="135"/>
      <c r="DS72" s="135"/>
      <c r="DT72" s="135"/>
      <c r="DU72" s="135"/>
      <c r="DV72" s="135"/>
      <c r="DW72" s="135"/>
      <c r="DX72" s="135"/>
      <c r="DY72" s="135"/>
      <c r="DZ72" s="135"/>
      <c r="EA72" s="135"/>
      <c r="EB72" s="135"/>
      <c r="EC72" s="135"/>
      <c r="ED72" s="135"/>
      <c r="EE72" s="135"/>
      <c r="EF72" s="135"/>
      <c r="EG72" s="135"/>
      <c r="EH72" s="135"/>
      <c r="EI72" s="135"/>
      <c r="EJ72" s="135"/>
      <c r="EK72" s="135"/>
      <c r="EL72" s="135"/>
      <c r="EM72" s="135"/>
      <c r="EN72" s="135"/>
      <c r="EO72" s="135"/>
      <c r="EP72" s="135"/>
      <c r="EQ72" s="135"/>
      <c r="ER72" s="135"/>
      <c r="ES72" s="135"/>
      <c r="ET72" s="135"/>
      <c r="EU72" s="135"/>
      <c r="EV72" s="135"/>
      <c r="EW72" s="135"/>
      <c r="EX72" s="135"/>
      <c r="EY72" s="135"/>
      <c r="EZ72" s="135"/>
      <c r="FA72" s="135"/>
      <c r="FB72" s="135"/>
      <c r="FC72" s="135"/>
      <c r="FD72" s="135"/>
      <c r="FE72" s="135"/>
      <c r="FF72" s="135"/>
      <c r="FG72" s="135"/>
      <c r="FH72" s="135"/>
      <c r="FI72" s="135"/>
      <c r="FJ72" s="135"/>
      <c r="FK72" s="135"/>
      <c r="FL72" s="135"/>
      <c r="FM72" s="135"/>
      <c r="FN72" s="135"/>
      <c r="FO72" s="135"/>
      <c r="FP72" s="135"/>
      <c r="FQ72" s="135"/>
      <c r="FR72" s="135"/>
      <c r="FS72" s="135"/>
      <c r="FT72" s="135"/>
      <c r="FU72" s="135"/>
      <c r="FV72" s="135"/>
      <c r="FW72" s="135"/>
      <c r="FX72" s="135"/>
      <c r="FY72" s="135"/>
      <c r="FZ72" s="135"/>
      <c r="GA72" s="135"/>
      <c r="GB72" s="135"/>
      <c r="GC72" s="135"/>
      <c r="GD72" s="135"/>
      <c r="GE72" s="135"/>
      <c r="GF72" s="135"/>
      <c r="GG72" s="135"/>
      <c r="GH72" s="135"/>
      <c r="GI72" s="135"/>
      <c r="GJ72" s="135"/>
      <c r="GK72" s="135"/>
      <c r="GL72" s="135"/>
      <c r="GM72" s="135"/>
      <c r="GN72" s="135"/>
      <c r="GO72" s="135"/>
      <c r="GP72" s="135"/>
      <c r="GQ72" s="135"/>
      <c r="GR72" s="135"/>
      <c r="GS72" s="135"/>
      <c r="GT72" s="135"/>
      <c r="GU72" s="135"/>
      <c r="GV72" s="135"/>
      <c r="GW72" s="135"/>
      <c r="GX72" s="135"/>
      <c r="GY72" s="135"/>
      <c r="GZ72" s="135"/>
      <c r="HA72" s="135"/>
      <c r="HB72" s="135"/>
      <c r="HC72" s="135"/>
      <c r="HD72" s="135"/>
      <c r="HE72" s="135"/>
      <c r="HF72" s="135"/>
      <c r="HG72" s="135"/>
      <c r="HH72" s="135"/>
      <c r="HI72" s="135"/>
      <c r="HJ72" s="135"/>
      <c r="HK72" s="135"/>
      <c r="HL72" s="135"/>
      <c r="HM72" s="135"/>
      <c r="HN72" s="135"/>
      <c r="HO72" s="135"/>
      <c r="HP72" s="135"/>
      <c r="HQ72" s="135"/>
      <c r="HR72" s="135"/>
      <c r="HS72" s="135"/>
      <c r="HT72" s="135"/>
      <c r="HU72" s="135"/>
      <c r="HV72" s="135"/>
      <c r="HW72" s="135"/>
      <c r="HX72" s="135"/>
      <c r="HY72" s="135"/>
      <c r="HZ72" s="135"/>
      <c r="IA72" s="135"/>
      <c r="IB72" s="135"/>
      <c r="IC72" s="135"/>
      <c r="ID72" s="135"/>
      <c r="IE72" s="135"/>
      <c r="IF72" s="135"/>
      <c r="IG72" s="135"/>
      <c r="IH72" s="135"/>
      <c r="II72" s="135"/>
      <c r="IJ72" s="135"/>
      <c r="IK72" s="135"/>
      <c r="IL72" s="135"/>
      <c r="IM72" s="135"/>
      <c r="IN72" s="135"/>
      <c r="IO72" s="135"/>
      <c r="IP72" s="135"/>
      <c r="IQ72" s="135"/>
      <c r="IR72" s="135"/>
      <c r="IS72" s="135"/>
      <c r="IT72" s="135"/>
      <c r="IU72" s="135"/>
      <c r="IV72" s="135"/>
      <c r="IW72" s="135"/>
      <c r="IX72" s="135"/>
      <c r="IY72" s="135"/>
      <c r="IZ72" s="135"/>
      <c r="JA72" s="135"/>
      <c r="JB72" s="135"/>
      <c r="JC72" s="135"/>
      <c r="JD72" s="135"/>
      <c r="JE72" s="135"/>
      <c r="JF72" s="135"/>
      <c r="JG72" s="135"/>
      <c r="JH72" s="135"/>
      <c r="JI72" s="75"/>
      <c r="JJ72" s="75"/>
      <c r="JK72" s="75"/>
      <c r="JL72" s="75"/>
      <c r="JM72" s="75"/>
      <c r="JN72" s="75"/>
      <c r="JO72" s="75"/>
      <c r="JP72" s="75"/>
      <c r="JQ72" s="75"/>
      <c r="JR72" s="75"/>
      <c r="JS72" s="75"/>
      <c r="JT72" s="75"/>
      <c r="JU72" s="75"/>
      <c r="JV72" s="75"/>
      <c r="JW72" s="75"/>
      <c r="JX72" s="75"/>
      <c r="JY72" s="75"/>
      <c r="JZ72" s="75"/>
      <c r="KA72" s="75"/>
      <c r="KB72" s="75"/>
      <c r="KC72" s="75"/>
      <c r="KD72" s="75"/>
      <c r="KE72" s="75"/>
      <c r="KF72" s="75"/>
      <c r="KG72" s="75"/>
      <c r="KH72" s="75"/>
      <c r="KI72" s="75"/>
      <c r="KJ72" s="75"/>
      <c r="KK72" s="75"/>
      <c r="KL72" s="75"/>
      <c r="KM72" s="75"/>
      <c r="KN72" s="75"/>
      <c r="KO72" s="75"/>
      <c r="KP72" s="75"/>
      <c r="KQ72" s="75"/>
      <c r="KR72" s="75"/>
      <c r="KS72" s="75"/>
      <c r="KT72" s="75"/>
      <c r="KU72" s="75"/>
      <c r="KV72" s="75"/>
      <c r="KW72" s="75"/>
      <c r="KX72" s="75"/>
      <c r="KY72" s="75"/>
      <c r="KZ72" s="75"/>
      <c r="LA72" s="75"/>
      <c r="LB72" s="75"/>
      <c r="LC72" s="75"/>
      <c r="LD72" s="75"/>
      <c r="LE72" s="75"/>
      <c r="LF72" s="75"/>
      <c r="LG72" s="75"/>
      <c r="LH72" s="75"/>
      <c r="LI72" s="75"/>
      <c r="LJ72" s="75"/>
      <c r="LK72" s="75"/>
      <c r="LL72" s="75"/>
      <c r="LM72" s="75"/>
      <c r="LN72" s="75"/>
      <c r="LO72" s="75"/>
      <c r="LP72" s="75"/>
      <c r="LQ72" s="75"/>
      <c r="LR72" s="75"/>
      <c r="LS72" s="75"/>
      <c r="LT72" s="75"/>
      <c r="LU72" s="75"/>
      <c r="LV72" s="75"/>
      <c r="LW72" s="75"/>
      <c r="LX72" s="75"/>
      <c r="LY72" s="75"/>
      <c r="LZ72" s="75"/>
      <c r="MA72" s="75"/>
      <c r="MB72" s="75"/>
      <c r="MC72" s="75"/>
      <c r="MD72" s="75"/>
      <c r="ME72" s="75"/>
      <c r="MF72" s="75"/>
      <c r="MG72" s="75"/>
      <c r="MH72" s="75"/>
      <c r="MI72" s="75"/>
      <c r="MJ72" s="75"/>
      <c r="MK72" s="75"/>
      <c r="ML72" s="75"/>
      <c r="MM72" s="75"/>
      <c r="MN72" s="75"/>
      <c r="MO72" s="75"/>
      <c r="MP72" s="75"/>
      <c r="MQ72" s="75"/>
      <c r="MR72" s="75"/>
      <c r="MS72" s="75"/>
      <c r="MT72" s="75"/>
      <c r="MU72" s="75"/>
      <c r="MV72" s="75"/>
      <c r="MW72" s="75"/>
      <c r="MX72" s="75"/>
      <c r="MY72" s="75"/>
      <c r="MZ72" s="75"/>
      <c r="NA72" s="75"/>
      <c r="NB72" s="75"/>
      <c r="NC72" s="75"/>
      <c r="ND72" s="75"/>
      <c r="NE72" s="75"/>
      <c r="NF72" s="75"/>
      <c r="NG72" s="75"/>
      <c r="NH72" s="75"/>
      <c r="NI72" s="75"/>
      <c r="NJ72" s="75"/>
      <c r="NK72" s="75"/>
      <c r="NL72" s="75"/>
      <c r="NM72" s="75"/>
      <c r="NN72" s="75"/>
      <c r="NO72" s="75"/>
      <c r="NP72" s="75"/>
      <c r="NQ72" s="75"/>
      <c r="NR72" s="75"/>
      <c r="NS72" s="75"/>
      <c r="NT72" s="75"/>
      <c r="NU72" s="75"/>
      <c r="NV72" s="75"/>
      <c r="NW72" s="75"/>
      <c r="NX72" s="75"/>
      <c r="NY72" s="75"/>
      <c r="NZ72" s="75"/>
      <c r="OA72" s="75"/>
      <c r="OB72" s="75"/>
      <c r="OC72" s="75"/>
      <c r="OD72" s="75"/>
      <c r="OE72" s="75"/>
      <c r="OF72" s="75"/>
      <c r="OG72" s="75"/>
      <c r="OH72" s="75"/>
      <c r="OI72" s="75"/>
      <c r="OJ72" s="75"/>
      <c r="OK72" s="75"/>
      <c r="OL72" s="75"/>
      <c r="OM72" s="75"/>
      <c r="ON72" s="75"/>
      <c r="OO72" s="75"/>
      <c r="OP72" s="75"/>
      <c r="OQ72" s="75"/>
      <c r="OR72" s="75"/>
      <c r="OS72" s="75"/>
      <c r="OT72" s="75"/>
      <c r="OU72" s="75"/>
      <c r="OV72" s="75"/>
      <c r="OW72" s="75"/>
      <c r="OX72" s="75"/>
      <c r="OY72" s="75"/>
      <c r="OZ72" s="75"/>
      <c r="PA72" s="75"/>
      <c r="PB72" s="75"/>
      <c r="PC72" s="75"/>
      <c r="PD72" s="75"/>
      <c r="PE72" s="75"/>
      <c r="PF72" s="75"/>
      <c r="PG72" s="75"/>
      <c r="PH72" s="75"/>
      <c r="PI72" s="75"/>
      <c r="PJ72" s="75"/>
      <c r="PK72" s="75"/>
      <c r="PL72" s="75"/>
      <c r="PM72" s="75"/>
      <c r="PN72" s="75"/>
      <c r="PO72" s="75"/>
      <c r="PP72" s="75"/>
      <c r="PQ72" s="75"/>
      <c r="PR72" s="75"/>
      <c r="PS72" s="75"/>
      <c r="PT72" s="75"/>
      <c r="PU72" s="75"/>
      <c r="PV72" s="75"/>
      <c r="PW72" s="75"/>
      <c r="PX72" s="75"/>
      <c r="PY72" s="75"/>
      <c r="PZ72" s="75"/>
      <c r="QA72" s="75"/>
      <c r="QB72" s="75"/>
      <c r="QC72" s="75"/>
      <c r="QD72" s="75"/>
      <c r="QE72" s="75"/>
      <c r="QF72" s="75"/>
      <c r="QG72" s="75"/>
      <c r="QH72" s="75"/>
      <c r="QI72" s="75"/>
      <c r="QJ72" s="75"/>
      <c r="QK72" s="75"/>
      <c r="QL72" s="75"/>
      <c r="QM72" s="75"/>
      <c r="QN72" s="75"/>
      <c r="QO72" s="75"/>
      <c r="QP72" s="75"/>
      <c r="QQ72" s="75"/>
      <c r="QR72" s="75"/>
      <c r="QS72" s="75"/>
      <c r="QT72" s="75"/>
      <c r="QU72" s="75"/>
      <c r="QV72" s="75"/>
      <c r="QW72" s="75"/>
      <c r="QX72" s="75"/>
      <c r="QY72" s="75"/>
      <c r="QZ72" s="75"/>
      <c r="RA72" s="75"/>
      <c r="RB72" s="75"/>
      <c r="RC72" s="75"/>
      <c r="RD72" s="75"/>
      <c r="RE72" s="75"/>
      <c r="RF72" s="75"/>
      <c r="RG72" s="75"/>
      <c r="RH72" s="75"/>
      <c r="RI72" s="75"/>
      <c r="RJ72" s="75"/>
      <c r="RK72" s="75"/>
      <c r="RL72" s="75"/>
    </row>
    <row r="73" spans="1:480" s="132" customFormat="1" ht="66" customHeight="1">
      <c r="A73" s="724"/>
      <c r="B73" s="725"/>
      <c r="C73" s="120" t="s">
        <v>153</v>
      </c>
      <c r="D73" s="742"/>
      <c r="E73" s="743" t="s">
        <v>154</v>
      </c>
      <c r="F73" s="728">
        <v>104732.3</v>
      </c>
      <c r="G73" s="135"/>
      <c r="H73" s="135"/>
      <c r="I73" s="135"/>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c r="AH73" s="135"/>
      <c r="AI73" s="135"/>
      <c r="AJ73" s="135"/>
      <c r="AK73" s="135"/>
      <c r="AL73" s="135"/>
      <c r="AM73" s="135"/>
      <c r="AN73" s="135"/>
      <c r="AO73" s="135"/>
      <c r="AP73" s="135"/>
      <c r="AQ73" s="135"/>
      <c r="AR73" s="135"/>
      <c r="AS73" s="135"/>
      <c r="AT73" s="135"/>
      <c r="AU73" s="135"/>
      <c r="AV73" s="135"/>
      <c r="AW73" s="135"/>
      <c r="AX73" s="135"/>
      <c r="AY73" s="135"/>
      <c r="AZ73" s="135"/>
      <c r="BA73" s="135"/>
      <c r="BB73" s="135"/>
      <c r="BC73" s="135"/>
      <c r="BD73" s="135"/>
      <c r="BE73" s="135"/>
      <c r="BF73" s="135"/>
      <c r="BG73" s="135"/>
      <c r="BH73" s="135"/>
      <c r="BI73" s="135"/>
      <c r="BJ73" s="135"/>
      <c r="BK73" s="135"/>
      <c r="BL73" s="135"/>
      <c r="BM73" s="135"/>
      <c r="BN73" s="135"/>
      <c r="BO73" s="135"/>
      <c r="BP73" s="135"/>
      <c r="BQ73" s="135"/>
      <c r="BR73" s="135"/>
      <c r="BS73" s="135"/>
      <c r="BT73" s="135"/>
      <c r="BU73" s="135"/>
      <c r="BV73" s="135"/>
      <c r="BW73" s="135"/>
      <c r="BX73" s="135"/>
      <c r="BY73" s="135"/>
      <c r="BZ73" s="135"/>
      <c r="CA73" s="135"/>
      <c r="CB73" s="135"/>
      <c r="CC73" s="135"/>
      <c r="CD73" s="135"/>
      <c r="CE73" s="135"/>
      <c r="CF73" s="135"/>
      <c r="CG73" s="135"/>
      <c r="CH73" s="135"/>
      <c r="CI73" s="135"/>
      <c r="CJ73" s="135"/>
      <c r="CK73" s="135"/>
      <c r="CL73" s="135"/>
      <c r="CM73" s="135"/>
      <c r="CN73" s="135"/>
      <c r="CO73" s="135"/>
      <c r="CP73" s="135"/>
      <c r="CQ73" s="135"/>
      <c r="CR73" s="135"/>
      <c r="CS73" s="135"/>
      <c r="CT73" s="135"/>
      <c r="CU73" s="135"/>
      <c r="CV73" s="135"/>
      <c r="CW73" s="135"/>
      <c r="CX73" s="135"/>
      <c r="CY73" s="135"/>
      <c r="CZ73" s="135"/>
      <c r="DA73" s="135"/>
      <c r="DB73" s="135"/>
      <c r="DC73" s="135"/>
      <c r="DD73" s="135"/>
      <c r="DE73" s="135"/>
      <c r="DF73" s="135"/>
      <c r="DG73" s="135"/>
      <c r="DH73" s="135"/>
      <c r="DI73" s="135"/>
      <c r="DJ73" s="135"/>
      <c r="DK73" s="135"/>
      <c r="DL73" s="135"/>
      <c r="DM73" s="135"/>
      <c r="DN73" s="135"/>
      <c r="DO73" s="135"/>
      <c r="DP73" s="135"/>
      <c r="DQ73" s="135"/>
      <c r="DR73" s="135"/>
      <c r="DS73" s="135"/>
      <c r="DT73" s="135"/>
      <c r="DU73" s="135"/>
      <c r="DV73" s="135"/>
      <c r="DW73" s="135"/>
      <c r="DX73" s="135"/>
      <c r="DY73" s="135"/>
      <c r="DZ73" s="135"/>
      <c r="EA73" s="135"/>
      <c r="EB73" s="135"/>
      <c r="EC73" s="135"/>
      <c r="ED73" s="135"/>
      <c r="EE73" s="135"/>
      <c r="EF73" s="135"/>
      <c r="EG73" s="135"/>
      <c r="EH73" s="135"/>
      <c r="EI73" s="135"/>
      <c r="EJ73" s="135"/>
      <c r="EK73" s="135"/>
      <c r="EL73" s="135"/>
      <c r="EM73" s="135"/>
      <c r="EN73" s="135"/>
      <c r="EO73" s="135"/>
      <c r="EP73" s="135"/>
      <c r="EQ73" s="135"/>
      <c r="ER73" s="135"/>
      <c r="ES73" s="135"/>
      <c r="ET73" s="135"/>
      <c r="EU73" s="135"/>
      <c r="EV73" s="135"/>
      <c r="EW73" s="135"/>
      <c r="EX73" s="135"/>
      <c r="EY73" s="135"/>
      <c r="EZ73" s="135"/>
      <c r="FA73" s="135"/>
      <c r="FB73" s="135"/>
      <c r="FC73" s="135"/>
      <c r="FD73" s="135"/>
      <c r="FE73" s="135"/>
      <c r="FF73" s="135"/>
      <c r="FG73" s="135"/>
      <c r="FH73" s="135"/>
      <c r="FI73" s="135"/>
      <c r="FJ73" s="135"/>
      <c r="FK73" s="135"/>
      <c r="FL73" s="135"/>
      <c r="FM73" s="135"/>
      <c r="FN73" s="135"/>
      <c r="FO73" s="135"/>
      <c r="FP73" s="135"/>
      <c r="FQ73" s="135"/>
      <c r="FR73" s="135"/>
      <c r="FS73" s="135"/>
      <c r="FT73" s="135"/>
      <c r="FU73" s="135"/>
      <c r="FV73" s="135"/>
      <c r="FW73" s="135"/>
      <c r="FX73" s="135"/>
      <c r="FY73" s="135"/>
      <c r="FZ73" s="135"/>
      <c r="GA73" s="135"/>
      <c r="GB73" s="135"/>
      <c r="GC73" s="135"/>
      <c r="GD73" s="135"/>
      <c r="GE73" s="135"/>
      <c r="GF73" s="135"/>
      <c r="GG73" s="135"/>
      <c r="GH73" s="135"/>
      <c r="GI73" s="135"/>
      <c r="GJ73" s="135"/>
      <c r="GK73" s="135"/>
      <c r="GL73" s="135"/>
      <c r="GM73" s="135"/>
      <c r="GN73" s="135"/>
      <c r="GO73" s="135"/>
      <c r="GP73" s="135"/>
      <c r="GQ73" s="135"/>
      <c r="GR73" s="135"/>
      <c r="GS73" s="135"/>
      <c r="GT73" s="135"/>
      <c r="GU73" s="135"/>
      <c r="GV73" s="135"/>
      <c r="GW73" s="135"/>
      <c r="GX73" s="135"/>
      <c r="GY73" s="135"/>
      <c r="GZ73" s="135"/>
      <c r="HA73" s="135"/>
      <c r="HB73" s="135"/>
      <c r="HC73" s="135"/>
      <c r="HD73" s="135"/>
      <c r="HE73" s="135"/>
      <c r="HF73" s="135"/>
      <c r="HG73" s="135"/>
      <c r="HH73" s="135"/>
      <c r="HI73" s="135"/>
      <c r="HJ73" s="135"/>
      <c r="HK73" s="135"/>
      <c r="HL73" s="135"/>
      <c r="HM73" s="135"/>
      <c r="HN73" s="135"/>
      <c r="HO73" s="135"/>
      <c r="HP73" s="135"/>
      <c r="HQ73" s="135"/>
      <c r="HR73" s="135"/>
      <c r="HS73" s="135"/>
      <c r="HT73" s="135"/>
      <c r="HU73" s="135"/>
      <c r="HV73" s="135"/>
      <c r="HW73" s="135"/>
      <c r="HX73" s="135"/>
      <c r="HY73" s="135"/>
      <c r="HZ73" s="135"/>
      <c r="IA73" s="135"/>
      <c r="IB73" s="135"/>
      <c r="IC73" s="135"/>
      <c r="ID73" s="135"/>
      <c r="IE73" s="135"/>
      <c r="IF73" s="135"/>
      <c r="IG73" s="135"/>
      <c r="IH73" s="135"/>
      <c r="II73" s="135"/>
      <c r="IJ73" s="135"/>
      <c r="IK73" s="135"/>
      <c r="IL73" s="135"/>
      <c r="IM73" s="135"/>
      <c r="IN73" s="135"/>
      <c r="IO73" s="135"/>
      <c r="IP73" s="135"/>
      <c r="IQ73" s="135"/>
      <c r="IR73" s="135"/>
      <c r="IS73" s="135"/>
      <c r="IT73" s="135"/>
      <c r="IU73" s="135"/>
      <c r="IV73" s="135"/>
      <c r="IW73" s="135"/>
      <c r="IX73" s="135"/>
      <c r="IY73" s="135"/>
      <c r="IZ73" s="135"/>
      <c r="JA73" s="135"/>
      <c r="JB73" s="135"/>
      <c r="JC73" s="135"/>
      <c r="JD73" s="135"/>
      <c r="JE73" s="135"/>
      <c r="JF73" s="135"/>
      <c r="JG73" s="135"/>
      <c r="JH73" s="135"/>
      <c r="JI73" s="75"/>
      <c r="JJ73" s="75"/>
      <c r="JK73" s="75"/>
      <c r="JL73" s="75"/>
      <c r="JM73" s="75"/>
      <c r="JN73" s="75"/>
      <c r="JO73" s="75"/>
      <c r="JP73" s="75"/>
      <c r="JQ73" s="75"/>
      <c r="JR73" s="75"/>
      <c r="JS73" s="75"/>
      <c r="JT73" s="75"/>
      <c r="JU73" s="75"/>
      <c r="JV73" s="75"/>
      <c r="JW73" s="75"/>
      <c r="JX73" s="75"/>
      <c r="JY73" s="75"/>
      <c r="JZ73" s="75"/>
      <c r="KA73" s="75"/>
      <c r="KB73" s="75"/>
      <c r="KC73" s="75"/>
      <c r="KD73" s="75"/>
      <c r="KE73" s="75"/>
      <c r="KF73" s="75"/>
      <c r="KG73" s="75"/>
      <c r="KH73" s="75"/>
      <c r="KI73" s="75"/>
      <c r="KJ73" s="75"/>
      <c r="KK73" s="75"/>
      <c r="KL73" s="75"/>
      <c r="KM73" s="75"/>
      <c r="KN73" s="75"/>
      <c r="KO73" s="75"/>
      <c r="KP73" s="75"/>
      <c r="KQ73" s="75"/>
      <c r="KR73" s="75"/>
      <c r="KS73" s="75"/>
      <c r="KT73" s="75"/>
      <c r="KU73" s="75"/>
      <c r="KV73" s="75"/>
      <c r="KW73" s="75"/>
      <c r="KX73" s="75"/>
      <c r="KY73" s="75"/>
      <c r="KZ73" s="75"/>
      <c r="LA73" s="75"/>
      <c r="LB73" s="75"/>
      <c r="LC73" s="75"/>
      <c r="LD73" s="75"/>
      <c r="LE73" s="75"/>
      <c r="LF73" s="75"/>
      <c r="LG73" s="75"/>
      <c r="LH73" s="75"/>
      <c r="LI73" s="75"/>
      <c r="LJ73" s="75"/>
      <c r="LK73" s="75"/>
      <c r="LL73" s="75"/>
      <c r="LM73" s="75"/>
      <c r="LN73" s="75"/>
      <c r="LO73" s="75"/>
      <c r="LP73" s="75"/>
      <c r="LQ73" s="75"/>
      <c r="LR73" s="75"/>
      <c r="LS73" s="75"/>
      <c r="LT73" s="75"/>
      <c r="LU73" s="75"/>
      <c r="LV73" s="75"/>
      <c r="LW73" s="75"/>
      <c r="LX73" s="75"/>
      <c r="LY73" s="75"/>
      <c r="LZ73" s="75"/>
      <c r="MA73" s="75"/>
      <c r="MB73" s="75"/>
      <c r="MC73" s="75"/>
      <c r="MD73" s="75"/>
      <c r="ME73" s="75"/>
      <c r="MF73" s="75"/>
      <c r="MG73" s="75"/>
      <c r="MH73" s="75"/>
      <c r="MI73" s="75"/>
      <c r="MJ73" s="75"/>
      <c r="MK73" s="75"/>
      <c r="ML73" s="75"/>
      <c r="MM73" s="75"/>
      <c r="MN73" s="75"/>
      <c r="MO73" s="75"/>
      <c r="MP73" s="75"/>
      <c r="MQ73" s="75"/>
      <c r="MR73" s="75"/>
      <c r="MS73" s="75"/>
      <c r="MT73" s="75"/>
      <c r="MU73" s="75"/>
      <c r="MV73" s="75"/>
      <c r="MW73" s="75"/>
      <c r="MX73" s="75"/>
      <c r="MY73" s="75"/>
      <c r="MZ73" s="75"/>
      <c r="NA73" s="75"/>
      <c r="NB73" s="75"/>
      <c r="NC73" s="75"/>
      <c r="ND73" s="75"/>
      <c r="NE73" s="75"/>
      <c r="NF73" s="75"/>
      <c r="NG73" s="75"/>
      <c r="NH73" s="75"/>
      <c r="NI73" s="75"/>
      <c r="NJ73" s="75"/>
      <c r="NK73" s="75"/>
      <c r="NL73" s="75"/>
      <c r="NM73" s="75"/>
      <c r="NN73" s="75"/>
      <c r="NO73" s="75"/>
      <c r="NP73" s="75"/>
      <c r="NQ73" s="75"/>
      <c r="NR73" s="75"/>
      <c r="NS73" s="75"/>
      <c r="NT73" s="75"/>
      <c r="NU73" s="75"/>
      <c r="NV73" s="75"/>
      <c r="NW73" s="75"/>
      <c r="NX73" s="75"/>
      <c r="NY73" s="75"/>
      <c r="NZ73" s="75"/>
      <c r="OA73" s="75"/>
      <c r="OB73" s="75"/>
      <c r="OC73" s="75"/>
      <c r="OD73" s="75"/>
      <c r="OE73" s="75"/>
      <c r="OF73" s="75"/>
      <c r="OG73" s="75"/>
      <c r="OH73" s="75"/>
      <c r="OI73" s="75"/>
      <c r="OJ73" s="75"/>
      <c r="OK73" s="75"/>
      <c r="OL73" s="75"/>
      <c r="OM73" s="75"/>
      <c r="ON73" s="75"/>
      <c r="OO73" s="75"/>
      <c r="OP73" s="75"/>
      <c r="OQ73" s="75"/>
      <c r="OR73" s="75"/>
      <c r="OS73" s="75"/>
      <c r="OT73" s="75"/>
      <c r="OU73" s="75"/>
      <c r="OV73" s="75"/>
      <c r="OW73" s="75"/>
      <c r="OX73" s="75"/>
      <c r="OY73" s="75"/>
      <c r="OZ73" s="75"/>
      <c r="PA73" s="75"/>
      <c r="PB73" s="75"/>
      <c r="PC73" s="75"/>
      <c r="PD73" s="75"/>
      <c r="PE73" s="75"/>
      <c r="PF73" s="75"/>
      <c r="PG73" s="75"/>
      <c r="PH73" s="75"/>
      <c r="PI73" s="75"/>
      <c r="PJ73" s="75"/>
      <c r="PK73" s="75"/>
      <c r="PL73" s="75"/>
      <c r="PM73" s="75"/>
      <c r="PN73" s="75"/>
      <c r="PO73" s="75"/>
      <c r="PP73" s="75"/>
      <c r="PQ73" s="75"/>
      <c r="PR73" s="75"/>
      <c r="PS73" s="75"/>
      <c r="PT73" s="75"/>
      <c r="PU73" s="75"/>
      <c r="PV73" s="75"/>
      <c r="PW73" s="75"/>
      <c r="PX73" s="75"/>
      <c r="PY73" s="75"/>
      <c r="PZ73" s="75"/>
      <c r="QA73" s="75"/>
      <c r="QB73" s="75"/>
      <c r="QC73" s="75"/>
      <c r="QD73" s="75"/>
      <c r="QE73" s="75"/>
      <c r="QF73" s="75"/>
      <c r="QG73" s="75"/>
      <c r="QH73" s="75"/>
      <c r="QI73" s="75"/>
      <c r="QJ73" s="75"/>
      <c r="QK73" s="75"/>
      <c r="QL73" s="75"/>
      <c r="QM73" s="75"/>
      <c r="QN73" s="75"/>
      <c r="QO73" s="75"/>
      <c r="QP73" s="75"/>
      <c r="QQ73" s="75"/>
      <c r="QR73" s="75"/>
      <c r="QS73" s="75"/>
      <c r="QT73" s="75"/>
      <c r="QU73" s="75"/>
      <c r="QV73" s="75"/>
      <c r="QW73" s="75"/>
      <c r="QX73" s="75"/>
      <c r="QY73" s="75"/>
      <c r="QZ73" s="75"/>
      <c r="RA73" s="75"/>
      <c r="RB73" s="75"/>
      <c r="RC73" s="75"/>
      <c r="RD73" s="75"/>
      <c r="RE73" s="75"/>
      <c r="RF73" s="75"/>
      <c r="RG73" s="75"/>
      <c r="RH73" s="75"/>
      <c r="RI73" s="75"/>
      <c r="RJ73" s="75"/>
      <c r="RK73" s="75"/>
      <c r="RL73" s="75"/>
    </row>
    <row r="74" spans="1:480" s="132" customFormat="1" ht="109.5" customHeight="1">
      <c r="A74" s="724"/>
      <c r="B74" s="725"/>
      <c r="C74" s="120" t="s">
        <v>155</v>
      </c>
      <c r="D74" s="744"/>
      <c r="E74" s="745"/>
      <c r="F74" s="728">
        <v>50923.9</v>
      </c>
      <c r="G74" s="135"/>
      <c r="H74" s="135"/>
      <c r="I74" s="135"/>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35"/>
      <c r="AG74" s="135"/>
      <c r="AH74" s="135"/>
      <c r="AI74" s="135"/>
      <c r="AJ74" s="135"/>
      <c r="AK74" s="135"/>
      <c r="AL74" s="135"/>
      <c r="AM74" s="135"/>
      <c r="AN74" s="135"/>
      <c r="AO74" s="135"/>
      <c r="AP74" s="135"/>
      <c r="AQ74" s="135"/>
      <c r="AR74" s="135"/>
      <c r="AS74" s="135"/>
      <c r="AT74" s="135"/>
      <c r="AU74" s="135"/>
      <c r="AV74" s="135"/>
      <c r="AW74" s="135"/>
      <c r="AX74" s="135"/>
      <c r="AY74" s="135"/>
      <c r="AZ74" s="135"/>
      <c r="BA74" s="135"/>
      <c r="BB74" s="135"/>
      <c r="BC74" s="135"/>
      <c r="BD74" s="135"/>
      <c r="BE74" s="135"/>
      <c r="BF74" s="135"/>
      <c r="BG74" s="135"/>
      <c r="BH74" s="135"/>
      <c r="BI74" s="135"/>
      <c r="BJ74" s="135"/>
      <c r="BK74" s="135"/>
      <c r="BL74" s="135"/>
      <c r="BM74" s="135"/>
      <c r="BN74" s="135"/>
      <c r="BO74" s="135"/>
      <c r="BP74" s="135"/>
      <c r="BQ74" s="135"/>
      <c r="BR74" s="135"/>
      <c r="BS74" s="135"/>
      <c r="BT74" s="135"/>
      <c r="BU74" s="135"/>
      <c r="BV74" s="135"/>
      <c r="BW74" s="135"/>
      <c r="BX74" s="135"/>
      <c r="BY74" s="135"/>
      <c r="BZ74" s="135"/>
      <c r="CA74" s="135"/>
      <c r="CB74" s="135"/>
      <c r="CC74" s="135"/>
      <c r="CD74" s="135"/>
      <c r="CE74" s="135"/>
      <c r="CF74" s="135"/>
      <c r="CG74" s="135"/>
      <c r="CH74" s="135"/>
      <c r="CI74" s="135"/>
      <c r="CJ74" s="135"/>
      <c r="CK74" s="135"/>
      <c r="CL74" s="135"/>
      <c r="CM74" s="135"/>
      <c r="CN74" s="135"/>
      <c r="CO74" s="135"/>
      <c r="CP74" s="135"/>
      <c r="CQ74" s="135"/>
      <c r="CR74" s="135"/>
      <c r="CS74" s="135"/>
      <c r="CT74" s="135"/>
      <c r="CU74" s="135"/>
      <c r="CV74" s="135"/>
      <c r="CW74" s="135"/>
      <c r="CX74" s="135"/>
      <c r="CY74" s="135"/>
      <c r="CZ74" s="135"/>
      <c r="DA74" s="135"/>
      <c r="DB74" s="135"/>
      <c r="DC74" s="135"/>
      <c r="DD74" s="135"/>
      <c r="DE74" s="135"/>
      <c r="DF74" s="135"/>
      <c r="DG74" s="135"/>
      <c r="DH74" s="135"/>
      <c r="DI74" s="135"/>
      <c r="DJ74" s="135"/>
      <c r="DK74" s="135"/>
      <c r="DL74" s="135"/>
      <c r="DM74" s="135"/>
      <c r="DN74" s="135"/>
      <c r="DO74" s="135"/>
      <c r="DP74" s="135"/>
      <c r="DQ74" s="135"/>
      <c r="DR74" s="135"/>
      <c r="DS74" s="135"/>
      <c r="DT74" s="135"/>
      <c r="DU74" s="135"/>
      <c r="DV74" s="135"/>
      <c r="DW74" s="135"/>
      <c r="DX74" s="135"/>
      <c r="DY74" s="135"/>
      <c r="DZ74" s="135"/>
      <c r="EA74" s="135"/>
      <c r="EB74" s="135"/>
      <c r="EC74" s="135"/>
      <c r="ED74" s="135"/>
      <c r="EE74" s="135"/>
      <c r="EF74" s="135"/>
      <c r="EG74" s="135"/>
      <c r="EH74" s="135"/>
      <c r="EI74" s="135"/>
      <c r="EJ74" s="135"/>
      <c r="EK74" s="135"/>
      <c r="EL74" s="135"/>
      <c r="EM74" s="135"/>
      <c r="EN74" s="135"/>
      <c r="EO74" s="135"/>
      <c r="EP74" s="135"/>
      <c r="EQ74" s="135"/>
      <c r="ER74" s="135"/>
      <c r="ES74" s="135"/>
      <c r="ET74" s="135"/>
      <c r="EU74" s="135"/>
      <c r="EV74" s="135"/>
      <c r="EW74" s="135"/>
      <c r="EX74" s="135"/>
      <c r="EY74" s="135"/>
      <c r="EZ74" s="135"/>
      <c r="FA74" s="135"/>
      <c r="FB74" s="135"/>
      <c r="FC74" s="135"/>
      <c r="FD74" s="135"/>
      <c r="FE74" s="135"/>
      <c r="FF74" s="135"/>
      <c r="FG74" s="135"/>
      <c r="FH74" s="135"/>
      <c r="FI74" s="135"/>
      <c r="FJ74" s="135"/>
      <c r="FK74" s="135"/>
      <c r="FL74" s="135"/>
      <c r="FM74" s="135"/>
      <c r="FN74" s="135"/>
      <c r="FO74" s="135"/>
      <c r="FP74" s="135"/>
      <c r="FQ74" s="135"/>
      <c r="FR74" s="135"/>
      <c r="FS74" s="135"/>
      <c r="FT74" s="135"/>
      <c r="FU74" s="135"/>
      <c r="FV74" s="135"/>
      <c r="FW74" s="135"/>
      <c r="FX74" s="135"/>
      <c r="FY74" s="135"/>
      <c r="FZ74" s="135"/>
      <c r="GA74" s="135"/>
      <c r="GB74" s="135"/>
      <c r="GC74" s="135"/>
      <c r="GD74" s="135"/>
      <c r="GE74" s="135"/>
      <c r="GF74" s="135"/>
      <c r="GG74" s="135"/>
      <c r="GH74" s="135"/>
      <c r="GI74" s="135"/>
      <c r="GJ74" s="135"/>
      <c r="GK74" s="135"/>
      <c r="GL74" s="135"/>
      <c r="GM74" s="135"/>
      <c r="GN74" s="135"/>
      <c r="GO74" s="135"/>
      <c r="GP74" s="135"/>
      <c r="GQ74" s="135"/>
      <c r="GR74" s="135"/>
      <c r="GS74" s="135"/>
      <c r="GT74" s="135"/>
      <c r="GU74" s="135"/>
      <c r="GV74" s="135"/>
      <c r="GW74" s="135"/>
      <c r="GX74" s="135"/>
      <c r="GY74" s="135"/>
      <c r="GZ74" s="135"/>
      <c r="HA74" s="135"/>
      <c r="HB74" s="135"/>
      <c r="HC74" s="135"/>
      <c r="HD74" s="135"/>
      <c r="HE74" s="135"/>
      <c r="HF74" s="135"/>
      <c r="HG74" s="135"/>
      <c r="HH74" s="135"/>
      <c r="HI74" s="135"/>
      <c r="HJ74" s="135"/>
      <c r="HK74" s="135"/>
      <c r="HL74" s="135"/>
      <c r="HM74" s="135"/>
      <c r="HN74" s="135"/>
      <c r="HO74" s="135"/>
      <c r="HP74" s="135"/>
      <c r="HQ74" s="135"/>
      <c r="HR74" s="135"/>
      <c r="HS74" s="135"/>
      <c r="HT74" s="135"/>
      <c r="HU74" s="135"/>
      <c r="HV74" s="135"/>
      <c r="HW74" s="135"/>
      <c r="HX74" s="135"/>
      <c r="HY74" s="135"/>
      <c r="HZ74" s="135"/>
      <c r="IA74" s="135"/>
      <c r="IB74" s="135"/>
      <c r="IC74" s="135"/>
      <c r="ID74" s="135"/>
      <c r="IE74" s="135"/>
      <c r="IF74" s="135"/>
      <c r="IG74" s="135"/>
      <c r="IH74" s="135"/>
      <c r="II74" s="135"/>
      <c r="IJ74" s="135"/>
      <c r="IK74" s="135"/>
      <c r="IL74" s="135"/>
      <c r="IM74" s="135"/>
      <c r="IN74" s="135"/>
      <c r="IO74" s="135"/>
      <c r="IP74" s="135"/>
      <c r="IQ74" s="135"/>
      <c r="IR74" s="135"/>
      <c r="IS74" s="135"/>
      <c r="IT74" s="135"/>
      <c r="IU74" s="135"/>
      <c r="IV74" s="135"/>
      <c r="IW74" s="135"/>
      <c r="IX74" s="135"/>
      <c r="IY74" s="135"/>
      <c r="IZ74" s="135"/>
      <c r="JA74" s="135"/>
      <c r="JB74" s="135"/>
      <c r="JC74" s="135"/>
      <c r="JD74" s="135"/>
      <c r="JE74" s="135"/>
      <c r="JF74" s="135"/>
      <c r="JG74" s="135"/>
      <c r="JH74" s="135"/>
      <c r="JI74" s="75"/>
      <c r="JJ74" s="75"/>
      <c r="JK74" s="75"/>
      <c r="JL74" s="75"/>
      <c r="JM74" s="75"/>
      <c r="JN74" s="75"/>
      <c r="JO74" s="75"/>
      <c r="JP74" s="75"/>
      <c r="JQ74" s="75"/>
      <c r="JR74" s="75"/>
      <c r="JS74" s="75"/>
      <c r="JT74" s="75"/>
      <c r="JU74" s="75"/>
      <c r="JV74" s="75"/>
      <c r="JW74" s="75"/>
      <c r="JX74" s="75"/>
      <c r="JY74" s="75"/>
      <c r="JZ74" s="75"/>
      <c r="KA74" s="75"/>
      <c r="KB74" s="75"/>
      <c r="KC74" s="75"/>
      <c r="KD74" s="75"/>
      <c r="KE74" s="75"/>
      <c r="KF74" s="75"/>
      <c r="KG74" s="75"/>
      <c r="KH74" s="75"/>
      <c r="KI74" s="75"/>
      <c r="KJ74" s="75"/>
      <c r="KK74" s="75"/>
      <c r="KL74" s="75"/>
      <c r="KM74" s="75"/>
      <c r="KN74" s="75"/>
      <c r="KO74" s="75"/>
      <c r="KP74" s="75"/>
      <c r="KQ74" s="75"/>
      <c r="KR74" s="75"/>
      <c r="KS74" s="75"/>
      <c r="KT74" s="75"/>
      <c r="KU74" s="75"/>
      <c r="KV74" s="75"/>
      <c r="KW74" s="75"/>
      <c r="KX74" s="75"/>
      <c r="KY74" s="75"/>
      <c r="KZ74" s="75"/>
      <c r="LA74" s="75"/>
      <c r="LB74" s="75"/>
      <c r="LC74" s="75"/>
      <c r="LD74" s="75"/>
      <c r="LE74" s="75"/>
      <c r="LF74" s="75"/>
      <c r="LG74" s="75"/>
      <c r="LH74" s="75"/>
      <c r="LI74" s="75"/>
      <c r="LJ74" s="75"/>
      <c r="LK74" s="75"/>
      <c r="LL74" s="75"/>
      <c r="LM74" s="75"/>
      <c r="LN74" s="75"/>
      <c r="LO74" s="75"/>
      <c r="LP74" s="75"/>
      <c r="LQ74" s="75"/>
      <c r="LR74" s="75"/>
      <c r="LS74" s="75"/>
      <c r="LT74" s="75"/>
      <c r="LU74" s="75"/>
      <c r="LV74" s="75"/>
      <c r="LW74" s="75"/>
      <c r="LX74" s="75"/>
      <c r="LY74" s="75"/>
      <c r="LZ74" s="75"/>
      <c r="MA74" s="75"/>
      <c r="MB74" s="75"/>
      <c r="MC74" s="75"/>
      <c r="MD74" s="75"/>
      <c r="ME74" s="75"/>
      <c r="MF74" s="75"/>
      <c r="MG74" s="75"/>
      <c r="MH74" s="75"/>
      <c r="MI74" s="75"/>
      <c r="MJ74" s="75"/>
      <c r="MK74" s="75"/>
      <c r="ML74" s="75"/>
      <c r="MM74" s="75"/>
      <c r="MN74" s="75"/>
      <c r="MO74" s="75"/>
      <c r="MP74" s="75"/>
      <c r="MQ74" s="75"/>
      <c r="MR74" s="75"/>
      <c r="MS74" s="75"/>
      <c r="MT74" s="75"/>
      <c r="MU74" s="75"/>
      <c r="MV74" s="75"/>
      <c r="MW74" s="75"/>
      <c r="MX74" s="75"/>
      <c r="MY74" s="75"/>
      <c r="MZ74" s="75"/>
      <c r="NA74" s="75"/>
      <c r="NB74" s="75"/>
      <c r="NC74" s="75"/>
      <c r="ND74" s="75"/>
      <c r="NE74" s="75"/>
      <c r="NF74" s="75"/>
      <c r="NG74" s="75"/>
      <c r="NH74" s="75"/>
      <c r="NI74" s="75"/>
      <c r="NJ74" s="75"/>
      <c r="NK74" s="75"/>
      <c r="NL74" s="75"/>
      <c r="NM74" s="75"/>
      <c r="NN74" s="75"/>
      <c r="NO74" s="75"/>
      <c r="NP74" s="75"/>
      <c r="NQ74" s="75"/>
      <c r="NR74" s="75"/>
      <c r="NS74" s="75"/>
      <c r="NT74" s="75"/>
      <c r="NU74" s="75"/>
      <c r="NV74" s="75"/>
      <c r="NW74" s="75"/>
      <c r="NX74" s="75"/>
      <c r="NY74" s="75"/>
      <c r="NZ74" s="75"/>
      <c r="OA74" s="75"/>
      <c r="OB74" s="75"/>
      <c r="OC74" s="75"/>
      <c r="OD74" s="75"/>
      <c r="OE74" s="75"/>
      <c r="OF74" s="75"/>
      <c r="OG74" s="75"/>
      <c r="OH74" s="75"/>
      <c r="OI74" s="75"/>
      <c r="OJ74" s="75"/>
      <c r="OK74" s="75"/>
      <c r="OL74" s="75"/>
      <c r="OM74" s="75"/>
      <c r="ON74" s="75"/>
      <c r="OO74" s="75"/>
      <c r="OP74" s="75"/>
      <c r="OQ74" s="75"/>
      <c r="OR74" s="75"/>
      <c r="OS74" s="75"/>
      <c r="OT74" s="75"/>
      <c r="OU74" s="75"/>
      <c r="OV74" s="75"/>
      <c r="OW74" s="75"/>
      <c r="OX74" s="75"/>
      <c r="OY74" s="75"/>
      <c r="OZ74" s="75"/>
      <c r="PA74" s="75"/>
      <c r="PB74" s="75"/>
      <c r="PC74" s="75"/>
      <c r="PD74" s="75"/>
      <c r="PE74" s="75"/>
      <c r="PF74" s="75"/>
      <c r="PG74" s="75"/>
      <c r="PH74" s="75"/>
      <c r="PI74" s="75"/>
      <c r="PJ74" s="75"/>
      <c r="PK74" s="75"/>
      <c r="PL74" s="75"/>
      <c r="PM74" s="75"/>
      <c r="PN74" s="75"/>
      <c r="PO74" s="75"/>
      <c r="PP74" s="75"/>
      <c r="PQ74" s="75"/>
      <c r="PR74" s="75"/>
      <c r="PS74" s="75"/>
      <c r="PT74" s="75"/>
      <c r="PU74" s="75"/>
      <c r="PV74" s="75"/>
      <c r="PW74" s="75"/>
      <c r="PX74" s="75"/>
      <c r="PY74" s="75"/>
      <c r="PZ74" s="75"/>
      <c r="QA74" s="75"/>
      <c r="QB74" s="75"/>
      <c r="QC74" s="75"/>
      <c r="QD74" s="75"/>
      <c r="QE74" s="75"/>
      <c r="QF74" s="75"/>
      <c r="QG74" s="75"/>
      <c r="QH74" s="75"/>
      <c r="QI74" s="75"/>
      <c r="QJ74" s="75"/>
      <c r="QK74" s="75"/>
      <c r="QL74" s="75"/>
      <c r="QM74" s="75"/>
      <c r="QN74" s="75"/>
      <c r="QO74" s="75"/>
      <c r="QP74" s="75"/>
      <c r="QQ74" s="75"/>
      <c r="QR74" s="75"/>
      <c r="QS74" s="75"/>
      <c r="QT74" s="75"/>
      <c r="QU74" s="75"/>
      <c r="QV74" s="75"/>
      <c r="QW74" s="75"/>
      <c r="QX74" s="75"/>
      <c r="QY74" s="75"/>
      <c r="QZ74" s="75"/>
      <c r="RA74" s="75"/>
      <c r="RB74" s="75"/>
      <c r="RC74" s="75"/>
      <c r="RD74" s="75"/>
      <c r="RE74" s="75"/>
      <c r="RF74" s="75"/>
      <c r="RG74" s="75"/>
      <c r="RH74" s="75"/>
      <c r="RI74" s="75"/>
      <c r="RJ74" s="75"/>
      <c r="RK74" s="75"/>
      <c r="RL74" s="75"/>
    </row>
    <row r="75" spans="1:480" s="132" customFormat="1" ht="90.75" customHeight="1">
      <c r="A75" s="724"/>
      <c r="B75" s="725"/>
      <c r="C75" s="120" t="s">
        <v>960</v>
      </c>
      <c r="D75" s="744"/>
      <c r="E75" s="745"/>
      <c r="F75" s="728">
        <v>145805.5</v>
      </c>
      <c r="G75" s="135"/>
      <c r="H75" s="135"/>
      <c r="I75" s="135"/>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35"/>
      <c r="AX75" s="135"/>
      <c r="AY75" s="135"/>
      <c r="AZ75" s="135"/>
      <c r="BA75" s="135"/>
      <c r="BB75" s="135"/>
      <c r="BC75" s="135"/>
      <c r="BD75" s="135"/>
      <c r="BE75" s="135"/>
      <c r="BF75" s="135"/>
      <c r="BG75" s="135"/>
      <c r="BH75" s="135"/>
      <c r="BI75" s="135"/>
      <c r="BJ75" s="135"/>
      <c r="BK75" s="135"/>
      <c r="BL75" s="135"/>
      <c r="BM75" s="135"/>
      <c r="BN75" s="135"/>
      <c r="BO75" s="135"/>
      <c r="BP75" s="135"/>
      <c r="BQ75" s="135"/>
      <c r="BR75" s="135"/>
      <c r="BS75" s="135"/>
      <c r="BT75" s="135"/>
      <c r="BU75" s="135"/>
      <c r="BV75" s="135"/>
      <c r="BW75" s="135"/>
      <c r="BX75" s="135"/>
      <c r="BY75" s="135"/>
      <c r="BZ75" s="135"/>
      <c r="CA75" s="135"/>
      <c r="CB75" s="135"/>
      <c r="CC75" s="135"/>
      <c r="CD75" s="135"/>
      <c r="CE75" s="135"/>
      <c r="CF75" s="135"/>
      <c r="CG75" s="135"/>
      <c r="CH75" s="135"/>
      <c r="CI75" s="135"/>
      <c r="CJ75" s="135"/>
      <c r="CK75" s="135"/>
      <c r="CL75" s="135"/>
      <c r="CM75" s="135"/>
      <c r="CN75" s="135"/>
      <c r="CO75" s="135"/>
      <c r="CP75" s="135"/>
      <c r="CQ75" s="135"/>
      <c r="CR75" s="135"/>
      <c r="CS75" s="135"/>
      <c r="CT75" s="135"/>
      <c r="CU75" s="135"/>
      <c r="CV75" s="135"/>
      <c r="CW75" s="135"/>
      <c r="CX75" s="135"/>
      <c r="CY75" s="135"/>
      <c r="CZ75" s="135"/>
      <c r="DA75" s="135"/>
      <c r="DB75" s="135"/>
      <c r="DC75" s="135"/>
      <c r="DD75" s="135"/>
      <c r="DE75" s="135"/>
      <c r="DF75" s="135"/>
      <c r="DG75" s="135"/>
      <c r="DH75" s="135"/>
      <c r="DI75" s="135"/>
      <c r="DJ75" s="135"/>
      <c r="DK75" s="135"/>
      <c r="DL75" s="135"/>
      <c r="DM75" s="135"/>
      <c r="DN75" s="135"/>
      <c r="DO75" s="135"/>
      <c r="DP75" s="135"/>
      <c r="DQ75" s="135"/>
      <c r="DR75" s="135"/>
      <c r="DS75" s="135"/>
      <c r="DT75" s="135"/>
      <c r="DU75" s="135"/>
      <c r="DV75" s="135"/>
      <c r="DW75" s="135"/>
      <c r="DX75" s="135"/>
      <c r="DY75" s="135"/>
      <c r="DZ75" s="135"/>
      <c r="EA75" s="135"/>
      <c r="EB75" s="135"/>
      <c r="EC75" s="135"/>
      <c r="ED75" s="135"/>
      <c r="EE75" s="135"/>
      <c r="EF75" s="135"/>
      <c r="EG75" s="135"/>
      <c r="EH75" s="135"/>
      <c r="EI75" s="135"/>
      <c r="EJ75" s="135"/>
      <c r="EK75" s="135"/>
      <c r="EL75" s="135"/>
      <c r="EM75" s="135"/>
      <c r="EN75" s="135"/>
      <c r="EO75" s="135"/>
      <c r="EP75" s="135"/>
      <c r="EQ75" s="135"/>
      <c r="ER75" s="135"/>
      <c r="ES75" s="135"/>
      <c r="ET75" s="135"/>
      <c r="EU75" s="135"/>
      <c r="EV75" s="135"/>
      <c r="EW75" s="135"/>
      <c r="EX75" s="135"/>
      <c r="EY75" s="135"/>
      <c r="EZ75" s="135"/>
      <c r="FA75" s="135"/>
      <c r="FB75" s="135"/>
      <c r="FC75" s="135"/>
      <c r="FD75" s="135"/>
      <c r="FE75" s="135"/>
      <c r="FF75" s="135"/>
      <c r="FG75" s="135"/>
      <c r="FH75" s="135"/>
      <c r="FI75" s="135"/>
      <c r="FJ75" s="135"/>
      <c r="FK75" s="135"/>
      <c r="FL75" s="135"/>
      <c r="FM75" s="135"/>
      <c r="FN75" s="135"/>
      <c r="FO75" s="135"/>
      <c r="FP75" s="135"/>
      <c r="FQ75" s="135"/>
      <c r="FR75" s="135"/>
      <c r="FS75" s="135"/>
      <c r="FT75" s="135"/>
      <c r="FU75" s="135"/>
      <c r="FV75" s="135"/>
      <c r="FW75" s="135"/>
      <c r="FX75" s="135"/>
      <c r="FY75" s="135"/>
      <c r="FZ75" s="135"/>
      <c r="GA75" s="135"/>
      <c r="GB75" s="135"/>
      <c r="GC75" s="135"/>
      <c r="GD75" s="135"/>
      <c r="GE75" s="135"/>
      <c r="GF75" s="135"/>
      <c r="GG75" s="135"/>
      <c r="GH75" s="135"/>
      <c r="GI75" s="135"/>
      <c r="GJ75" s="135"/>
      <c r="GK75" s="135"/>
      <c r="GL75" s="135"/>
      <c r="GM75" s="135"/>
      <c r="GN75" s="135"/>
      <c r="GO75" s="135"/>
      <c r="GP75" s="135"/>
      <c r="GQ75" s="135"/>
      <c r="GR75" s="135"/>
      <c r="GS75" s="135"/>
      <c r="GT75" s="135"/>
      <c r="GU75" s="135"/>
      <c r="GV75" s="135"/>
      <c r="GW75" s="135"/>
      <c r="GX75" s="135"/>
      <c r="GY75" s="135"/>
      <c r="GZ75" s="135"/>
      <c r="HA75" s="135"/>
      <c r="HB75" s="135"/>
      <c r="HC75" s="135"/>
      <c r="HD75" s="135"/>
      <c r="HE75" s="135"/>
      <c r="HF75" s="135"/>
      <c r="HG75" s="135"/>
      <c r="HH75" s="135"/>
      <c r="HI75" s="135"/>
      <c r="HJ75" s="135"/>
      <c r="HK75" s="135"/>
      <c r="HL75" s="135"/>
      <c r="HM75" s="135"/>
      <c r="HN75" s="135"/>
      <c r="HO75" s="135"/>
      <c r="HP75" s="135"/>
      <c r="HQ75" s="135"/>
      <c r="HR75" s="135"/>
      <c r="HS75" s="135"/>
      <c r="HT75" s="135"/>
      <c r="HU75" s="135"/>
      <c r="HV75" s="135"/>
      <c r="HW75" s="135"/>
      <c r="HX75" s="135"/>
      <c r="HY75" s="135"/>
      <c r="HZ75" s="135"/>
      <c r="IA75" s="135"/>
      <c r="IB75" s="135"/>
      <c r="IC75" s="135"/>
      <c r="ID75" s="135"/>
      <c r="IE75" s="135"/>
      <c r="IF75" s="135"/>
      <c r="IG75" s="135"/>
      <c r="IH75" s="135"/>
      <c r="II75" s="135"/>
      <c r="IJ75" s="135"/>
      <c r="IK75" s="135"/>
      <c r="IL75" s="135"/>
      <c r="IM75" s="135"/>
      <c r="IN75" s="135"/>
      <c r="IO75" s="135"/>
      <c r="IP75" s="135"/>
      <c r="IQ75" s="135"/>
      <c r="IR75" s="135"/>
      <c r="IS75" s="135"/>
      <c r="IT75" s="135"/>
      <c r="IU75" s="135"/>
      <c r="IV75" s="135"/>
      <c r="IW75" s="135"/>
      <c r="IX75" s="135"/>
      <c r="IY75" s="135"/>
      <c r="IZ75" s="135"/>
      <c r="JA75" s="135"/>
      <c r="JB75" s="135"/>
      <c r="JC75" s="135"/>
      <c r="JD75" s="135"/>
      <c r="JE75" s="135"/>
      <c r="JF75" s="135"/>
      <c r="JG75" s="135"/>
      <c r="JH75" s="135"/>
      <c r="JI75" s="75"/>
      <c r="JJ75" s="75"/>
      <c r="JK75" s="75"/>
      <c r="JL75" s="75"/>
      <c r="JM75" s="75"/>
      <c r="JN75" s="75"/>
      <c r="JO75" s="75"/>
      <c r="JP75" s="75"/>
      <c r="JQ75" s="75"/>
      <c r="JR75" s="75"/>
      <c r="JS75" s="75"/>
      <c r="JT75" s="75"/>
      <c r="JU75" s="75"/>
      <c r="JV75" s="75"/>
      <c r="JW75" s="75"/>
      <c r="JX75" s="75"/>
      <c r="JY75" s="75"/>
      <c r="JZ75" s="75"/>
      <c r="KA75" s="75"/>
      <c r="KB75" s="75"/>
      <c r="KC75" s="75"/>
      <c r="KD75" s="75"/>
      <c r="KE75" s="75"/>
      <c r="KF75" s="75"/>
      <c r="KG75" s="75"/>
      <c r="KH75" s="75"/>
      <c r="KI75" s="75"/>
      <c r="KJ75" s="75"/>
      <c r="KK75" s="75"/>
      <c r="KL75" s="75"/>
      <c r="KM75" s="75"/>
      <c r="KN75" s="75"/>
      <c r="KO75" s="75"/>
      <c r="KP75" s="75"/>
      <c r="KQ75" s="75"/>
      <c r="KR75" s="75"/>
      <c r="KS75" s="75"/>
      <c r="KT75" s="75"/>
      <c r="KU75" s="75"/>
      <c r="KV75" s="75"/>
      <c r="KW75" s="75"/>
      <c r="KX75" s="75"/>
      <c r="KY75" s="75"/>
      <c r="KZ75" s="75"/>
      <c r="LA75" s="75"/>
      <c r="LB75" s="75"/>
      <c r="LC75" s="75"/>
      <c r="LD75" s="75"/>
      <c r="LE75" s="75"/>
      <c r="LF75" s="75"/>
      <c r="LG75" s="75"/>
      <c r="LH75" s="75"/>
      <c r="LI75" s="75"/>
      <c r="LJ75" s="75"/>
      <c r="LK75" s="75"/>
      <c r="LL75" s="75"/>
      <c r="LM75" s="75"/>
      <c r="LN75" s="75"/>
      <c r="LO75" s="75"/>
      <c r="LP75" s="75"/>
      <c r="LQ75" s="75"/>
      <c r="LR75" s="75"/>
      <c r="LS75" s="75"/>
      <c r="LT75" s="75"/>
      <c r="LU75" s="75"/>
      <c r="LV75" s="75"/>
      <c r="LW75" s="75"/>
      <c r="LX75" s="75"/>
      <c r="LY75" s="75"/>
      <c r="LZ75" s="75"/>
      <c r="MA75" s="75"/>
      <c r="MB75" s="75"/>
      <c r="MC75" s="75"/>
      <c r="MD75" s="75"/>
      <c r="ME75" s="75"/>
      <c r="MF75" s="75"/>
      <c r="MG75" s="75"/>
      <c r="MH75" s="75"/>
      <c r="MI75" s="75"/>
      <c r="MJ75" s="75"/>
      <c r="MK75" s="75"/>
      <c r="ML75" s="75"/>
      <c r="MM75" s="75"/>
      <c r="MN75" s="75"/>
      <c r="MO75" s="75"/>
      <c r="MP75" s="75"/>
      <c r="MQ75" s="75"/>
      <c r="MR75" s="75"/>
      <c r="MS75" s="75"/>
      <c r="MT75" s="75"/>
      <c r="MU75" s="75"/>
      <c r="MV75" s="75"/>
      <c r="MW75" s="75"/>
      <c r="MX75" s="75"/>
      <c r="MY75" s="75"/>
      <c r="MZ75" s="75"/>
      <c r="NA75" s="75"/>
      <c r="NB75" s="75"/>
      <c r="NC75" s="75"/>
      <c r="ND75" s="75"/>
      <c r="NE75" s="75"/>
      <c r="NF75" s="75"/>
      <c r="NG75" s="75"/>
      <c r="NH75" s="75"/>
      <c r="NI75" s="75"/>
      <c r="NJ75" s="75"/>
      <c r="NK75" s="75"/>
      <c r="NL75" s="75"/>
      <c r="NM75" s="75"/>
      <c r="NN75" s="75"/>
      <c r="NO75" s="75"/>
      <c r="NP75" s="75"/>
      <c r="NQ75" s="75"/>
      <c r="NR75" s="75"/>
      <c r="NS75" s="75"/>
      <c r="NT75" s="75"/>
      <c r="NU75" s="75"/>
      <c r="NV75" s="75"/>
      <c r="NW75" s="75"/>
      <c r="NX75" s="75"/>
      <c r="NY75" s="75"/>
      <c r="NZ75" s="75"/>
      <c r="OA75" s="75"/>
      <c r="OB75" s="75"/>
      <c r="OC75" s="75"/>
      <c r="OD75" s="75"/>
      <c r="OE75" s="75"/>
      <c r="OF75" s="75"/>
      <c r="OG75" s="75"/>
      <c r="OH75" s="75"/>
      <c r="OI75" s="75"/>
      <c r="OJ75" s="75"/>
      <c r="OK75" s="75"/>
      <c r="OL75" s="75"/>
      <c r="OM75" s="75"/>
      <c r="ON75" s="75"/>
      <c r="OO75" s="75"/>
      <c r="OP75" s="75"/>
      <c r="OQ75" s="75"/>
      <c r="OR75" s="75"/>
      <c r="OS75" s="75"/>
      <c r="OT75" s="75"/>
      <c r="OU75" s="75"/>
      <c r="OV75" s="75"/>
      <c r="OW75" s="75"/>
      <c r="OX75" s="75"/>
      <c r="OY75" s="75"/>
      <c r="OZ75" s="75"/>
      <c r="PA75" s="75"/>
      <c r="PB75" s="75"/>
      <c r="PC75" s="75"/>
      <c r="PD75" s="75"/>
      <c r="PE75" s="75"/>
      <c r="PF75" s="75"/>
      <c r="PG75" s="75"/>
      <c r="PH75" s="75"/>
      <c r="PI75" s="75"/>
      <c r="PJ75" s="75"/>
      <c r="PK75" s="75"/>
      <c r="PL75" s="75"/>
      <c r="PM75" s="75"/>
      <c r="PN75" s="75"/>
      <c r="PO75" s="75"/>
      <c r="PP75" s="75"/>
      <c r="PQ75" s="75"/>
      <c r="PR75" s="75"/>
      <c r="PS75" s="75"/>
      <c r="PT75" s="75"/>
      <c r="PU75" s="75"/>
      <c r="PV75" s="75"/>
      <c r="PW75" s="75"/>
      <c r="PX75" s="75"/>
      <c r="PY75" s="75"/>
      <c r="PZ75" s="75"/>
      <c r="QA75" s="75"/>
      <c r="QB75" s="75"/>
      <c r="QC75" s="75"/>
      <c r="QD75" s="75"/>
      <c r="QE75" s="75"/>
      <c r="QF75" s="75"/>
      <c r="QG75" s="75"/>
      <c r="QH75" s="75"/>
      <c r="QI75" s="75"/>
      <c r="QJ75" s="75"/>
      <c r="QK75" s="75"/>
      <c r="QL75" s="75"/>
      <c r="QM75" s="75"/>
      <c r="QN75" s="75"/>
      <c r="QO75" s="75"/>
      <c r="QP75" s="75"/>
      <c r="QQ75" s="75"/>
      <c r="QR75" s="75"/>
      <c r="QS75" s="75"/>
      <c r="QT75" s="75"/>
      <c r="QU75" s="75"/>
      <c r="QV75" s="75"/>
      <c r="QW75" s="75"/>
      <c r="QX75" s="75"/>
      <c r="QY75" s="75"/>
      <c r="QZ75" s="75"/>
      <c r="RA75" s="75"/>
      <c r="RB75" s="75"/>
      <c r="RC75" s="75"/>
      <c r="RD75" s="75"/>
      <c r="RE75" s="75"/>
      <c r="RF75" s="75"/>
      <c r="RG75" s="75"/>
      <c r="RH75" s="75"/>
      <c r="RI75" s="75"/>
      <c r="RJ75" s="75"/>
      <c r="RK75" s="75"/>
      <c r="RL75" s="75"/>
    </row>
    <row r="76" spans="1:480" s="132" customFormat="1" ht="72" customHeight="1">
      <c r="A76" s="724"/>
      <c r="B76" s="725"/>
      <c r="C76" s="120" t="s">
        <v>961</v>
      </c>
      <c r="D76" s="744"/>
      <c r="E76" s="745"/>
      <c r="F76" s="728">
        <v>46858.400000000001</v>
      </c>
      <c r="G76" s="135"/>
      <c r="H76" s="135"/>
      <c r="I76" s="135"/>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c r="AG76" s="135"/>
      <c r="AH76" s="135"/>
      <c r="AI76" s="135"/>
      <c r="AJ76" s="135"/>
      <c r="AK76" s="135"/>
      <c r="AL76" s="135"/>
      <c r="AM76" s="135"/>
      <c r="AN76" s="135"/>
      <c r="AO76" s="135"/>
      <c r="AP76" s="135"/>
      <c r="AQ76" s="135"/>
      <c r="AR76" s="135"/>
      <c r="AS76" s="135"/>
      <c r="AT76" s="135"/>
      <c r="AU76" s="135"/>
      <c r="AV76" s="135"/>
      <c r="AW76" s="135"/>
      <c r="AX76" s="135"/>
      <c r="AY76" s="135"/>
      <c r="AZ76" s="135"/>
      <c r="BA76" s="135"/>
      <c r="BB76" s="135"/>
      <c r="BC76" s="135"/>
      <c r="BD76" s="135"/>
      <c r="BE76" s="135"/>
      <c r="BF76" s="135"/>
      <c r="BG76" s="135"/>
      <c r="BH76" s="135"/>
      <c r="BI76" s="135"/>
      <c r="BJ76" s="135"/>
      <c r="BK76" s="135"/>
      <c r="BL76" s="135"/>
      <c r="BM76" s="135"/>
      <c r="BN76" s="135"/>
      <c r="BO76" s="135"/>
      <c r="BP76" s="135"/>
      <c r="BQ76" s="135"/>
      <c r="BR76" s="135"/>
      <c r="BS76" s="135"/>
      <c r="BT76" s="135"/>
      <c r="BU76" s="135"/>
      <c r="BV76" s="135"/>
      <c r="BW76" s="135"/>
      <c r="BX76" s="135"/>
      <c r="BY76" s="135"/>
      <c r="BZ76" s="135"/>
      <c r="CA76" s="135"/>
      <c r="CB76" s="135"/>
      <c r="CC76" s="135"/>
      <c r="CD76" s="135"/>
      <c r="CE76" s="135"/>
      <c r="CF76" s="135"/>
      <c r="CG76" s="135"/>
      <c r="CH76" s="135"/>
      <c r="CI76" s="135"/>
      <c r="CJ76" s="135"/>
      <c r="CK76" s="135"/>
      <c r="CL76" s="135"/>
      <c r="CM76" s="135"/>
      <c r="CN76" s="135"/>
      <c r="CO76" s="135"/>
      <c r="CP76" s="135"/>
      <c r="CQ76" s="135"/>
      <c r="CR76" s="135"/>
      <c r="CS76" s="135"/>
      <c r="CT76" s="135"/>
      <c r="CU76" s="135"/>
      <c r="CV76" s="135"/>
      <c r="CW76" s="135"/>
      <c r="CX76" s="135"/>
      <c r="CY76" s="135"/>
      <c r="CZ76" s="135"/>
      <c r="DA76" s="135"/>
      <c r="DB76" s="135"/>
      <c r="DC76" s="135"/>
      <c r="DD76" s="135"/>
      <c r="DE76" s="135"/>
      <c r="DF76" s="135"/>
      <c r="DG76" s="135"/>
      <c r="DH76" s="135"/>
      <c r="DI76" s="135"/>
      <c r="DJ76" s="135"/>
      <c r="DK76" s="135"/>
      <c r="DL76" s="135"/>
      <c r="DM76" s="135"/>
      <c r="DN76" s="135"/>
      <c r="DO76" s="135"/>
      <c r="DP76" s="135"/>
      <c r="DQ76" s="135"/>
      <c r="DR76" s="135"/>
      <c r="DS76" s="135"/>
      <c r="DT76" s="135"/>
      <c r="DU76" s="135"/>
      <c r="DV76" s="135"/>
      <c r="DW76" s="135"/>
      <c r="DX76" s="135"/>
      <c r="DY76" s="135"/>
      <c r="DZ76" s="135"/>
      <c r="EA76" s="135"/>
      <c r="EB76" s="135"/>
      <c r="EC76" s="135"/>
      <c r="ED76" s="135"/>
      <c r="EE76" s="135"/>
      <c r="EF76" s="135"/>
      <c r="EG76" s="135"/>
      <c r="EH76" s="135"/>
      <c r="EI76" s="135"/>
      <c r="EJ76" s="135"/>
      <c r="EK76" s="135"/>
      <c r="EL76" s="135"/>
      <c r="EM76" s="135"/>
      <c r="EN76" s="135"/>
      <c r="EO76" s="135"/>
      <c r="EP76" s="135"/>
      <c r="EQ76" s="135"/>
      <c r="ER76" s="135"/>
      <c r="ES76" s="135"/>
      <c r="ET76" s="135"/>
      <c r="EU76" s="135"/>
      <c r="EV76" s="135"/>
      <c r="EW76" s="135"/>
      <c r="EX76" s="135"/>
      <c r="EY76" s="135"/>
      <c r="EZ76" s="135"/>
      <c r="FA76" s="135"/>
      <c r="FB76" s="135"/>
      <c r="FC76" s="135"/>
      <c r="FD76" s="135"/>
      <c r="FE76" s="135"/>
      <c r="FF76" s="135"/>
      <c r="FG76" s="135"/>
      <c r="FH76" s="135"/>
      <c r="FI76" s="135"/>
      <c r="FJ76" s="135"/>
      <c r="FK76" s="135"/>
      <c r="FL76" s="135"/>
      <c r="FM76" s="135"/>
      <c r="FN76" s="135"/>
      <c r="FO76" s="135"/>
      <c r="FP76" s="135"/>
      <c r="FQ76" s="135"/>
      <c r="FR76" s="135"/>
      <c r="FS76" s="135"/>
      <c r="FT76" s="135"/>
      <c r="FU76" s="135"/>
      <c r="FV76" s="135"/>
      <c r="FW76" s="135"/>
      <c r="FX76" s="135"/>
      <c r="FY76" s="135"/>
      <c r="FZ76" s="135"/>
      <c r="GA76" s="135"/>
      <c r="GB76" s="135"/>
      <c r="GC76" s="135"/>
      <c r="GD76" s="135"/>
      <c r="GE76" s="135"/>
      <c r="GF76" s="135"/>
      <c r="GG76" s="135"/>
      <c r="GH76" s="135"/>
      <c r="GI76" s="135"/>
      <c r="GJ76" s="135"/>
      <c r="GK76" s="135"/>
      <c r="GL76" s="135"/>
      <c r="GM76" s="135"/>
      <c r="GN76" s="135"/>
      <c r="GO76" s="135"/>
      <c r="GP76" s="135"/>
      <c r="GQ76" s="135"/>
      <c r="GR76" s="135"/>
      <c r="GS76" s="135"/>
      <c r="GT76" s="135"/>
      <c r="GU76" s="135"/>
      <c r="GV76" s="135"/>
      <c r="GW76" s="135"/>
      <c r="GX76" s="135"/>
      <c r="GY76" s="135"/>
      <c r="GZ76" s="135"/>
      <c r="HA76" s="135"/>
      <c r="HB76" s="135"/>
      <c r="HC76" s="135"/>
      <c r="HD76" s="135"/>
      <c r="HE76" s="135"/>
      <c r="HF76" s="135"/>
      <c r="HG76" s="135"/>
      <c r="HH76" s="135"/>
      <c r="HI76" s="135"/>
      <c r="HJ76" s="135"/>
      <c r="HK76" s="135"/>
      <c r="HL76" s="135"/>
      <c r="HM76" s="135"/>
      <c r="HN76" s="135"/>
      <c r="HO76" s="135"/>
      <c r="HP76" s="135"/>
      <c r="HQ76" s="135"/>
      <c r="HR76" s="135"/>
      <c r="HS76" s="135"/>
      <c r="HT76" s="135"/>
      <c r="HU76" s="135"/>
      <c r="HV76" s="135"/>
      <c r="HW76" s="135"/>
      <c r="HX76" s="135"/>
      <c r="HY76" s="135"/>
      <c r="HZ76" s="135"/>
      <c r="IA76" s="135"/>
      <c r="IB76" s="135"/>
      <c r="IC76" s="135"/>
      <c r="ID76" s="135"/>
      <c r="IE76" s="135"/>
      <c r="IF76" s="135"/>
      <c r="IG76" s="135"/>
      <c r="IH76" s="135"/>
      <c r="II76" s="135"/>
      <c r="IJ76" s="135"/>
      <c r="IK76" s="135"/>
      <c r="IL76" s="135"/>
      <c r="IM76" s="135"/>
      <c r="IN76" s="135"/>
      <c r="IO76" s="135"/>
      <c r="IP76" s="135"/>
      <c r="IQ76" s="135"/>
      <c r="IR76" s="135"/>
      <c r="IS76" s="135"/>
      <c r="IT76" s="135"/>
      <c r="IU76" s="135"/>
      <c r="IV76" s="135"/>
      <c r="IW76" s="135"/>
      <c r="IX76" s="135"/>
      <c r="IY76" s="135"/>
      <c r="IZ76" s="135"/>
      <c r="JA76" s="135"/>
      <c r="JB76" s="135"/>
      <c r="JC76" s="135"/>
      <c r="JD76" s="135"/>
      <c r="JE76" s="135"/>
      <c r="JF76" s="135"/>
      <c r="JG76" s="135"/>
      <c r="JH76" s="135"/>
      <c r="JI76" s="75"/>
      <c r="JJ76" s="75"/>
      <c r="JK76" s="75"/>
      <c r="JL76" s="75"/>
      <c r="JM76" s="75"/>
      <c r="JN76" s="75"/>
      <c r="JO76" s="75"/>
      <c r="JP76" s="75"/>
      <c r="JQ76" s="75"/>
      <c r="JR76" s="75"/>
      <c r="JS76" s="75"/>
      <c r="JT76" s="75"/>
      <c r="JU76" s="75"/>
      <c r="JV76" s="75"/>
      <c r="JW76" s="75"/>
      <c r="JX76" s="75"/>
      <c r="JY76" s="75"/>
      <c r="JZ76" s="75"/>
      <c r="KA76" s="75"/>
      <c r="KB76" s="75"/>
      <c r="KC76" s="75"/>
      <c r="KD76" s="75"/>
      <c r="KE76" s="75"/>
      <c r="KF76" s="75"/>
      <c r="KG76" s="75"/>
      <c r="KH76" s="75"/>
      <c r="KI76" s="75"/>
      <c r="KJ76" s="75"/>
      <c r="KK76" s="75"/>
      <c r="KL76" s="75"/>
      <c r="KM76" s="75"/>
      <c r="KN76" s="75"/>
      <c r="KO76" s="75"/>
      <c r="KP76" s="75"/>
      <c r="KQ76" s="75"/>
      <c r="KR76" s="75"/>
      <c r="KS76" s="75"/>
      <c r="KT76" s="75"/>
      <c r="KU76" s="75"/>
      <c r="KV76" s="75"/>
      <c r="KW76" s="75"/>
      <c r="KX76" s="75"/>
      <c r="KY76" s="75"/>
      <c r="KZ76" s="75"/>
      <c r="LA76" s="75"/>
      <c r="LB76" s="75"/>
      <c r="LC76" s="75"/>
      <c r="LD76" s="75"/>
      <c r="LE76" s="75"/>
      <c r="LF76" s="75"/>
      <c r="LG76" s="75"/>
      <c r="LH76" s="75"/>
      <c r="LI76" s="75"/>
      <c r="LJ76" s="75"/>
      <c r="LK76" s="75"/>
      <c r="LL76" s="75"/>
      <c r="LM76" s="75"/>
      <c r="LN76" s="75"/>
      <c r="LO76" s="75"/>
      <c r="LP76" s="75"/>
      <c r="LQ76" s="75"/>
      <c r="LR76" s="75"/>
      <c r="LS76" s="75"/>
      <c r="LT76" s="75"/>
      <c r="LU76" s="75"/>
      <c r="LV76" s="75"/>
      <c r="LW76" s="75"/>
      <c r="LX76" s="75"/>
      <c r="LY76" s="75"/>
      <c r="LZ76" s="75"/>
      <c r="MA76" s="75"/>
      <c r="MB76" s="75"/>
      <c r="MC76" s="75"/>
      <c r="MD76" s="75"/>
      <c r="ME76" s="75"/>
      <c r="MF76" s="75"/>
      <c r="MG76" s="75"/>
      <c r="MH76" s="75"/>
      <c r="MI76" s="75"/>
      <c r="MJ76" s="75"/>
      <c r="MK76" s="75"/>
      <c r="ML76" s="75"/>
      <c r="MM76" s="75"/>
      <c r="MN76" s="75"/>
      <c r="MO76" s="75"/>
      <c r="MP76" s="75"/>
      <c r="MQ76" s="75"/>
      <c r="MR76" s="75"/>
      <c r="MS76" s="75"/>
      <c r="MT76" s="75"/>
      <c r="MU76" s="75"/>
      <c r="MV76" s="75"/>
      <c r="MW76" s="75"/>
      <c r="MX76" s="75"/>
      <c r="MY76" s="75"/>
      <c r="MZ76" s="75"/>
      <c r="NA76" s="75"/>
      <c r="NB76" s="75"/>
      <c r="NC76" s="75"/>
      <c r="ND76" s="75"/>
      <c r="NE76" s="75"/>
      <c r="NF76" s="75"/>
      <c r="NG76" s="75"/>
      <c r="NH76" s="75"/>
      <c r="NI76" s="75"/>
      <c r="NJ76" s="75"/>
      <c r="NK76" s="75"/>
      <c r="NL76" s="75"/>
      <c r="NM76" s="75"/>
      <c r="NN76" s="75"/>
      <c r="NO76" s="75"/>
      <c r="NP76" s="75"/>
      <c r="NQ76" s="75"/>
      <c r="NR76" s="75"/>
      <c r="NS76" s="75"/>
      <c r="NT76" s="75"/>
      <c r="NU76" s="75"/>
      <c r="NV76" s="75"/>
      <c r="NW76" s="75"/>
      <c r="NX76" s="75"/>
      <c r="NY76" s="75"/>
      <c r="NZ76" s="75"/>
      <c r="OA76" s="75"/>
      <c r="OB76" s="75"/>
      <c r="OC76" s="75"/>
      <c r="OD76" s="75"/>
      <c r="OE76" s="75"/>
      <c r="OF76" s="75"/>
      <c r="OG76" s="75"/>
      <c r="OH76" s="75"/>
      <c r="OI76" s="75"/>
      <c r="OJ76" s="75"/>
      <c r="OK76" s="75"/>
      <c r="OL76" s="75"/>
      <c r="OM76" s="75"/>
      <c r="ON76" s="75"/>
      <c r="OO76" s="75"/>
      <c r="OP76" s="75"/>
      <c r="OQ76" s="75"/>
      <c r="OR76" s="75"/>
      <c r="OS76" s="75"/>
      <c r="OT76" s="75"/>
      <c r="OU76" s="75"/>
      <c r="OV76" s="75"/>
      <c r="OW76" s="75"/>
      <c r="OX76" s="75"/>
      <c r="OY76" s="75"/>
      <c r="OZ76" s="75"/>
      <c r="PA76" s="75"/>
      <c r="PB76" s="75"/>
      <c r="PC76" s="75"/>
      <c r="PD76" s="75"/>
      <c r="PE76" s="75"/>
      <c r="PF76" s="75"/>
      <c r="PG76" s="75"/>
      <c r="PH76" s="75"/>
      <c r="PI76" s="75"/>
      <c r="PJ76" s="75"/>
      <c r="PK76" s="75"/>
      <c r="PL76" s="75"/>
      <c r="PM76" s="75"/>
      <c r="PN76" s="75"/>
      <c r="PO76" s="75"/>
      <c r="PP76" s="75"/>
      <c r="PQ76" s="75"/>
      <c r="PR76" s="75"/>
      <c r="PS76" s="75"/>
      <c r="PT76" s="75"/>
      <c r="PU76" s="75"/>
      <c r="PV76" s="75"/>
      <c r="PW76" s="75"/>
      <c r="PX76" s="75"/>
      <c r="PY76" s="75"/>
      <c r="PZ76" s="75"/>
      <c r="QA76" s="75"/>
      <c r="QB76" s="75"/>
      <c r="QC76" s="75"/>
      <c r="QD76" s="75"/>
      <c r="QE76" s="75"/>
      <c r="QF76" s="75"/>
      <c r="QG76" s="75"/>
      <c r="QH76" s="75"/>
      <c r="QI76" s="75"/>
      <c r="QJ76" s="75"/>
      <c r="QK76" s="75"/>
      <c r="QL76" s="75"/>
      <c r="QM76" s="75"/>
      <c r="QN76" s="75"/>
      <c r="QO76" s="75"/>
      <c r="QP76" s="75"/>
      <c r="QQ76" s="75"/>
      <c r="QR76" s="75"/>
      <c r="QS76" s="75"/>
      <c r="QT76" s="75"/>
      <c r="QU76" s="75"/>
      <c r="QV76" s="75"/>
      <c r="QW76" s="75"/>
      <c r="QX76" s="75"/>
      <c r="QY76" s="75"/>
      <c r="QZ76" s="75"/>
      <c r="RA76" s="75"/>
      <c r="RB76" s="75"/>
      <c r="RC76" s="75"/>
      <c r="RD76" s="75"/>
      <c r="RE76" s="75"/>
      <c r="RF76" s="75"/>
      <c r="RG76" s="75"/>
      <c r="RH76" s="75"/>
      <c r="RI76" s="75"/>
      <c r="RJ76" s="75"/>
      <c r="RK76" s="75"/>
      <c r="RL76" s="75"/>
    </row>
    <row r="77" spans="1:480" s="132" customFormat="1" ht="75.75" customHeight="1">
      <c r="A77" s="724"/>
      <c r="B77" s="725"/>
      <c r="C77" s="120" t="s">
        <v>156</v>
      </c>
      <c r="D77" s="744"/>
      <c r="E77" s="745"/>
      <c r="F77" s="728">
        <v>55417.3</v>
      </c>
      <c r="G77" s="135"/>
      <c r="H77" s="135"/>
      <c r="I77" s="135"/>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35"/>
      <c r="AG77" s="135"/>
      <c r="AH77" s="135"/>
      <c r="AI77" s="135"/>
      <c r="AJ77" s="135"/>
      <c r="AK77" s="135"/>
      <c r="AL77" s="135"/>
      <c r="AM77" s="135"/>
      <c r="AN77" s="135"/>
      <c r="AO77" s="135"/>
      <c r="AP77" s="135"/>
      <c r="AQ77" s="135"/>
      <c r="AR77" s="135"/>
      <c r="AS77" s="135"/>
      <c r="AT77" s="135"/>
      <c r="AU77" s="135"/>
      <c r="AV77" s="135"/>
      <c r="AW77" s="135"/>
      <c r="AX77" s="135"/>
      <c r="AY77" s="135"/>
      <c r="AZ77" s="135"/>
      <c r="BA77" s="135"/>
      <c r="BB77" s="135"/>
      <c r="BC77" s="135"/>
      <c r="BD77" s="135"/>
      <c r="BE77" s="135"/>
      <c r="BF77" s="135"/>
      <c r="BG77" s="135"/>
      <c r="BH77" s="135"/>
      <c r="BI77" s="135"/>
      <c r="BJ77" s="135"/>
      <c r="BK77" s="135"/>
      <c r="BL77" s="135"/>
      <c r="BM77" s="135"/>
      <c r="BN77" s="135"/>
      <c r="BO77" s="135"/>
      <c r="BP77" s="135"/>
      <c r="BQ77" s="135"/>
      <c r="BR77" s="135"/>
      <c r="BS77" s="135"/>
      <c r="BT77" s="135"/>
      <c r="BU77" s="135"/>
      <c r="BV77" s="135"/>
      <c r="BW77" s="135"/>
      <c r="BX77" s="135"/>
      <c r="BY77" s="135"/>
      <c r="BZ77" s="135"/>
      <c r="CA77" s="135"/>
      <c r="CB77" s="135"/>
      <c r="CC77" s="135"/>
      <c r="CD77" s="135"/>
      <c r="CE77" s="135"/>
      <c r="CF77" s="135"/>
      <c r="CG77" s="135"/>
      <c r="CH77" s="135"/>
      <c r="CI77" s="135"/>
      <c r="CJ77" s="135"/>
      <c r="CK77" s="135"/>
      <c r="CL77" s="135"/>
      <c r="CM77" s="135"/>
      <c r="CN77" s="135"/>
      <c r="CO77" s="135"/>
      <c r="CP77" s="135"/>
      <c r="CQ77" s="135"/>
      <c r="CR77" s="135"/>
      <c r="CS77" s="135"/>
      <c r="CT77" s="135"/>
      <c r="CU77" s="135"/>
      <c r="CV77" s="135"/>
      <c r="CW77" s="135"/>
      <c r="CX77" s="135"/>
      <c r="CY77" s="135"/>
      <c r="CZ77" s="135"/>
      <c r="DA77" s="135"/>
      <c r="DB77" s="135"/>
      <c r="DC77" s="135"/>
      <c r="DD77" s="135"/>
      <c r="DE77" s="135"/>
      <c r="DF77" s="135"/>
      <c r="DG77" s="135"/>
      <c r="DH77" s="135"/>
      <c r="DI77" s="135"/>
      <c r="DJ77" s="135"/>
      <c r="DK77" s="135"/>
      <c r="DL77" s="135"/>
      <c r="DM77" s="135"/>
      <c r="DN77" s="135"/>
      <c r="DO77" s="135"/>
      <c r="DP77" s="135"/>
      <c r="DQ77" s="135"/>
      <c r="DR77" s="135"/>
      <c r="DS77" s="135"/>
      <c r="DT77" s="135"/>
      <c r="DU77" s="135"/>
      <c r="DV77" s="135"/>
      <c r="DW77" s="135"/>
      <c r="DX77" s="135"/>
      <c r="DY77" s="135"/>
      <c r="DZ77" s="135"/>
      <c r="EA77" s="135"/>
      <c r="EB77" s="135"/>
      <c r="EC77" s="135"/>
      <c r="ED77" s="135"/>
      <c r="EE77" s="135"/>
      <c r="EF77" s="135"/>
      <c r="EG77" s="135"/>
      <c r="EH77" s="135"/>
      <c r="EI77" s="135"/>
      <c r="EJ77" s="135"/>
      <c r="EK77" s="135"/>
      <c r="EL77" s="135"/>
      <c r="EM77" s="135"/>
      <c r="EN77" s="135"/>
      <c r="EO77" s="135"/>
      <c r="EP77" s="135"/>
      <c r="EQ77" s="135"/>
      <c r="ER77" s="135"/>
      <c r="ES77" s="135"/>
      <c r="ET77" s="135"/>
      <c r="EU77" s="135"/>
      <c r="EV77" s="135"/>
      <c r="EW77" s="135"/>
      <c r="EX77" s="135"/>
      <c r="EY77" s="135"/>
      <c r="EZ77" s="135"/>
      <c r="FA77" s="135"/>
      <c r="FB77" s="135"/>
      <c r="FC77" s="135"/>
      <c r="FD77" s="135"/>
      <c r="FE77" s="135"/>
      <c r="FF77" s="135"/>
      <c r="FG77" s="135"/>
      <c r="FH77" s="135"/>
      <c r="FI77" s="135"/>
      <c r="FJ77" s="135"/>
      <c r="FK77" s="135"/>
      <c r="FL77" s="135"/>
      <c r="FM77" s="135"/>
      <c r="FN77" s="135"/>
      <c r="FO77" s="135"/>
      <c r="FP77" s="135"/>
      <c r="FQ77" s="135"/>
      <c r="FR77" s="135"/>
      <c r="FS77" s="135"/>
      <c r="FT77" s="135"/>
      <c r="FU77" s="135"/>
      <c r="FV77" s="135"/>
      <c r="FW77" s="135"/>
      <c r="FX77" s="135"/>
      <c r="FY77" s="135"/>
      <c r="FZ77" s="135"/>
      <c r="GA77" s="135"/>
      <c r="GB77" s="135"/>
      <c r="GC77" s="135"/>
      <c r="GD77" s="135"/>
      <c r="GE77" s="135"/>
      <c r="GF77" s="135"/>
      <c r="GG77" s="135"/>
      <c r="GH77" s="135"/>
      <c r="GI77" s="135"/>
      <c r="GJ77" s="135"/>
      <c r="GK77" s="135"/>
      <c r="GL77" s="135"/>
      <c r="GM77" s="135"/>
      <c r="GN77" s="135"/>
      <c r="GO77" s="135"/>
      <c r="GP77" s="135"/>
      <c r="GQ77" s="135"/>
      <c r="GR77" s="135"/>
      <c r="GS77" s="135"/>
      <c r="GT77" s="135"/>
      <c r="GU77" s="135"/>
      <c r="GV77" s="135"/>
      <c r="GW77" s="135"/>
      <c r="GX77" s="135"/>
      <c r="GY77" s="135"/>
      <c r="GZ77" s="135"/>
      <c r="HA77" s="135"/>
      <c r="HB77" s="135"/>
      <c r="HC77" s="135"/>
      <c r="HD77" s="135"/>
      <c r="HE77" s="135"/>
      <c r="HF77" s="135"/>
      <c r="HG77" s="135"/>
      <c r="HH77" s="135"/>
      <c r="HI77" s="135"/>
      <c r="HJ77" s="135"/>
      <c r="HK77" s="135"/>
      <c r="HL77" s="135"/>
      <c r="HM77" s="135"/>
      <c r="HN77" s="135"/>
      <c r="HO77" s="135"/>
      <c r="HP77" s="135"/>
      <c r="HQ77" s="135"/>
      <c r="HR77" s="135"/>
      <c r="HS77" s="135"/>
      <c r="HT77" s="135"/>
      <c r="HU77" s="135"/>
      <c r="HV77" s="135"/>
      <c r="HW77" s="135"/>
      <c r="HX77" s="135"/>
      <c r="HY77" s="135"/>
      <c r="HZ77" s="135"/>
      <c r="IA77" s="135"/>
      <c r="IB77" s="135"/>
      <c r="IC77" s="135"/>
      <c r="ID77" s="135"/>
      <c r="IE77" s="135"/>
      <c r="IF77" s="135"/>
      <c r="IG77" s="135"/>
      <c r="IH77" s="135"/>
      <c r="II77" s="135"/>
      <c r="IJ77" s="135"/>
      <c r="IK77" s="135"/>
      <c r="IL77" s="135"/>
      <c r="IM77" s="135"/>
      <c r="IN77" s="135"/>
      <c r="IO77" s="135"/>
      <c r="IP77" s="135"/>
      <c r="IQ77" s="135"/>
      <c r="IR77" s="135"/>
      <c r="IS77" s="135"/>
      <c r="IT77" s="135"/>
      <c r="IU77" s="135"/>
      <c r="IV77" s="135"/>
      <c r="IW77" s="135"/>
      <c r="IX77" s="135"/>
      <c r="IY77" s="135"/>
      <c r="IZ77" s="135"/>
      <c r="JA77" s="135"/>
      <c r="JB77" s="135"/>
      <c r="JC77" s="135"/>
      <c r="JD77" s="135"/>
      <c r="JE77" s="135"/>
      <c r="JF77" s="135"/>
      <c r="JG77" s="135"/>
      <c r="JH77" s="135"/>
      <c r="JI77" s="75"/>
      <c r="JJ77" s="75"/>
      <c r="JK77" s="75"/>
      <c r="JL77" s="75"/>
      <c r="JM77" s="75"/>
      <c r="JN77" s="75"/>
      <c r="JO77" s="75"/>
      <c r="JP77" s="75"/>
      <c r="JQ77" s="75"/>
      <c r="JR77" s="75"/>
      <c r="JS77" s="75"/>
      <c r="JT77" s="75"/>
      <c r="JU77" s="75"/>
      <c r="JV77" s="75"/>
      <c r="JW77" s="75"/>
      <c r="JX77" s="75"/>
      <c r="JY77" s="75"/>
      <c r="JZ77" s="75"/>
      <c r="KA77" s="75"/>
      <c r="KB77" s="75"/>
      <c r="KC77" s="75"/>
      <c r="KD77" s="75"/>
      <c r="KE77" s="75"/>
      <c r="KF77" s="75"/>
      <c r="KG77" s="75"/>
      <c r="KH77" s="75"/>
      <c r="KI77" s="75"/>
      <c r="KJ77" s="75"/>
      <c r="KK77" s="75"/>
      <c r="KL77" s="75"/>
      <c r="KM77" s="75"/>
      <c r="KN77" s="75"/>
      <c r="KO77" s="75"/>
      <c r="KP77" s="75"/>
      <c r="KQ77" s="75"/>
      <c r="KR77" s="75"/>
      <c r="KS77" s="75"/>
      <c r="KT77" s="75"/>
      <c r="KU77" s="75"/>
      <c r="KV77" s="75"/>
      <c r="KW77" s="75"/>
      <c r="KX77" s="75"/>
      <c r="KY77" s="75"/>
      <c r="KZ77" s="75"/>
      <c r="LA77" s="75"/>
      <c r="LB77" s="75"/>
      <c r="LC77" s="75"/>
      <c r="LD77" s="75"/>
      <c r="LE77" s="75"/>
      <c r="LF77" s="75"/>
      <c r="LG77" s="75"/>
      <c r="LH77" s="75"/>
      <c r="LI77" s="75"/>
      <c r="LJ77" s="75"/>
      <c r="LK77" s="75"/>
      <c r="LL77" s="75"/>
      <c r="LM77" s="75"/>
      <c r="LN77" s="75"/>
      <c r="LO77" s="75"/>
      <c r="LP77" s="75"/>
      <c r="LQ77" s="75"/>
      <c r="LR77" s="75"/>
      <c r="LS77" s="75"/>
      <c r="LT77" s="75"/>
      <c r="LU77" s="75"/>
      <c r="LV77" s="75"/>
      <c r="LW77" s="75"/>
      <c r="LX77" s="75"/>
      <c r="LY77" s="75"/>
      <c r="LZ77" s="75"/>
      <c r="MA77" s="75"/>
      <c r="MB77" s="75"/>
      <c r="MC77" s="75"/>
      <c r="MD77" s="75"/>
      <c r="ME77" s="75"/>
      <c r="MF77" s="75"/>
      <c r="MG77" s="75"/>
      <c r="MH77" s="75"/>
      <c r="MI77" s="75"/>
      <c r="MJ77" s="75"/>
      <c r="MK77" s="75"/>
      <c r="ML77" s="75"/>
      <c r="MM77" s="75"/>
      <c r="MN77" s="75"/>
      <c r="MO77" s="75"/>
      <c r="MP77" s="75"/>
      <c r="MQ77" s="75"/>
      <c r="MR77" s="75"/>
      <c r="MS77" s="75"/>
      <c r="MT77" s="75"/>
      <c r="MU77" s="75"/>
      <c r="MV77" s="75"/>
      <c r="MW77" s="75"/>
      <c r="MX77" s="75"/>
      <c r="MY77" s="75"/>
      <c r="MZ77" s="75"/>
      <c r="NA77" s="75"/>
      <c r="NB77" s="75"/>
      <c r="NC77" s="75"/>
      <c r="ND77" s="75"/>
      <c r="NE77" s="75"/>
      <c r="NF77" s="75"/>
      <c r="NG77" s="75"/>
      <c r="NH77" s="75"/>
      <c r="NI77" s="75"/>
      <c r="NJ77" s="75"/>
      <c r="NK77" s="75"/>
      <c r="NL77" s="75"/>
      <c r="NM77" s="75"/>
      <c r="NN77" s="75"/>
      <c r="NO77" s="75"/>
      <c r="NP77" s="75"/>
      <c r="NQ77" s="75"/>
      <c r="NR77" s="75"/>
      <c r="NS77" s="75"/>
      <c r="NT77" s="75"/>
      <c r="NU77" s="75"/>
      <c r="NV77" s="75"/>
      <c r="NW77" s="75"/>
      <c r="NX77" s="75"/>
      <c r="NY77" s="75"/>
      <c r="NZ77" s="75"/>
      <c r="OA77" s="75"/>
      <c r="OB77" s="75"/>
      <c r="OC77" s="75"/>
      <c r="OD77" s="75"/>
      <c r="OE77" s="75"/>
      <c r="OF77" s="75"/>
      <c r="OG77" s="75"/>
      <c r="OH77" s="75"/>
      <c r="OI77" s="75"/>
      <c r="OJ77" s="75"/>
      <c r="OK77" s="75"/>
      <c r="OL77" s="75"/>
      <c r="OM77" s="75"/>
      <c r="ON77" s="75"/>
      <c r="OO77" s="75"/>
      <c r="OP77" s="75"/>
      <c r="OQ77" s="75"/>
      <c r="OR77" s="75"/>
      <c r="OS77" s="75"/>
      <c r="OT77" s="75"/>
      <c r="OU77" s="75"/>
      <c r="OV77" s="75"/>
      <c r="OW77" s="75"/>
      <c r="OX77" s="75"/>
      <c r="OY77" s="75"/>
      <c r="OZ77" s="75"/>
      <c r="PA77" s="75"/>
      <c r="PB77" s="75"/>
      <c r="PC77" s="75"/>
      <c r="PD77" s="75"/>
      <c r="PE77" s="75"/>
      <c r="PF77" s="75"/>
      <c r="PG77" s="75"/>
      <c r="PH77" s="75"/>
      <c r="PI77" s="75"/>
      <c r="PJ77" s="75"/>
      <c r="PK77" s="75"/>
      <c r="PL77" s="75"/>
      <c r="PM77" s="75"/>
      <c r="PN77" s="75"/>
      <c r="PO77" s="75"/>
      <c r="PP77" s="75"/>
      <c r="PQ77" s="75"/>
      <c r="PR77" s="75"/>
      <c r="PS77" s="75"/>
      <c r="PT77" s="75"/>
      <c r="PU77" s="75"/>
      <c r="PV77" s="75"/>
      <c r="PW77" s="75"/>
      <c r="PX77" s="75"/>
      <c r="PY77" s="75"/>
      <c r="PZ77" s="75"/>
      <c r="QA77" s="75"/>
      <c r="QB77" s="75"/>
      <c r="QC77" s="75"/>
      <c r="QD77" s="75"/>
      <c r="QE77" s="75"/>
      <c r="QF77" s="75"/>
      <c r="QG77" s="75"/>
      <c r="QH77" s="75"/>
      <c r="QI77" s="75"/>
      <c r="QJ77" s="75"/>
      <c r="QK77" s="75"/>
      <c r="QL77" s="75"/>
      <c r="QM77" s="75"/>
      <c r="QN77" s="75"/>
      <c r="QO77" s="75"/>
      <c r="QP77" s="75"/>
      <c r="QQ77" s="75"/>
      <c r="QR77" s="75"/>
      <c r="QS77" s="75"/>
      <c r="QT77" s="75"/>
      <c r="QU77" s="75"/>
      <c r="QV77" s="75"/>
      <c r="QW77" s="75"/>
      <c r="QX77" s="75"/>
      <c r="QY77" s="75"/>
      <c r="QZ77" s="75"/>
      <c r="RA77" s="75"/>
      <c r="RB77" s="75"/>
      <c r="RC77" s="75"/>
      <c r="RD77" s="75"/>
      <c r="RE77" s="75"/>
      <c r="RF77" s="75"/>
      <c r="RG77" s="75"/>
      <c r="RH77" s="75"/>
      <c r="RI77" s="75"/>
      <c r="RJ77" s="75"/>
      <c r="RK77" s="75"/>
      <c r="RL77" s="75"/>
    </row>
    <row r="78" spans="1:480" ht="96.75" customHeight="1">
      <c r="A78" s="724"/>
      <c r="B78" s="725"/>
      <c r="C78" s="120" t="s">
        <v>157</v>
      </c>
      <c r="D78" s="744"/>
      <c r="E78" s="745"/>
      <c r="F78" s="728">
        <v>16729.8</v>
      </c>
    </row>
    <row r="79" spans="1:480" ht="66">
      <c r="A79" s="724"/>
      <c r="B79" s="725"/>
      <c r="C79" s="120" t="s">
        <v>158</v>
      </c>
      <c r="D79" s="744"/>
      <c r="E79" s="747"/>
      <c r="F79" s="728">
        <v>27012.5</v>
      </c>
    </row>
    <row r="80" spans="1:480" ht="90.75" customHeight="1">
      <c r="A80" s="724"/>
      <c r="B80" s="725"/>
      <c r="C80" s="120" t="s">
        <v>159</v>
      </c>
      <c r="D80" s="742"/>
      <c r="E80" s="743" t="s">
        <v>160</v>
      </c>
      <c r="F80" s="728">
        <v>37414.700000000004</v>
      </c>
    </row>
    <row r="81" spans="1:6" ht="74.25" customHeight="1">
      <c r="A81" s="724"/>
      <c r="B81" s="725"/>
      <c r="C81" s="120" t="s">
        <v>186</v>
      </c>
      <c r="D81" s="744"/>
      <c r="E81" s="745"/>
      <c r="F81" s="728">
        <v>41944.5</v>
      </c>
    </row>
    <row r="82" spans="1:6" ht="96" customHeight="1">
      <c r="A82" s="724"/>
      <c r="B82" s="725"/>
      <c r="C82" s="120" t="s">
        <v>962</v>
      </c>
      <c r="D82" s="746"/>
      <c r="E82" s="747"/>
      <c r="F82" s="728">
        <v>14952.6</v>
      </c>
    </row>
    <row r="83" spans="1:6" ht="82.5">
      <c r="A83" s="724"/>
      <c r="B83" s="725"/>
      <c r="C83" s="120" t="s">
        <v>161</v>
      </c>
      <c r="D83" s="749"/>
      <c r="E83" s="732" t="s">
        <v>162</v>
      </c>
      <c r="F83" s="728">
        <v>14174.8</v>
      </c>
    </row>
    <row r="84" spans="1:6" ht="66">
      <c r="A84" s="724"/>
      <c r="B84" s="725"/>
      <c r="C84" s="120" t="s">
        <v>963</v>
      </c>
      <c r="D84" s="120" t="s">
        <v>187</v>
      </c>
      <c r="E84" s="121" t="s">
        <v>175</v>
      </c>
      <c r="F84" s="728">
        <v>456666.9</v>
      </c>
    </row>
    <row r="85" spans="1:6" ht="69.75" customHeight="1">
      <c r="A85" s="724"/>
      <c r="B85" s="725"/>
      <c r="C85" s="120" t="s">
        <v>964</v>
      </c>
      <c r="D85" s="722" t="s">
        <v>749</v>
      </c>
      <c r="E85" s="727"/>
      <c r="F85" s="728">
        <v>80954.3</v>
      </c>
    </row>
    <row r="86" spans="1:6" ht="92.25" customHeight="1">
      <c r="A86" s="724"/>
      <c r="B86" s="725"/>
      <c r="C86" s="120" t="s">
        <v>750</v>
      </c>
      <c r="D86" s="732" t="s">
        <v>164</v>
      </c>
      <c r="E86" s="745"/>
      <c r="F86" s="739">
        <v>384002.3</v>
      </c>
    </row>
    <row r="87" spans="1:6" ht="50.25" customHeight="1">
      <c r="A87" s="724"/>
      <c r="B87" s="725"/>
      <c r="C87" s="120" t="s">
        <v>206</v>
      </c>
      <c r="D87" s="732" t="s">
        <v>164</v>
      </c>
      <c r="E87" s="745"/>
      <c r="F87" s="728">
        <v>25000</v>
      </c>
    </row>
    <row r="88" spans="1:6" ht="81.75" customHeight="1">
      <c r="A88" s="724"/>
      <c r="B88" s="725"/>
      <c r="C88" s="120" t="s">
        <v>965</v>
      </c>
      <c r="D88" s="732" t="s">
        <v>164</v>
      </c>
      <c r="E88" s="745"/>
      <c r="F88" s="728">
        <v>100000</v>
      </c>
    </row>
    <row r="89" spans="1:6" ht="49.5">
      <c r="A89" s="724"/>
      <c r="B89" s="725"/>
      <c r="C89" s="120" t="s">
        <v>188</v>
      </c>
      <c r="D89" s="732" t="s">
        <v>189</v>
      </c>
      <c r="E89" s="727"/>
      <c r="F89" s="728">
        <v>16000</v>
      </c>
    </row>
    <row r="90" spans="1:6" ht="165.75" customHeight="1">
      <c r="A90" s="724"/>
      <c r="B90" s="725"/>
      <c r="C90" s="120" t="s">
        <v>966</v>
      </c>
      <c r="D90" s="121" t="s">
        <v>967</v>
      </c>
      <c r="E90" s="727"/>
      <c r="F90" s="728">
        <v>1086616.3999999999</v>
      </c>
    </row>
    <row r="91" spans="1:6" ht="82.5">
      <c r="A91" s="724"/>
      <c r="B91" s="725"/>
      <c r="C91" s="120" t="s">
        <v>226</v>
      </c>
      <c r="D91" s="121" t="s">
        <v>164</v>
      </c>
      <c r="E91" s="727"/>
      <c r="F91" s="728">
        <v>50000</v>
      </c>
    </row>
    <row r="92" spans="1:6" ht="98.25" customHeight="1">
      <c r="A92" s="724"/>
      <c r="B92" s="725"/>
      <c r="C92" s="120" t="s">
        <v>968</v>
      </c>
      <c r="D92" s="121" t="s">
        <v>969</v>
      </c>
      <c r="E92" s="727"/>
      <c r="F92" s="728">
        <v>25000</v>
      </c>
    </row>
    <row r="93" spans="1:6" ht="56.25" customHeight="1">
      <c r="A93" s="724"/>
      <c r="B93" s="725"/>
      <c r="C93" s="120" t="s">
        <v>165</v>
      </c>
      <c r="D93" s="121" t="s">
        <v>166</v>
      </c>
      <c r="E93" s="727"/>
      <c r="F93" s="728">
        <v>100000</v>
      </c>
    </row>
    <row r="94" spans="1:6" ht="54" customHeight="1">
      <c r="A94" s="724"/>
      <c r="B94" s="725"/>
      <c r="C94" s="120" t="s">
        <v>167</v>
      </c>
      <c r="D94" s="121" t="s">
        <v>164</v>
      </c>
      <c r="E94" s="727"/>
      <c r="F94" s="728">
        <v>15000</v>
      </c>
    </row>
    <row r="95" spans="1:6" ht="66" customHeight="1">
      <c r="A95" s="724"/>
      <c r="B95" s="725"/>
      <c r="C95" s="120" t="s">
        <v>168</v>
      </c>
      <c r="D95" s="121" t="s">
        <v>164</v>
      </c>
      <c r="E95" s="727"/>
      <c r="F95" s="728">
        <v>30000</v>
      </c>
    </row>
    <row r="96" spans="1:6" ht="66" customHeight="1">
      <c r="A96" s="724"/>
      <c r="B96" s="725"/>
      <c r="C96" s="120" t="s">
        <v>970</v>
      </c>
      <c r="D96" s="121" t="s">
        <v>971</v>
      </c>
      <c r="E96" s="727"/>
      <c r="F96" s="728">
        <v>15000</v>
      </c>
    </row>
    <row r="97" spans="1:268" ht="97.5" customHeight="1">
      <c r="A97" s="724"/>
      <c r="B97" s="725"/>
      <c r="C97" s="120" t="s">
        <v>169</v>
      </c>
      <c r="D97" s="121" t="s">
        <v>170</v>
      </c>
      <c r="E97" s="727"/>
      <c r="F97" s="728">
        <v>15000</v>
      </c>
    </row>
    <row r="98" spans="1:268" ht="99.75" thickBot="1">
      <c r="A98" s="750"/>
      <c r="B98" s="751"/>
      <c r="C98" s="752"/>
      <c r="D98" s="129"/>
      <c r="E98" s="753" t="s">
        <v>211</v>
      </c>
      <c r="F98" s="754">
        <f>SUM(F23:F97)</f>
        <v>13789944.500000007</v>
      </c>
    </row>
    <row r="99" spans="1:268" ht="122.25" customHeight="1">
      <c r="A99" s="724"/>
      <c r="B99" s="725">
        <v>11008</v>
      </c>
      <c r="C99" s="755" t="s">
        <v>751</v>
      </c>
      <c r="D99" s="732" t="s">
        <v>211</v>
      </c>
      <c r="E99" s="756"/>
      <c r="F99" s="757">
        <f t="shared" ref="F99" si="0">F101</f>
        <v>1043171.3</v>
      </c>
    </row>
    <row r="100" spans="1:268">
      <c r="A100" s="719"/>
      <c r="B100" s="720"/>
      <c r="C100" s="758" t="s">
        <v>86</v>
      </c>
      <c r="D100" s="759"/>
      <c r="E100" s="760"/>
      <c r="F100" s="723"/>
    </row>
    <row r="101" spans="1:268" ht="136.5" customHeight="1">
      <c r="A101" s="724"/>
      <c r="B101" s="725"/>
      <c r="C101" s="761" t="s">
        <v>171</v>
      </c>
      <c r="D101" s="121" t="s">
        <v>172</v>
      </c>
      <c r="E101" s="726"/>
      <c r="F101" s="762">
        <v>1043171.3</v>
      </c>
    </row>
    <row r="102" spans="1:268" ht="82.5" customHeight="1">
      <c r="A102" s="763"/>
      <c r="B102" s="764">
        <v>11009</v>
      </c>
      <c r="C102" s="765" t="s">
        <v>752</v>
      </c>
      <c r="D102" s="121" t="s">
        <v>211</v>
      </c>
      <c r="E102" s="766"/>
      <c r="F102" s="767">
        <f>F104</f>
        <v>262520.2</v>
      </c>
    </row>
    <row r="103" spans="1:268">
      <c r="A103" s="719"/>
      <c r="B103" s="720"/>
      <c r="C103" s="758" t="s">
        <v>86</v>
      </c>
      <c r="D103" s="768"/>
      <c r="E103" s="107"/>
      <c r="F103" s="723"/>
    </row>
    <row r="104" spans="1:268" ht="82.5">
      <c r="A104" s="724"/>
      <c r="B104" s="725"/>
      <c r="C104" s="731" t="s">
        <v>219</v>
      </c>
      <c r="D104" s="121" t="s">
        <v>174</v>
      </c>
      <c r="E104" s="726"/>
      <c r="F104" s="762">
        <v>262520.2</v>
      </c>
    </row>
    <row r="105" spans="1:268" ht="124.5" customHeight="1">
      <c r="A105" s="769"/>
      <c r="B105" s="764">
        <v>11012</v>
      </c>
      <c r="C105" s="770" t="s">
        <v>329</v>
      </c>
      <c r="D105" s="121" t="s">
        <v>211</v>
      </c>
      <c r="E105" s="726"/>
      <c r="F105" s="767">
        <f>F106</f>
        <v>150630.1</v>
      </c>
    </row>
    <row r="106" spans="1:268" ht="54" customHeight="1">
      <c r="A106" s="769"/>
      <c r="B106" s="275"/>
      <c r="C106" s="203"/>
      <c r="D106" s="121" t="s">
        <v>753</v>
      </c>
      <c r="E106" s="726"/>
      <c r="F106" s="762">
        <v>150630.1</v>
      </c>
    </row>
    <row r="107" spans="1:268" ht="75.75" customHeight="1">
      <c r="A107" s="724"/>
      <c r="B107" s="764">
        <v>11007</v>
      </c>
      <c r="C107" s="771" t="s">
        <v>467</v>
      </c>
      <c r="D107" s="121" t="s">
        <v>97</v>
      </c>
      <c r="E107" s="726"/>
      <c r="F107" s="767">
        <f>F108</f>
        <v>95556.3</v>
      </c>
    </row>
    <row r="108" spans="1:268" s="133" customFormat="1" ht="61.5" customHeight="1">
      <c r="A108" s="769"/>
      <c r="B108" s="275"/>
      <c r="C108" s="772"/>
      <c r="D108" s="121" t="s">
        <v>97</v>
      </c>
      <c r="E108" s="726"/>
      <c r="F108" s="762">
        <v>95556.3</v>
      </c>
      <c r="G108" s="136"/>
      <c r="H108" s="136"/>
      <c r="I108" s="136"/>
      <c r="J108" s="136"/>
      <c r="K108" s="136"/>
      <c r="L108" s="136"/>
      <c r="M108" s="136"/>
      <c r="N108" s="136"/>
      <c r="O108" s="136"/>
      <c r="P108" s="136"/>
      <c r="Q108" s="136"/>
      <c r="R108" s="136"/>
      <c r="S108" s="136"/>
      <c r="T108" s="136"/>
      <c r="U108" s="136"/>
      <c r="V108" s="136"/>
      <c r="W108" s="136"/>
      <c r="X108" s="136"/>
      <c r="Y108" s="136"/>
      <c r="Z108" s="136"/>
      <c r="AA108" s="136"/>
      <c r="AB108" s="136"/>
      <c r="AC108" s="136"/>
      <c r="AD108" s="136"/>
      <c r="AE108" s="136"/>
      <c r="AF108" s="136"/>
      <c r="AG108" s="136"/>
      <c r="AH108" s="136"/>
      <c r="AI108" s="136"/>
      <c r="AJ108" s="136"/>
      <c r="AK108" s="136"/>
      <c r="AL108" s="136"/>
      <c r="AM108" s="136"/>
      <c r="AN108" s="136"/>
      <c r="AO108" s="136"/>
      <c r="AP108" s="136"/>
      <c r="AQ108" s="136"/>
      <c r="AR108" s="136"/>
      <c r="AS108" s="136"/>
      <c r="AT108" s="136"/>
      <c r="AU108" s="136"/>
      <c r="AV108" s="136"/>
      <c r="AW108" s="136"/>
      <c r="AX108" s="136"/>
      <c r="AY108" s="136"/>
      <c r="AZ108" s="136"/>
      <c r="BA108" s="136"/>
      <c r="BB108" s="136"/>
      <c r="BC108" s="136"/>
      <c r="BD108" s="136"/>
      <c r="BE108" s="136"/>
      <c r="BF108" s="136"/>
      <c r="BG108" s="136"/>
      <c r="BH108" s="136"/>
      <c r="BI108" s="136"/>
      <c r="BJ108" s="136"/>
      <c r="BK108" s="136"/>
      <c r="BL108" s="136"/>
      <c r="BM108" s="136"/>
      <c r="BN108" s="136"/>
      <c r="BO108" s="136"/>
      <c r="BP108" s="136"/>
      <c r="BQ108" s="136"/>
      <c r="BR108" s="136"/>
      <c r="BS108" s="136"/>
      <c r="BT108" s="136"/>
      <c r="BU108" s="136"/>
      <c r="BV108" s="136"/>
      <c r="BW108" s="136"/>
      <c r="BX108" s="136"/>
      <c r="BY108" s="136"/>
      <c r="BZ108" s="136"/>
      <c r="CA108" s="136"/>
      <c r="CB108" s="136"/>
      <c r="CC108" s="136"/>
      <c r="CD108" s="136"/>
      <c r="CE108" s="136"/>
      <c r="CF108" s="136"/>
      <c r="CG108" s="136"/>
      <c r="CH108" s="136"/>
      <c r="CI108" s="136"/>
      <c r="CJ108" s="136"/>
      <c r="CK108" s="136"/>
      <c r="CL108" s="136"/>
      <c r="CM108" s="136"/>
      <c r="CN108" s="136"/>
      <c r="CO108" s="136"/>
      <c r="CP108" s="136"/>
      <c r="CQ108" s="136"/>
      <c r="CR108" s="136"/>
      <c r="CS108" s="136"/>
      <c r="CT108" s="136"/>
      <c r="CU108" s="136"/>
      <c r="CV108" s="136"/>
      <c r="CW108" s="136"/>
      <c r="CX108" s="136"/>
      <c r="CY108" s="136"/>
      <c r="CZ108" s="136"/>
      <c r="DA108" s="136"/>
      <c r="DB108" s="136"/>
      <c r="DC108" s="136"/>
      <c r="DD108" s="136"/>
      <c r="DE108" s="136"/>
      <c r="DF108" s="136"/>
      <c r="DG108" s="136"/>
      <c r="DH108" s="136"/>
      <c r="DI108" s="136"/>
      <c r="DJ108" s="136"/>
      <c r="DK108" s="136"/>
      <c r="DL108" s="136"/>
      <c r="DM108" s="136"/>
      <c r="DN108" s="136"/>
      <c r="DO108" s="136"/>
      <c r="DP108" s="136"/>
      <c r="DQ108" s="136"/>
      <c r="DR108" s="136"/>
      <c r="DS108" s="136"/>
      <c r="DT108" s="136"/>
      <c r="DU108" s="136"/>
      <c r="DV108" s="136"/>
      <c r="DW108" s="136"/>
      <c r="DX108" s="136"/>
      <c r="DY108" s="136"/>
      <c r="DZ108" s="136"/>
      <c r="EA108" s="136"/>
      <c r="EB108" s="136"/>
      <c r="EC108" s="136"/>
      <c r="ED108" s="136"/>
      <c r="EE108" s="136"/>
      <c r="EF108" s="136"/>
      <c r="EG108" s="136"/>
      <c r="EH108" s="136"/>
      <c r="EI108" s="136"/>
      <c r="EJ108" s="136"/>
      <c r="EK108" s="136"/>
      <c r="EL108" s="136"/>
      <c r="EM108" s="136"/>
      <c r="EN108" s="136"/>
      <c r="EO108" s="136"/>
      <c r="EP108" s="136"/>
      <c r="EQ108" s="136"/>
      <c r="ER108" s="136"/>
      <c r="ES108" s="136"/>
      <c r="ET108" s="136"/>
      <c r="EU108" s="136"/>
      <c r="EV108" s="136"/>
      <c r="EW108" s="136"/>
      <c r="EX108" s="136"/>
      <c r="EY108" s="136"/>
      <c r="EZ108" s="136"/>
      <c r="FA108" s="136"/>
      <c r="FB108" s="136"/>
      <c r="FC108" s="136"/>
      <c r="FD108" s="136"/>
      <c r="FE108" s="136"/>
      <c r="FF108" s="136"/>
      <c r="FG108" s="136"/>
      <c r="FH108" s="136"/>
      <c r="FI108" s="136"/>
      <c r="FJ108" s="136"/>
      <c r="FK108" s="136"/>
      <c r="FL108" s="136"/>
      <c r="FM108" s="136"/>
      <c r="FN108" s="136"/>
      <c r="FO108" s="136"/>
      <c r="FP108" s="136"/>
      <c r="FQ108" s="136"/>
      <c r="FR108" s="136"/>
      <c r="FS108" s="136"/>
      <c r="FT108" s="136"/>
      <c r="FU108" s="136"/>
      <c r="FV108" s="136"/>
      <c r="FW108" s="136"/>
      <c r="FX108" s="136"/>
      <c r="FY108" s="136"/>
      <c r="FZ108" s="136"/>
      <c r="GA108" s="136"/>
      <c r="GB108" s="136"/>
      <c r="GC108" s="136"/>
      <c r="GD108" s="136"/>
      <c r="GE108" s="136"/>
      <c r="GF108" s="136"/>
      <c r="GG108" s="136"/>
      <c r="GH108" s="136"/>
      <c r="GI108" s="136"/>
      <c r="GJ108" s="136"/>
      <c r="GK108" s="136"/>
      <c r="GL108" s="136"/>
      <c r="GM108" s="136"/>
      <c r="GN108" s="136"/>
      <c r="GO108" s="136"/>
      <c r="GP108" s="136"/>
      <c r="GQ108" s="136"/>
      <c r="GR108" s="136"/>
      <c r="GS108" s="136"/>
      <c r="GT108" s="136"/>
      <c r="GU108" s="136"/>
      <c r="GV108" s="136"/>
      <c r="GW108" s="136"/>
      <c r="GX108" s="136"/>
      <c r="GY108" s="136"/>
      <c r="GZ108" s="136"/>
      <c r="HA108" s="136"/>
      <c r="HB108" s="136"/>
      <c r="HC108" s="136"/>
      <c r="HD108" s="136"/>
      <c r="HE108" s="136"/>
      <c r="HF108" s="136"/>
      <c r="HG108" s="136"/>
      <c r="HH108" s="136"/>
      <c r="HI108" s="136"/>
      <c r="HJ108" s="136"/>
      <c r="HK108" s="136"/>
      <c r="HL108" s="136"/>
      <c r="HM108" s="136"/>
      <c r="HN108" s="136"/>
      <c r="HO108" s="136"/>
      <c r="HP108" s="136"/>
      <c r="HQ108" s="136"/>
      <c r="HR108" s="136"/>
      <c r="HS108" s="136"/>
      <c r="HT108" s="136"/>
      <c r="HU108" s="136"/>
      <c r="HV108" s="136"/>
      <c r="HW108" s="136"/>
      <c r="HX108" s="136"/>
      <c r="HY108" s="136"/>
      <c r="HZ108" s="136"/>
      <c r="IA108" s="136"/>
      <c r="IB108" s="136"/>
      <c r="IC108" s="136"/>
      <c r="ID108" s="136"/>
      <c r="IE108" s="136"/>
      <c r="IF108" s="136"/>
      <c r="IG108" s="136"/>
      <c r="IH108" s="136"/>
      <c r="II108" s="136"/>
      <c r="IJ108" s="136"/>
      <c r="IK108" s="136"/>
      <c r="IL108" s="136"/>
      <c r="IM108" s="136"/>
      <c r="IN108" s="136"/>
      <c r="IO108" s="136"/>
      <c r="IP108" s="136"/>
      <c r="IQ108" s="136"/>
      <c r="IR108" s="136"/>
      <c r="IS108" s="136"/>
      <c r="IT108" s="136"/>
      <c r="IU108" s="136"/>
      <c r="IV108" s="136"/>
      <c r="IW108" s="136"/>
      <c r="IX108" s="136"/>
      <c r="IY108" s="136"/>
      <c r="IZ108" s="136"/>
      <c r="JA108" s="136"/>
      <c r="JB108" s="136"/>
      <c r="JC108" s="136"/>
      <c r="JD108" s="136"/>
      <c r="JE108" s="136"/>
      <c r="JF108" s="136"/>
      <c r="JG108" s="136"/>
      <c r="JH108" s="136"/>
    </row>
    <row r="109" spans="1:268" s="133" customFormat="1" ht="116.25" customHeight="1">
      <c r="A109" s="763"/>
      <c r="B109" s="764">
        <v>11004</v>
      </c>
      <c r="C109" s="765" t="s">
        <v>754</v>
      </c>
      <c r="D109" s="121" t="s">
        <v>211</v>
      </c>
      <c r="E109" s="766"/>
      <c r="F109" s="767">
        <f>F111+F112+F113</f>
        <v>962891.3</v>
      </c>
      <c r="G109" s="136"/>
      <c r="H109" s="136"/>
      <c r="I109" s="136"/>
      <c r="J109" s="136"/>
      <c r="K109" s="136"/>
      <c r="L109" s="136"/>
      <c r="M109" s="136"/>
      <c r="N109" s="136"/>
      <c r="O109" s="136"/>
      <c r="P109" s="136"/>
      <c r="Q109" s="136"/>
      <c r="R109" s="136"/>
      <c r="S109" s="136"/>
      <c r="T109" s="136"/>
      <c r="U109" s="136"/>
      <c r="V109" s="136"/>
      <c r="W109" s="136"/>
      <c r="X109" s="136"/>
      <c r="Y109" s="136"/>
      <c r="Z109" s="136"/>
      <c r="AA109" s="136"/>
      <c r="AB109" s="136"/>
      <c r="AC109" s="136"/>
      <c r="AD109" s="136"/>
      <c r="AE109" s="136"/>
      <c r="AF109" s="136"/>
      <c r="AG109" s="136"/>
      <c r="AH109" s="136"/>
      <c r="AI109" s="136"/>
      <c r="AJ109" s="136"/>
      <c r="AK109" s="136"/>
      <c r="AL109" s="136"/>
      <c r="AM109" s="136"/>
      <c r="AN109" s="136"/>
      <c r="AO109" s="136"/>
      <c r="AP109" s="136"/>
      <c r="AQ109" s="136"/>
      <c r="AR109" s="136"/>
      <c r="AS109" s="136"/>
      <c r="AT109" s="136"/>
      <c r="AU109" s="136"/>
      <c r="AV109" s="136"/>
      <c r="AW109" s="136"/>
      <c r="AX109" s="136"/>
      <c r="AY109" s="136"/>
      <c r="AZ109" s="136"/>
      <c r="BA109" s="136"/>
      <c r="BB109" s="136"/>
      <c r="BC109" s="136"/>
      <c r="BD109" s="136"/>
      <c r="BE109" s="136"/>
      <c r="BF109" s="136"/>
      <c r="BG109" s="136"/>
      <c r="BH109" s="136"/>
      <c r="BI109" s="136"/>
      <c r="BJ109" s="136"/>
      <c r="BK109" s="136"/>
      <c r="BL109" s="136"/>
      <c r="BM109" s="136"/>
      <c r="BN109" s="136"/>
      <c r="BO109" s="136"/>
      <c r="BP109" s="136"/>
      <c r="BQ109" s="136"/>
      <c r="BR109" s="136"/>
      <c r="BS109" s="136"/>
      <c r="BT109" s="136"/>
      <c r="BU109" s="136"/>
      <c r="BV109" s="136"/>
      <c r="BW109" s="136"/>
      <c r="BX109" s="136"/>
      <c r="BY109" s="136"/>
      <c r="BZ109" s="136"/>
      <c r="CA109" s="136"/>
      <c r="CB109" s="136"/>
      <c r="CC109" s="136"/>
      <c r="CD109" s="136"/>
      <c r="CE109" s="136"/>
      <c r="CF109" s="136"/>
      <c r="CG109" s="136"/>
      <c r="CH109" s="136"/>
      <c r="CI109" s="136"/>
      <c r="CJ109" s="136"/>
      <c r="CK109" s="136"/>
      <c r="CL109" s="136"/>
      <c r="CM109" s="136"/>
      <c r="CN109" s="136"/>
      <c r="CO109" s="136"/>
      <c r="CP109" s="136"/>
      <c r="CQ109" s="136"/>
      <c r="CR109" s="136"/>
      <c r="CS109" s="136"/>
      <c r="CT109" s="136"/>
      <c r="CU109" s="136"/>
      <c r="CV109" s="136"/>
      <c r="CW109" s="136"/>
      <c r="CX109" s="136"/>
      <c r="CY109" s="136"/>
      <c r="CZ109" s="136"/>
      <c r="DA109" s="136"/>
      <c r="DB109" s="136"/>
      <c r="DC109" s="136"/>
      <c r="DD109" s="136"/>
      <c r="DE109" s="136"/>
      <c r="DF109" s="136"/>
      <c r="DG109" s="136"/>
      <c r="DH109" s="136"/>
      <c r="DI109" s="136"/>
      <c r="DJ109" s="136"/>
      <c r="DK109" s="136"/>
      <c r="DL109" s="136"/>
      <c r="DM109" s="136"/>
      <c r="DN109" s="136"/>
      <c r="DO109" s="136"/>
      <c r="DP109" s="136"/>
      <c r="DQ109" s="136"/>
      <c r="DR109" s="136"/>
      <c r="DS109" s="136"/>
      <c r="DT109" s="136"/>
      <c r="DU109" s="136"/>
      <c r="DV109" s="136"/>
      <c r="DW109" s="136"/>
      <c r="DX109" s="136"/>
      <c r="DY109" s="136"/>
      <c r="DZ109" s="136"/>
      <c r="EA109" s="136"/>
      <c r="EB109" s="136"/>
      <c r="EC109" s="136"/>
      <c r="ED109" s="136"/>
      <c r="EE109" s="136"/>
      <c r="EF109" s="136"/>
      <c r="EG109" s="136"/>
      <c r="EH109" s="136"/>
      <c r="EI109" s="136"/>
      <c r="EJ109" s="136"/>
      <c r="EK109" s="136"/>
      <c r="EL109" s="136"/>
      <c r="EM109" s="136"/>
      <c r="EN109" s="136"/>
      <c r="EO109" s="136"/>
      <c r="EP109" s="136"/>
      <c r="EQ109" s="136"/>
      <c r="ER109" s="136"/>
      <c r="ES109" s="136"/>
      <c r="ET109" s="136"/>
      <c r="EU109" s="136"/>
      <c r="EV109" s="136"/>
      <c r="EW109" s="136"/>
      <c r="EX109" s="136"/>
      <c r="EY109" s="136"/>
      <c r="EZ109" s="136"/>
      <c r="FA109" s="136"/>
      <c r="FB109" s="136"/>
      <c r="FC109" s="136"/>
      <c r="FD109" s="136"/>
      <c r="FE109" s="136"/>
      <c r="FF109" s="136"/>
      <c r="FG109" s="136"/>
      <c r="FH109" s="136"/>
      <c r="FI109" s="136"/>
      <c r="FJ109" s="136"/>
      <c r="FK109" s="136"/>
      <c r="FL109" s="136"/>
      <c r="FM109" s="136"/>
      <c r="FN109" s="136"/>
      <c r="FO109" s="136"/>
      <c r="FP109" s="136"/>
      <c r="FQ109" s="136"/>
      <c r="FR109" s="136"/>
      <c r="FS109" s="136"/>
      <c r="FT109" s="136"/>
      <c r="FU109" s="136"/>
      <c r="FV109" s="136"/>
      <c r="FW109" s="136"/>
      <c r="FX109" s="136"/>
      <c r="FY109" s="136"/>
      <c r="FZ109" s="136"/>
      <c r="GA109" s="136"/>
      <c r="GB109" s="136"/>
      <c r="GC109" s="136"/>
      <c r="GD109" s="136"/>
      <c r="GE109" s="136"/>
      <c r="GF109" s="136"/>
      <c r="GG109" s="136"/>
      <c r="GH109" s="136"/>
      <c r="GI109" s="136"/>
      <c r="GJ109" s="136"/>
      <c r="GK109" s="136"/>
      <c r="GL109" s="136"/>
      <c r="GM109" s="136"/>
      <c r="GN109" s="136"/>
      <c r="GO109" s="136"/>
      <c r="GP109" s="136"/>
      <c r="GQ109" s="136"/>
      <c r="GR109" s="136"/>
      <c r="GS109" s="136"/>
      <c r="GT109" s="136"/>
      <c r="GU109" s="136"/>
      <c r="GV109" s="136"/>
      <c r="GW109" s="136"/>
      <c r="GX109" s="136"/>
      <c r="GY109" s="136"/>
      <c r="GZ109" s="136"/>
      <c r="HA109" s="136"/>
      <c r="HB109" s="136"/>
      <c r="HC109" s="136"/>
      <c r="HD109" s="136"/>
      <c r="HE109" s="136"/>
      <c r="HF109" s="136"/>
      <c r="HG109" s="136"/>
      <c r="HH109" s="136"/>
      <c r="HI109" s="136"/>
      <c r="HJ109" s="136"/>
      <c r="HK109" s="136"/>
      <c r="HL109" s="136"/>
      <c r="HM109" s="136"/>
      <c r="HN109" s="136"/>
      <c r="HO109" s="136"/>
      <c r="HP109" s="136"/>
      <c r="HQ109" s="136"/>
      <c r="HR109" s="136"/>
      <c r="HS109" s="136"/>
      <c r="HT109" s="136"/>
      <c r="HU109" s="136"/>
      <c r="HV109" s="136"/>
      <c r="HW109" s="136"/>
      <c r="HX109" s="136"/>
      <c r="HY109" s="136"/>
      <c r="HZ109" s="136"/>
      <c r="IA109" s="136"/>
      <c r="IB109" s="136"/>
      <c r="IC109" s="136"/>
      <c r="ID109" s="136"/>
      <c r="IE109" s="136"/>
      <c r="IF109" s="136"/>
      <c r="IG109" s="136"/>
      <c r="IH109" s="136"/>
      <c r="II109" s="136"/>
      <c r="IJ109" s="136"/>
      <c r="IK109" s="136"/>
      <c r="IL109" s="136"/>
      <c r="IM109" s="136"/>
      <c r="IN109" s="136"/>
      <c r="IO109" s="136"/>
      <c r="IP109" s="136"/>
      <c r="IQ109" s="136"/>
      <c r="IR109" s="136"/>
      <c r="IS109" s="136"/>
      <c r="IT109" s="136"/>
      <c r="IU109" s="136"/>
      <c r="IV109" s="136"/>
      <c r="IW109" s="136"/>
      <c r="IX109" s="136"/>
      <c r="IY109" s="136"/>
      <c r="IZ109" s="136"/>
      <c r="JA109" s="136"/>
      <c r="JB109" s="136"/>
      <c r="JC109" s="136"/>
      <c r="JD109" s="136"/>
      <c r="JE109" s="136"/>
      <c r="JF109" s="136"/>
      <c r="JG109" s="136"/>
      <c r="JH109" s="136"/>
    </row>
    <row r="110" spans="1:268" ht="30.75" customHeight="1">
      <c r="A110" s="719"/>
      <c r="B110" s="720"/>
      <c r="C110" s="758" t="s">
        <v>86</v>
      </c>
      <c r="D110" s="768"/>
      <c r="E110" s="121"/>
      <c r="F110" s="476"/>
    </row>
    <row r="111" spans="1:268" ht="83.25" customHeight="1">
      <c r="A111" s="724"/>
      <c r="B111" s="725"/>
      <c r="C111" s="120" t="s">
        <v>972</v>
      </c>
      <c r="D111" s="121" t="s">
        <v>175</v>
      </c>
      <c r="E111" s="726"/>
      <c r="F111" s="762">
        <v>453798.8</v>
      </c>
    </row>
    <row r="112" spans="1:268" ht="73.5" customHeight="1">
      <c r="A112" s="724"/>
      <c r="B112" s="725"/>
      <c r="C112" s="120" t="s">
        <v>176</v>
      </c>
      <c r="D112" s="121" t="s">
        <v>177</v>
      </c>
      <c r="E112" s="726"/>
      <c r="F112" s="762">
        <v>253843.8</v>
      </c>
    </row>
    <row r="113" spans="1:480" ht="77.25" customHeight="1">
      <c r="A113" s="724"/>
      <c r="B113" s="725"/>
      <c r="C113" s="731" t="s">
        <v>178</v>
      </c>
      <c r="D113" s="121" t="s">
        <v>179</v>
      </c>
      <c r="E113" s="726"/>
      <c r="F113" s="762">
        <v>255248.7</v>
      </c>
    </row>
    <row r="114" spans="1:480" ht="117" customHeight="1">
      <c r="A114" s="763"/>
      <c r="B114" s="764">
        <v>12001</v>
      </c>
      <c r="C114" s="773" t="s">
        <v>755</v>
      </c>
      <c r="D114" s="121" t="s">
        <v>211</v>
      </c>
      <c r="E114" s="766"/>
      <c r="F114" s="767">
        <f>F116</f>
        <v>450000</v>
      </c>
    </row>
    <row r="115" spans="1:480">
      <c r="A115" s="719"/>
      <c r="B115" s="720"/>
      <c r="C115" s="758"/>
      <c r="D115" s="768"/>
      <c r="E115" s="774"/>
      <c r="F115" s="723"/>
    </row>
    <row r="116" spans="1:480" ht="91.5" customHeight="1">
      <c r="A116" s="724"/>
      <c r="B116" s="725"/>
      <c r="C116" s="775"/>
      <c r="D116" s="768" t="s">
        <v>180</v>
      </c>
      <c r="E116" s="726"/>
      <c r="F116" s="762">
        <v>450000</v>
      </c>
    </row>
    <row r="117" spans="1:480" ht="118.5" customHeight="1">
      <c r="A117" s="763"/>
      <c r="B117" s="764">
        <v>12002</v>
      </c>
      <c r="C117" s="765" t="s">
        <v>181</v>
      </c>
      <c r="D117" s="121" t="s">
        <v>211</v>
      </c>
      <c r="E117" s="766"/>
      <c r="F117" s="767">
        <f>F119</f>
        <v>109800</v>
      </c>
    </row>
    <row r="118" spans="1:480">
      <c r="A118" s="719"/>
      <c r="B118" s="720"/>
      <c r="C118" s="758"/>
      <c r="D118" s="768"/>
      <c r="E118" s="107"/>
      <c r="F118" s="723"/>
    </row>
    <row r="119" spans="1:480" ht="48" customHeight="1">
      <c r="A119" s="724"/>
      <c r="B119" s="725"/>
      <c r="C119" s="776" t="s">
        <v>182</v>
      </c>
      <c r="D119" s="121" t="s">
        <v>97</v>
      </c>
      <c r="E119" s="726"/>
      <c r="F119" s="762">
        <v>109800</v>
      </c>
    </row>
    <row r="120" spans="1:480" ht="118.5" customHeight="1">
      <c r="A120" s="763"/>
      <c r="B120" s="764">
        <v>11005</v>
      </c>
      <c r="C120" s="776" t="s">
        <v>756</v>
      </c>
      <c r="D120" s="121" t="s">
        <v>173</v>
      </c>
      <c r="E120" s="766"/>
      <c r="F120" s="767">
        <f>F122+F123+F128+F133+F134+F135+F136+F138+F139+F140+F141+F142+F143+F137</f>
        <v>8471170</v>
      </c>
    </row>
    <row r="121" spans="1:480" ht="29.25" customHeight="1">
      <c r="A121" s="719"/>
      <c r="B121" s="720"/>
      <c r="C121" s="758" t="s">
        <v>86</v>
      </c>
      <c r="D121" s="121"/>
      <c r="E121" s="107"/>
      <c r="F121" s="723"/>
    </row>
    <row r="122" spans="1:480" ht="68.25" customHeight="1">
      <c r="A122" s="724"/>
      <c r="B122" s="725"/>
      <c r="C122" s="755"/>
      <c r="D122" s="768" t="s">
        <v>757</v>
      </c>
      <c r="E122" s="726" t="s">
        <v>191</v>
      </c>
      <c r="F122" s="762">
        <v>1069678</v>
      </c>
    </row>
    <row r="123" spans="1:480" ht="85.5" customHeight="1">
      <c r="A123" s="724"/>
      <c r="B123" s="725"/>
      <c r="C123" s="755"/>
      <c r="D123" s="121" t="s">
        <v>205</v>
      </c>
      <c r="E123" s="726" t="s">
        <v>204</v>
      </c>
      <c r="F123" s="767">
        <f>F124+F125+F126+F127</f>
        <v>1844492</v>
      </c>
    </row>
    <row r="124" spans="1:480" s="132" customFormat="1" ht="67.5" customHeight="1">
      <c r="A124" s="724"/>
      <c r="B124" s="725"/>
      <c r="C124" s="755"/>
      <c r="D124" s="218" t="s">
        <v>203</v>
      </c>
      <c r="E124" s="726" t="s">
        <v>201</v>
      </c>
      <c r="F124" s="762">
        <v>190476</v>
      </c>
      <c r="G124" s="135"/>
      <c r="H124" s="135"/>
      <c r="I124" s="135"/>
      <c r="J124" s="135"/>
      <c r="K124" s="135"/>
      <c r="L124" s="135"/>
      <c r="M124" s="135"/>
      <c r="N124" s="135"/>
      <c r="O124" s="135"/>
      <c r="P124" s="135"/>
      <c r="Q124" s="135"/>
      <c r="R124" s="135"/>
      <c r="S124" s="135"/>
      <c r="T124" s="135"/>
      <c r="U124" s="135"/>
      <c r="V124" s="135"/>
      <c r="W124" s="135"/>
      <c r="X124" s="135"/>
      <c r="Y124" s="135"/>
      <c r="Z124" s="135"/>
      <c r="AA124" s="135"/>
      <c r="AB124" s="135"/>
      <c r="AC124" s="135"/>
      <c r="AD124" s="135"/>
      <c r="AE124" s="135"/>
      <c r="AF124" s="135"/>
      <c r="AG124" s="135"/>
      <c r="AH124" s="135"/>
      <c r="AI124" s="135"/>
      <c r="AJ124" s="135"/>
      <c r="AK124" s="135"/>
      <c r="AL124" s="135"/>
      <c r="AM124" s="135"/>
      <c r="AN124" s="135"/>
      <c r="AO124" s="135"/>
      <c r="AP124" s="135"/>
      <c r="AQ124" s="135"/>
      <c r="AR124" s="135"/>
      <c r="AS124" s="135"/>
      <c r="AT124" s="135"/>
      <c r="AU124" s="135"/>
      <c r="AV124" s="135"/>
      <c r="AW124" s="135"/>
      <c r="AX124" s="135"/>
      <c r="AY124" s="135"/>
      <c r="AZ124" s="135"/>
      <c r="BA124" s="135"/>
      <c r="BB124" s="135"/>
      <c r="BC124" s="135"/>
      <c r="BD124" s="135"/>
      <c r="BE124" s="135"/>
      <c r="BF124" s="135"/>
      <c r="BG124" s="135"/>
      <c r="BH124" s="135"/>
      <c r="BI124" s="135"/>
      <c r="BJ124" s="135"/>
      <c r="BK124" s="135"/>
      <c r="BL124" s="135"/>
      <c r="BM124" s="135"/>
      <c r="BN124" s="135"/>
      <c r="BO124" s="135"/>
      <c r="BP124" s="135"/>
      <c r="BQ124" s="135"/>
      <c r="BR124" s="135"/>
      <c r="BS124" s="135"/>
      <c r="BT124" s="135"/>
      <c r="BU124" s="135"/>
      <c r="BV124" s="135"/>
      <c r="BW124" s="135"/>
      <c r="BX124" s="135"/>
      <c r="BY124" s="135"/>
      <c r="BZ124" s="135"/>
      <c r="CA124" s="135"/>
      <c r="CB124" s="135"/>
      <c r="CC124" s="135"/>
      <c r="CD124" s="135"/>
      <c r="CE124" s="135"/>
      <c r="CF124" s="135"/>
      <c r="CG124" s="135"/>
      <c r="CH124" s="135"/>
      <c r="CI124" s="135"/>
      <c r="CJ124" s="135"/>
      <c r="CK124" s="135"/>
      <c r="CL124" s="135"/>
      <c r="CM124" s="135"/>
      <c r="CN124" s="135"/>
      <c r="CO124" s="135"/>
      <c r="CP124" s="135"/>
      <c r="CQ124" s="135"/>
      <c r="CR124" s="135"/>
      <c r="CS124" s="135"/>
      <c r="CT124" s="135"/>
      <c r="CU124" s="135"/>
      <c r="CV124" s="135"/>
      <c r="CW124" s="135"/>
      <c r="CX124" s="135"/>
      <c r="CY124" s="135"/>
      <c r="CZ124" s="135"/>
      <c r="DA124" s="135"/>
      <c r="DB124" s="135"/>
      <c r="DC124" s="135"/>
      <c r="DD124" s="135"/>
      <c r="DE124" s="135"/>
      <c r="DF124" s="135"/>
      <c r="DG124" s="135"/>
      <c r="DH124" s="135"/>
      <c r="DI124" s="135"/>
      <c r="DJ124" s="135"/>
      <c r="DK124" s="135"/>
      <c r="DL124" s="135"/>
      <c r="DM124" s="135"/>
      <c r="DN124" s="135"/>
      <c r="DO124" s="135"/>
      <c r="DP124" s="135"/>
      <c r="DQ124" s="135"/>
      <c r="DR124" s="135"/>
      <c r="DS124" s="135"/>
      <c r="DT124" s="135"/>
      <c r="DU124" s="135"/>
      <c r="DV124" s="135"/>
      <c r="DW124" s="135"/>
      <c r="DX124" s="135"/>
      <c r="DY124" s="135"/>
      <c r="DZ124" s="135"/>
      <c r="EA124" s="135"/>
      <c r="EB124" s="135"/>
      <c r="EC124" s="135"/>
      <c r="ED124" s="135"/>
      <c r="EE124" s="135"/>
      <c r="EF124" s="135"/>
      <c r="EG124" s="135"/>
      <c r="EH124" s="135"/>
      <c r="EI124" s="135"/>
      <c r="EJ124" s="135"/>
      <c r="EK124" s="135"/>
      <c r="EL124" s="135"/>
      <c r="EM124" s="135"/>
      <c r="EN124" s="135"/>
      <c r="EO124" s="135"/>
      <c r="EP124" s="135"/>
      <c r="EQ124" s="135"/>
      <c r="ER124" s="135"/>
      <c r="ES124" s="135"/>
      <c r="ET124" s="135"/>
      <c r="EU124" s="135"/>
      <c r="EV124" s="135"/>
      <c r="EW124" s="135"/>
      <c r="EX124" s="135"/>
      <c r="EY124" s="135"/>
      <c r="EZ124" s="135"/>
      <c r="FA124" s="135"/>
      <c r="FB124" s="135"/>
      <c r="FC124" s="135"/>
      <c r="FD124" s="135"/>
      <c r="FE124" s="135"/>
      <c r="FF124" s="135"/>
      <c r="FG124" s="135"/>
      <c r="FH124" s="135"/>
      <c r="FI124" s="135"/>
      <c r="FJ124" s="135"/>
      <c r="FK124" s="135"/>
      <c r="FL124" s="135"/>
      <c r="FM124" s="135"/>
      <c r="FN124" s="135"/>
      <c r="FO124" s="135"/>
      <c r="FP124" s="135"/>
      <c r="FQ124" s="135"/>
      <c r="FR124" s="135"/>
      <c r="FS124" s="135"/>
      <c r="FT124" s="135"/>
      <c r="FU124" s="135"/>
      <c r="FV124" s="135"/>
      <c r="FW124" s="135"/>
      <c r="FX124" s="135"/>
      <c r="FY124" s="135"/>
      <c r="FZ124" s="135"/>
      <c r="GA124" s="135"/>
      <c r="GB124" s="135"/>
      <c r="GC124" s="135"/>
      <c r="GD124" s="135"/>
      <c r="GE124" s="135"/>
      <c r="GF124" s="135"/>
      <c r="GG124" s="135"/>
      <c r="GH124" s="135"/>
      <c r="GI124" s="135"/>
      <c r="GJ124" s="135"/>
      <c r="GK124" s="135"/>
      <c r="GL124" s="135"/>
      <c r="GM124" s="135"/>
      <c r="GN124" s="135"/>
      <c r="GO124" s="135"/>
      <c r="GP124" s="135"/>
      <c r="GQ124" s="135"/>
      <c r="GR124" s="135"/>
      <c r="GS124" s="135"/>
      <c r="GT124" s="135"/>
      <c r="GU124" s="135"/>
      <c r="GV124" s="135"/>
      <c r="GW124" s="135"/>
      <c r="GX124" s="135"/>
      <c r="GY124" s="135"/>
      <c r="GZ124" s="135"/>
      <c r="HA124" s="135"/>
      <c r="HB124" s="135"/>
      <c r="HC124" s="135"/>
      <c r="HD124" s="135"/>
      <c r="HE124" s="135"/>
      <c r="HF124" s="135"/>
      <c r="HG124" s="135"/>
      <c r="HH124" s="135"/>
      <c r="HI124" s="135"/>
      <c r="HJ124" s="135"/>
      <c r="HK124" s="135"/>
      <c r="HL124" s="135"/>
      <c r="HM124" s="135"/>
      <c r="HN124" s="135"/>
      <c r="HO124" s="135"/>
      <c r="HP124" s="135"/>
      <c r="HQ124" s="135"/>
      <c r="HR124" s="135"/>
      <c r="HS124" s="135"/>
      <c r="HT124" s="135"/>
      <c r="HU124" s="135"/>
      <c r="HV124" s="135"/>
      <c r="HW124" s="135"/>
      <c r="HX124" s="135"/>
      <c r="HY124" s="135"/>
      <c r="HZ124" s="135"/>
      <c r="IA124" s="135"/>
      <c r="IB124" s="135"/>
      <c r="IC124" s="135"/>
      <c r="ID124" s="135"/>
      <c r="IE124" s="135"/>
      <c r="IF124" s="135"/>
      <c r="IG124" s="135"/>
      <c r="IH124" s="135"/>
      <c r="II124" s="135"/>
      <c r="IJ124" s="135"/>
      <c r="IK124" s="135"/>
      <c r="IL124" s="135"/>
      <c r="IM124" s="135"/>
      <c r="IN124" s="135"/>
      <c r="IO124" s="135"/>
      <c r="IP124" s="135"/>
      <c r="IQ124" s="135"/>
      <c r="IR124" s="135"/>
      <c r="IS124" s="135"/>
      <c r="IT124" s="135"/>
      <c r="IU124" s="135"/>
      <c r="IV124" s="135"/>
      <c r="IW124" s="135"/>
      <c r="IX124" s="135"/>
      <c r="IY124" s="135"/>
      <c r="IZ124" s="135"/>
      <c r="JA124" s="135"/>
      <c r="JB124" s="135"/>
      <c r="JC124" s="135"/>
      <c r="JD124" s="135"/>
      <c r="JE124" s="135"/>
      <c r="JF124" s="135"/>
      <c r="JG124" s="135"/>
      <c r="JH124" s="135"/>
      <c r="JI124" s="75"/>
      <c r="JJ124" s="75"/>
      <c r="JK124" s="75"/>
      <c r="JL124" s="75"/>
      <c r="JM124" s="75"/>
      <c r="JN124" s="75"/>
      <c r="JO124" s="75"/>
      <c r="JP124" s="75"/>
      <c r="JQ124" s="75"/>
      <c r="JR124" s="75"/>
      <c r="JS124" s="75"/>
      <c r="JT124" s="75"/>
      <c r="JU124" s="75"/>
      <c r="JV124" s="75"/>
      <c r="JW124" s="75"/>
      <c r="JX124" s="75"/>
      <c r="JY124" s="75"/>
      <c r="JZ124" s="75"/>
      <c r="KA124" s="75"/>
      <c r="KB124" s="75"/>
      <c r="KC124" s="75"/>
      <c r="KD124" s="75"/>
      <c r="KE124" s="75"/>
      <c r="KF124" s="75"/>
      <c r="KG124" s="75"/>
      <c r="KH124" s="75"/>
      <c r="KI124" s="75"/>
      <c r="KJ124" s="75"/>
      <c r="KK124" s="75"/>
      <c r="KL124" s="75"/>
      <c r="KM124" s="75"/>
      <c r="KN124" s="75"/>
      <c r="KO124" s="75"/>
      <c r="KP124" s="75"/>
      <c r="KQ124" s="75"/>
      <c r="KR124" s="75"/>
      <c r="KS124" s="75"/>
      <c r="KT124" s="75"/>
      <c r="KU124" s="75"/>
      <c r="KV124" s="75"/>
      <c r="KW124" s="75"/>
      <c r="KX124" s="75"/>
      <c r="KY124" s="75"/>
      <c r="KZ124" s="75"/>
      <c r="LA124" s="75"/>
      <c r="LB124" s="75"/>
      <c r="LC124" s="75"/>
      <c r="LD124" s="75"/>
      <c r="LE124" s="75"/>
      <c r="LF124" s="75"/>
      <c r="LG124" s="75"/>
      <c r="LH124" s="75"/>
      <c r="LI124" s="75"/>
      <c r="LJ124" s="75"/>
      <c r="LK124" s="75"/>
      <c r="LL124" s="75"/>
      <c r="LM124" s="75"/>
      <c r="LN124" s="75"/>
      <c r="LO124" s="75"/>
      <c r="LP124" s="75"/>
      <c r="LQ124" s="75"/>
      <c r="LR124" s="75"/>
      <c r="LS124" s="75"/>
      <c r="LT124" s="75"/>
      <c r="LU124" s="75"/>
      <c r="LV124" s="75"/>
      <c r="LW124" s="75"/>
      <c r="LX124" s="75"/>
      <c r="LY124" s="75"/>
      <c r="LZ124" s="75"/>
      <c r="MA124" s="75"/>
      <c r="MB124" s="75"/>
      <c r="MC124" s="75"/>
      <c r="MD124" s="75"/>
      <c r="ME124" s="75"/>
      <c r="MF124" s="75"/>
      <c r="MG124" s="75"/>
      <c r="MH124" s="75"/>
      <c r="MI124" s="75"/>
      <c r="MJ124" s="75"/>
      <c r="MK124" s="75"/>
      <c r="ML124" s="75"/>
      <c r="MM124" s="75"/>
      <c r="MN124" s="75"/>
      <c r="MO124" s="75"/>
      <c r="MP124" s="75"/>
      <c r="MQ124" s="75"/>
      <c r="MR124" s="75"/>
      <c r="MS124" s="75"/>
      <c r="MT124" s="75"/>
      <c r="MU124" s="75"/>
      <c r="MV124" s="75"/>
      <c r="MW124" s="75"/>
      <c r="MX124" s="75"/>
      <c r="MY124" s="75"/>
      <c r="MZ124" s="75"/>
      <c r="NA124" s="75"/>
      <c r="NB124" s="75"/>
      <c r="NC124" s="75"/>
      <c r="ND124" s="75"/>
      <c r="NE124" s="75"/>
      <c r="NF124" s="75"/>
      <c r="NG124" s="75"/>
      <c r="NH124" s="75"/>
      <c r="NI124" s="75"/>
      <c r="NJ124" s="75"/>
      <c r="NK124" s="75"/>
      <c r="NL124" s="75"/>
      <c r="NM124" s="75"/>
      <c r="NN124" s="75"/>
      <c r="NO124" s="75"/>
      <c r="NP124" s="75"/>
      <c r="NQ124" s="75"/>
      <c r="NR124" s="75"/>
      <c r="NS124" s="75"/>
      <c r="NT124" s="75"/>
      <c r="NU124" s="75"/>
      <c r="NV124" s="75"/>
      <c r="NW124" s="75"/>
      <c r="NX124" s="75"/>
      <c r="NY124" s="75"/>
      <c r="NZ124" s="75"/>
      <c r="OA124" s="75"/>
      <c r="OB124" s="75"/>
      <c r="OC124" s="75"/>
      <c r="OD124" s="75"/>
      <c r="OE124" s="75"/>
      <c r="OF124" s="75"/>
      <c r="OG124" s="75"/>
      <c r="OH124" s="75"/>
      <c r="OI124" s="75"/>
      <c r="OJ124" s="75"/>
      <c r="OK124" s="75"/>
      <c r="OL124" s="75"/>
      <c r="OM124" s="75"/>
      <c r="ON124" s="75"/>
      <c r="OO124" s="75"/>
      <c r="OP124" s="75"/>
      <c r="OQ124" s="75"/>
      <c r="OR124" s="75"/>
      <c r="OS124" s="75"/>
      <c r="OT124" s="75"/>
      <c r="OU124" s="75"/>
      <c r="OV124" s="75"/>
      <c r="OW124" s="75"/>
      <c r="OX124" s="75"/>
      <c r="OY124" s="75"/>
      <c r="OZ124" s="75"/>
      <c r="PA124" s="75"/>
      <c r="PB124" s="75"/>
      <c r="PC124" s="75"/>
      <c r="PD124" s="75"/>
      <c r="PE124" s="75"/>
      <c r="PF124" s="75"/>
      <c r="PG124" s="75"/>
      <c r="PH124" s="75"/>
      <c r="PI124" s="75"/>
      <c r="PJ124" s="75"/>
      <c r="PK124" s="75"/>
      <c r="PL124" s="75"/>
      <c r="PM124" s="75"/>
      <c r="PN124" s="75"/>
      <c r="PO124" s="75"/>
      <c r="PP124" s="75"/>
      <c r="PQ124" s="75"/>
      <c r="PR124" s="75"/>
      <c r="PS124" s="75"/>
      <c r="PT124" s="75"/>
      <c r="PU124" s="75"/>
      <c r="PV124" s="75"/>
      <c r="PW124" s="75"/>
      <c r="PX124" s="75"/>
      <c r="PY124" s="75"/>
      <c r="PZ124" s="75"/>
      <c r="QA124" s="75"/>
      <c r="QB124" s="75"/>
      <c r="QC124" s="75"/>
      <c r="QD124" s="75"/>
      <c r="QE124" s="75"/>
      <c r="QF124" s="75"/>
      <c r="QG124" s="75"/>
      <c r="QH124" s="75"/>
      <c r="QI124" s="75"/>
      <c r="QJ124" s="75"/>
      <c r="QK124" s="75"/>
      <c r="QL124" s="75"/>
      <c r="QM124" s="75"/>
      <c r="QN124" s="75"/>
      <c r="QO124" s="75"/>
      <c r="QP124" s="75"/>
      <c r="QQ124" s="75"/>
      <c r="QR124" s="75"/>
      <c r="QS124" s="75"/>
      <c r="QT124" s="75"/>
      <c r="QU124" s="75"/>
      <c r="QV124" s="75"/>
      <c r="QW124" s="75"/>
      <c r="QX124" s="75"/>
      <c r="QY124" s="75"/>
      <c r="QZ124" s="75"/>
      <c r="RA124" s="75"/>
      <c r="RB124" s="75"/>
      <c r="RC124" s="75"/>
      <c r="RD124" s="75"/>
      <c r="RE124" s="75"/>
      <c r="RF124" s="75"/>
      <c r="RG124" s="75"/>
      <c r="RH124" s="75"/>
      <c r="RI124" s="75"/>
      <c r="RJ124" s="75"/>
      <c r="RK124" s="75"/>
      <c r="RL124" s="75"/>
    </row>
    <row r="125" spans="1:480" s="132" customFormat="1" ht="70.5" customHeight="1">
      <c r="A125" s="724"/>
      <c r="B125" s="725"/>
      <c r="C125" s="755"/>
      <c r="D125" s="218" t="s">
        <v>202</v>
      </c>
      <c r="E125" s="726" t="s">
        <v>201</v>
      </c>
      <c r="F125" s="762">
        <f>512685-6000</f>
        <v>506685</v>
      </c>
      <c r="G125" s="135"/>
      <c r="H125" s="135"/>
      <c r="I125" s="135"/>
      <c r="J125" s="135"/>
      <c r="K125" s="135"/>
      <c r="L125" s="135"/>
      <c r="M125" s="135"/>
      <c r="N125" s="135"/>
      <c r="O125" s="135"/>
      <c r="P125" s="135"/>
      <c r="Q125" s="135"/>
      <c r="R125" s="135"/>
      <c r="S125" s="135"/>
      <c r="T125" s="135"/>
      <c r="U125" s="135"/>
      <c r="V125" s="135"/>
      <c r="W125" s="135"/>
      <c r="X125" s="135"/>
      <c r="Y125" s="135"/>
      <c r="Z125" s="135"/>
      <c r="AA125" s="135"/>
      <c r="AB125" s="135"/>
      <c r="AC125" s="135"/>
      <c r="AD125" s="135"/>
      <c r="AE125" s="135"/>
      <c r="AF125" s="135"/>
      <c r="AG125" s="135"/>
      <c r="AH125" s="135"/>
      <c r="AI125" s="135"/>
      <c r="AJ125" s="135"/>
      <c r="AK125" s="135"/>
      <c r="AL125" s="135"/>
      <c r="AM125" s="135"/>
      <c r="AN125" s="135"/>
      <c r="AO125" s="135"/>
      <c r="AP125" s="135"/>
      <c r="AQ125" s="135"/>
      <c r="AR125" s="135"/>
      <c r="AS125" s="135"/>
      <c r="AT125" s="135"/>
      <c r="AU125" s="135"/>
      <c r="AV125" s="135"/>
      <c r="AW125" s="135"/>
      <c r="AX125" s="135"/>
      <c r="AY125" s="135"/>
      <c r="AZ125" s="135"/>
      <c r="BA125" s="135"/>
      <c r="BB125" s="135"/>
      <c r="BC125" s="135"/>
      <c r="BD125" s="135"/>
      <c r="BE125" s="135"/>
      <c r="BF125" s="135"/>
      <c r="BG125" s="135"/>
      <c r="BH125" s="135"/>
      <c r="BI125" s="135"/>
      <c r="BJ125" s="135"/>
      <c r="BK125" s="135"/>
      <c r="BL125" s="135"/>
      <c r="BM125" s="135"/>
      <c r="BN125" s="135"/>
      <c r="BO125" s="135"/>
      <c r="BP125" s="135"/>
      <c r="BQ125" s="135"/>
      <c r="BR125" s="135"/>
      <c r="BS125" s="135"/>
      <c r="BT125" s="135"/>
      <c r="BU125" s="135"/>
      <c r="BV125" s="135"/>
      <c r="BW125" s="135"/>
      <c r="BX125" s="135"/>
      <c r="BY125" s="135"/>
      <c r="BZ125" s="135"/>
      <c r="CA125" s="135"/>
      <c r="CB125" s="135"/>
      <c r="CC125" s="135"/>
      <c r="CD125" s="135"/>
      <c r="CE125" s="135"/>
      <c r="CF125" s="135"/>
      <c r="CG125" s="135"/>
      <c r="CH125" s="135"/>
      <c r="CI125" s="135"/>
      <c r="CJ125" s="135"/>
      <c r="CK125" s="135"/>
      <c r="CL125" s="135"/>
      <c r="CM125" s="135"/>
      <c r="CN125" s="135"/>
      <c r="CO125" s="135"/>
      <c r="CP125" s="135"/>
      <c r="CQ125" s="135"/>
      <c r="CR125" s="135"/>
      <c r="CS125" s="135"/>
      <c r="CT125" s="135"/>
      <c r="CU125" s="135"/>
      <c r="CV125" s="135"/>
      <c r="CW125" s="135"/>
      <c r="CX125" s="135"/>
      <c r="CY125" s="135"/>
      <c r="CZ125" s="135"/>
      <c r="DA125" s="135"/>
      <c r="DB125" s="135"/>
      <c r="DC125" s="135"/>
      <c r="DD125" s="135"/>
      <c r="DE125" s="135"/>
      <c r="DF125" s="135"/>
      <c r="DG125" s="135"/>
      <c r="DH125" s="135"/>
      <c r="DI125" s="135"/>
      <c r="DJ125" s="135"/>
      <c r="DK125" s="135"/>
      <c r="DL125" s="135"/>
      <c r="DM125" s="135"/>
      <c r="DN125" s="135"/>
      <c r="DO125" s="135"/>
      <c r="DP125" s="135"/>
      <c r="DQ125" s="135"/>
      <c r="DR125" s="135"/>
      <c r="DS125" s="135"/>
      <c r="DT125" s="135"/>
      <c r="DU125" s="135"/>
      <c r="DV125" s="135"/>
      <c r="DW125" s="135"/>
      <c r="DX125" s="135"/>
      <c r="DY125" s="135"/>
      <c r="DZ125" s="135"/>
      <c r="EA125" s="135"/>
      <c r="EB125" s="135"/>
      <c r="EC125" s="135"/>
      <c r="ED125" s="135"/>
      <c r="EE125" s="135"/>
      <c r="EF125" s="135"/>
      <c r="EG125" s="135"/>
      <c r="EH125" s="135"/>
      <c r="EI125" s="135"/>
      <c r="EJ125" s="135"/>
      <c r="EK125" s="135"/>
      <c r="EL125" s="135"/>
      <c r="EM125" s="135"/>
      <c r="EN125" s="135"/>
      <c r="EO125" s="135"/>
      <c r="EP125" s="135"/>
      <c r="EQ125" s="135"/>
      <c r="ER125" s="135"/>
      <c r="ES125" s="135"/>
      <c r="ET125" s="135"/>
      <c r="EU125" s="135"/>
      <c r="EV125" s="135"/>
      <c r="EW125" s="135"/>
      <c r="EX125" s="135"/>
      <c r="EY125" s="135"/>
      <c r="EZ125" s="135"/>
      <c r="FA125" s="135"/>
      <c r="FB125" s="135"/>
      <c r="FC125" s="135"/>
      <c r="FD125" s="135"/>
      <c r="FE125" s="135"/>
      <c r="FF125" s="135"/>
      <c r="FG125" s="135"/>
      <c r="FH125" s="135"/>
      <c r="FI125" s="135"/>
      <c r="FJ125" s="135"/>
      <c r="FK125" s="135"/>
      <c r="FL125" s="135"/>
      <c r="FM125" s="135"/>
      <c r="FN125" s="135"/>
      <c r="FO125" s="135"/>
      <c r="FP125" s="135"/>
      <c r="FQ125" s="135"/>
      <c r="FR125" s="135"/>
      <c r="FS125" s="135"/>
      <c r="FT125" s="135"/>
      <c r="FU125" s="135"/>
      <c r="FV125" s="135"/>
      <c r="FW125" s="135"/>
      <c r="FX125" s="135"/>
      <c r="FY125" s="135"/>
      <c r="FZ125" s="135"/>
      <c r="GA125" s="135"/>
      <c r="GB125" s="135"/>
      <c r="GC125" s="135"/>
      <c r="GD125" s="135"/>
      <c r="GE125" s="135"/>
      <c r="GF125" s="135"/>
      <c r="GG125" s="135"/>
      <c r="GH125" s="135"/>
      <c r="GI125" s="135"/>
      <c r="GJ125" s="135"/>
      <c r="GK125" s="135"/>
      <c r="GL125" s="135"/>
      <c r="GM125" s="135"/>
      <c r="GN125" s="135"/>
      <c r="GO125" s="135"/>
      <c r="GP125" s="135"/>
      <c r="GQ125" s="135"/>
      <c r="GR125" s="135"/>
      <c r="GS125" s="135"/>
      <c r="GT125" s="135"/>
      <c r="GU125" s="135"/>
      <c r="GV125" s="135"/>
      <c r="GW125" s="135"/>
      <c r="GX125" s="135"/>
      <c r="GY125" s="135"/>
      <c r="GZ125" s="135"/>
      <c r="HA125" s="135"/>
      <c r="HB125" s="135"/>
      <c r="HC125" s="135"/>
      <c r="HD125" s="135"/>
      <c r="HE125" s="135"/>
      <c r="HF125" s="135"/>
      <c r="HG125" s="135"/>
      <c r="HH125" s="135"/>
      <c r="HI125" s="135"/>
      <c r="HJ125" s="135"/>
      <c r="HK125" s="135"/>
      <c r="HL125" s="135"/>
      <c r="HM125" s="135"/>
      <c r="HN125" s="135"/>
      <c r="HO125" s="135"/>
      <c r="HP125" s="135"/>
      <c r="HQ125" s="135"/>
      <c r="HR125" s="135"/>
      <c r="HS125" s="135"/>
      <c r="HT125" s="135"/>
      <c r="HU125" s="135"/>
      <c r="HV125" s="135"/>
      <c r="HW125" s="135"/>
      <c r="HX125" s="135"/>
      <c r="HY125" s="135"/>
      <c r="HZ125" s="135"/>
      <c r="IA125" s="135"/>
      <c r="IB125" s="135"/>
      <c r="IC125" s="135"/>
      <c r="ID125" s="135"/>
      <c r="IE125" s="135"/>
      <c r="IF125" s="135"/>
      <c r="IG125" s="135"/>
      <c r="IH125" s="135"/>
      <c r="II125" s="135"/>
      <c r="IJ125" s="135"/>
      <c r="IK125" s="135"/>
      <c r="IL125" s="135"/>
      <c r="IM125" s="135"/>
      <c r="IN125" s="135"/>
      <c r="IO125" s="135"/>
      <c r="IP125" s="135"/>
      <c r="IQ125" s="135"/>
      <c r="IR125" s="135"/>
      <c r="IS125" s="135"/>
      <c r="IT125" s="135"/>
      <c r="IU125" s="135"/>
      <c r="IV125" s="135"/>
      <c r="IW125" s="135"/>
      <c r="IX125" s="135"/>
      <c r="IY125" s="135"/>
      <c r="IZ125" s="135"/>
      <c r="JA125" s="135"/>
      <c r="JB125" s="135"/>
      <c r="JC125" s="135"/>
      <c r="JD125" s="135"/>
      <c r="JE125" s="135"/>
      <c r="JF125" s="135"/>
      <c r="JG125" s="135"/>
      <c r="JH125" s="135"/>
      <c r="JI125" s="75"/>
      <c r="JJ125" s="75"/>
      <c r="JK125" s="75"/>
      <c r="JL125" s="75"/>
      <c r="JM125" s="75"/>
      <c r="JN125" s="75"/>
      <c r="JO125" s="75"/>
      <c r="JP125" s="75"/>
      <c r="JQ125" s="75"/>
      <c r="JR125" s="75"/>
      <c r="JS125" s="75"/>
      <c r="JT125" s="75"/>
      <c r="JU125" s="75"/>
      <c r="JV125" s="75"/>
      <c r="JW125" s="75"/>
      <c r="JX125" s="75"/>
      <c r="JY125" s="75"/>
      <c r="JZ125" s="75"/>
      <c r="KA125" s="75"/>
      <c r="KB125" s="75"/>
      <c r="KC125" s="75"/>
      <c r="KD125" s="75"/>
      <c r="KE125" s="75"/>
      <c r="KF125" s="75"/>
      <c r="KG125" s="75"/>
      <c r="KH125" s="75"/>
      <c r="KI125" s="75"/>
      <c r="KJ125" s="75"/>
      <c r="KK125" s="75"/>
      <c r="KL125" s="75"/>
      <c r="KM125" s="75"/>
      <c r="KN125" s="75"/>
      <c r="KO125" s="75"/>
      <c r="KP125" s="75"/>
      <c r="KQ125" s="75"/>
      <c r="KR125" s="75"/>
      <c r="KS125" s="75"/>
      <c r="KT125" s="75"/>
      <c r="KU125" s="75"/>
      <c r="KV125" s="75"/>
      <c r="KW125" s="75"/>
      <c r="KX125" s="75"/>
      <c r="KY125" s="75"/>
      <c r="KZ125" s="75"/>
      <c r="LA125" s="75"/>
      <c r="LB125" s="75"/>
      <c r="LC125" s="75"/>
      <c r="LD125" s="75"/>
      <c r="LE125" s="75"/>
      <c r="LF125" s="75"/>
      <c r="LG125" s="75"/>
      <c r="LH125" s="75"/>
      <c r="LI125" s="75"/>
      <c r="LJ125" s="75"/>
      <c r="LK125" s="75"/>
      <c r="LL125" s="75"/>
      <c r="LM125" s="75"/>
      <c r="LN125" s="75"/>
      <c r="LO125" s="75"/>
      <c r="LP125" s="75"/>
      <c r="LQ125" s="75"/>
      <c r="LR125" s="75"/>
      <c r="LS125" s="75"/>
      <c r="LT125" s="75"/>
      <c r="LU125" s="75"/>
      <c r="LV125" s="75"/>
      <c r="LW125" s="75"/>
      <c r="LX125" s="75"/>
      <c r="LY125" s="75"/>
      <c r="LZ125" s="75"/>
      <c r="MA125" s="75"/>
      <c r="MB125" s="75"/>
      <c r="MC125" s="75"/>
      <c r="MD125" s="75"/>
      <c r="ME125" s="75"/>
      <c r="MF125" s="75"/>
      <c r="MG125" s="75"/>
      <c r="MH125" s="75"/>
      <c r="MI125" s="75"/>
      <c r="MJ125" s="75"/>
      <c r="MK125" s="75"/>
      <c r="ML125" s="75"/>
      <c r="MM125" s="75"/>
      <c r="MN125" s="75"/>
      <c r="MO125" s="75"/>
      <c r="MP125" s="75"/>
      <c r="MQ125" s="75"/>
      <c r="MR125" s="75"/>
      <c r="MS125" s="75"/>
      <c r="MT125" s="75"/>
      <c r="MU125" s="75"/>
      <c r="MV125" s="75"/>
      <c r="MW125" s="75"/>
      <c r="MX125" s="75"/>
      <c r="MY125" s="75"/>
      <c r="MZ125" s="75"/>
      <c r="NA125" s="75"/>
      <c r="NB125" s="75"/>
      <c r="NC125" s="75"/>
      <c r="ND125" s="75"/>
      <c r="NE125" s="75"/>
      <c r="NF125" s="75"/>
      <c r="NG125" s="75"/>
      <c r="NH125" s="75"/>
      <c r="NI125" s="75"/>
      <c r="NJ125" s="75"/>
      <c r="NK125" s="75"/>
      <c r="NL125" s="75"/>
      <c r="NM125" s="75"/>
      <c r="NN125" s="75"/>
      <c r="NO125" s="75"/>
      <c r="NP125" s="75"/>
      <c r="NQ125" s="75"/>
      <c r="NR125" s="75"/>
      <c r="NS125" s="75"/>
      <c r="NT125" s="75"/>
      <c r="NU125" s="75"/>
      <c r="NV125" s="75"/>
      <c r="NW125" s="75"/>
      <c r="NX125" s="75"/>
      <c r="NY125" s="75"/>
      <c r="NZ125" s="75"/>
      <c r="OA125" s="75"/>
      <c r="OB125" s="75"/>
      <c r="OC125" s="75"/>
      <c r="OD125" s="75"/>
      <c r="OE125" s="75"/>
      <c r="OF125" s="75"/>
      <c r="OG125" s="75"/>
      <c r="OH125" s="75"/>
      <c r="OI125" s="75"/>
      <c r="OJ125" s="75"/>
      <c r="OK125" s="75"/>
      <c r="OL125" s="75"/>
      <c r="OM125" s="75"/>
      <c r="ON125" s="75"/>
      <c r="OO125" s="75"/>
      <c r="OP125" s="75"/>
      <c r="OQ125" s="75"/>
      <c r="OR125" s="75"/>
      <c r="OS125" s="75"/>
      <c r="OT125" s="75"/>
      <c r="OU125" s="75"/>
      <c r="OV125" s="75"/>
      <c r="OW125" s="75"/>
      <c r="OX125" s="75"/>
      <c r="OY125" s="75"/>
      <c r="OZ125" s="75"/>
      <c r="PA125" s="75"/>
      <c r="PB125" s="75"/>
      <c r="PC125" s="75"/>
      <c r="PD125" s="75"/>
      <c r="PE125" s="75"/>
      <c r="PF125" s="75"/>
      <c r="PG125" s="75"/>
      <c r="PH125" s="75"/>
      <c r="PI125" s="75"/>
      <c r="PJ125" s="75"/>
      <c r="PK125" s="75"/>
      <c r="PL125" s="75"/>
      <c r="PM125" s="75"/>
      <c r="PN125" s="75"/>
      <c r="PO125" s="75"/>
      <c r="PP125" s="75"/>
      <c r="PQ125" s="75"/>
      <c r="PR125" s="75"/>
      <c r="PS125" s="75"/>
      <c r="PT125" s="75"/>
      <c r="PU125" s="75"/>
      <c r="PV125" s="75"/>
      <c r="PW125" s="75"/>
      <c r="PX125" s="75"/>
      <c r="PY125" s="75"/>
      <c r="PZ125" s="75"/>
      <c r="QA125" s="75"/>
      <c r="QB125" s="75"/>
      <c r="QC125" s="75"/>
      <c r="QD125" s="75"/>
      <c r="QE125" s="75"/>
      <c r="QF125" s="75"/>
      <c r="QG125" s="75"/>
      <c r="QH125" s="75"/>
      <c r="QI125" s="75"/>
      <c r="QJ125" s="75"/>
      <c r="QK125" s="75"/>
      <c r="QL125" s="75"/>
      <c r="QM125" s="75"/>
      <c r="QN125" s="75"/>
      <c r="QO125" s="75"/>
      <c r="QP125" s="75"/>
      <c r="QQ125" s="75"/>
      <c r="QR125" s="75"/>
      <c r="QS125" s="75"/>
      <c r="QT125" s="75"/>
      <c r="QU125" s="75"/>
      <c r="QV125" s="75"/>
      <c r="QW125" s="75"/>
      <c r="QX125" s="75"/>
      <c r="QY125" s="75"/>
      <c r="QZ125" s="75"/>
      <c r="RA125" s="75"/>
      <c r="RB125" s="75"/>
      <c r="RC125" s="75"/>
      <c r="RD125" s="75"/>
      <c r="RE125" s="75"/>
      <c r="RF125" s="75"/>
      <c r="RG125" s="75"/>
      <c r="RH125" s="75"/>
      <c r="RI125" s="75"/>
      <c r="RJ125" s="75"/>
      <c r="RK125" s="75"/>
      <c r="RL125" s="75"/>
    </row>
    <row r="126" spans="1:480" s="132" customFormat="1" ht="69" customHeight="1">
      <c r="A126" s="724"/>
      <c r="B126" s="725"/>
      <c r="C126" s="755"/>
      <c r="D126" s="218" t="s">
        <v>227</v>
      </c>
      <c r="E126" s="726" t="s">
        <v>191</v>
      </c>
      <c r="F126" s="762">
        <v>1147331</v>
      </c>
      <c r="G126" s="135"/>
      <c r="H126" s="135"/>
      <c r="I126" s="135"/>
      <c r="J126" s="135"/>
      <c r="K126" s="135"/>
      <c r="L126" s="135"/>
      <c r="M126" s="135"/>
      <c r="N126" s="135"/>
      <c r="O126" s="135"/>
      <c r="P126" s="135"/>
      <c r="Q126" s="135"/>
      <c r="R126" s="135"/>
      <c r="S126" s="135"/>
      <c r="T126" s="135"/>
      <c r="U126" s="135"/>
      <c r="V126" s="135"/>
      <c r="W126" s="135"/>
      <c r="X126" s="135"/>
      <c r="Y126" s="135"/>
      <c r="Z126" s="135"/>
      <c r="AA126" s="135"/>
      <c r="AB126" s="135"/>
      <c r="AC126" s="135"/>
      <c r="AD126" s="135"/>
      <c r="AE126" s="135"/>
      <c r="AF126" s="135"/>
      <c r="AG126" s="135"/>
      <c r="AH126" s="135"/>
      <c r="AI126" s="135"/>
      <c r="AJ126" s="135"/>
      <c r="AK126" s="135"/>
      <c r="AL126" s="135"/>
      <c r="AM126" s="135"/>
      <c r="AN126" s="135"/>
      <c r="AO126" s="135"/>
      <c r="AP126" s="135"/>
      <c r="AQ126" s="135"/>
      <c r="AR126" s="135"/>
      <c r="AS126" s="135"/>
      <c r="AT126" s="135"/>
      <c r="AU126" s="135"/>
      <c r="AV126" s="135"/>
      <c r="AW126" s="135"/>
      <c r="AX126" s="135"/>
      <c r="AY126" s="135"/>
      <c r="AZ126" s="135"/>
      <c r="BA126" s="135"/>
      <c r="BB126" s="135"/>
      <c r="BC126" s="135"/>
      <c r="BD126" s="135"/>
      <c r="BE126" s="135"/>
      <c r="BF126" s="135"/>
      <c r="BG126" s="135"/>
      <c r="BH126" s="135"/>
      <c r="BI126" s="135"/>
      <c r="BJ126" s="135"/>
      <c r="BK126" s="135"/>
      <c r="BL126" s="135"/>
      <c r="BM126" s="135"/>
      <c r="BN126" s="135"/>
      <c r="BO126" s="135"/>
      <c r="BP126" s="135"/>
      <c r="BQ126" s="135"/>
      <c r="BR126" s="135"/>
      <c r="BS126" s="135"/>
      <c r="BT126" s="135"/>
      <c r="BU126" s="135"/>
      <c r="BV126" s="135"/>
      <c r="BW126" s="135"/>
      <c r="BX126" s="135"/>
      <c r="BY126" s="135"/>
      <c r="BZ126" s="135"/>
      <c r="CA126" s="135"/>
      <c r="CB126" s="135"/>
      <c r="CC126" s="135"/>
      <c r="CD126" s="135"/>
      <c r="CE126" s="135"/>
      <c r="CF126" s="135"/>
      <c r="CG126" s="135"/>
      <c r="CH126" s="135"/>
      <c r="CI126" s="135"/>
      <c r="CJ126" s="135"/>
      <c r="CK126" s="135"/>
      <c r="CL126" s="135"/>
      <c r="CM126" s="135"/>
      <c r="CN126" s="135"/>
      <c r="CO126" s="135"/>
      <c r="CP126" s="135"/>
      <c r="CQ126" s="135"/>
      <c r="CR126" s="135"/>
      <c r="CS126" s="135"/>
      <c r="CT126" s="135"/>
      <c r="CU126" s="135"/>
      <c r="CV126" s="135"/>
      <c r="CW126" s="135"/>
      <c r="CX126" s="135"/>
      <c r="CY126" s="135"/>
      <c r="CZ126" s="135"/>
      <c r="DA126" s="135"/>
      <c r="DB126" s="135"/>
      <c r="DC126" s="135"/>
      <c r="DD126" s="135"/>
      <c r="DE126" s="135"/>
      <c r="DF126" s="135"/>
      <c r="DG126" s="135"/>
      <c r="DH126" s="135"/>
      <c r="DI126" s="135"/>
      <c r="DJ126" s="135"/>
      <c r="DK126" s="135"/>
      <c r="DL126" s="135"/>
      <c r="DM126" s="135"/>
      <c r="DN126" s="135"/>
      <c r="DO126" s="135"/>
      <c r="DP126" s="135"/>
      <c r="DQ126" s="135"/>
      <c r="DR126" s="135"/>
      <c r="DS126" s="135"/>
      <c r="DT126" s="135"/>
      <c r="DU126" s="135"/>
      <c r="DV126" s="135"/>
      <c r="DW126" s="135"/>
      <c r="DX126" s="135"/>
      <c r="DY126" s="135"/>
      <c r="DZ126" s="135"/>
      <c r="EA126" s="135"/>
      <c r="EB126" s="135"/>
      <c r="EC126" s="135"/>
      <c r="ED126" s="135"/>
      <c r="EE126" s="135"/>
      <c r="EF126" s="135"/>
      <c r="EG126" s="135"/>
      <c r="EH126" s="135"/>
      <c r="EI126" s="135"/>
      <c r="EJ126" s="135"/>
      <c r="EK126" s="135"/>
      <c r="EL126" s="135"/>
      <c r="EM126" s="135"/>
      <c r="EN126" s="135"/>
      <c r="EO126" s="135"/>
      <c r="EP126" s="135"/>
      <c r="EQ126" s="135"/>
      <c r="ER126" s="135"/>
      <c r="ES126" s="135"/>
      <c r="ET126" s="135"/>
      <c r="EU126" s="135"/>
      <c r="EV126" s="135"/>
      <c r="EW126" s="135"/>
      <c r="EX126" s="135"/>
      <c r="EY126" s="135"/>
      <c r="EZ126" s="135"/>
      <c r="FA126" s="135"/>
      <c r="FB126" s="135"/>
      <c r="FC126" s="135"/>
      <c r="FD126" s="135"/>
      <c r="FE126" s="135"/>
      <c r="FF126" s="135"/>
      <c r="FG126" s="135"/>
      <c r="FH126" s="135"/>
      <c r="FI126" s="135"/>
      <c r="FJ126" s="135"/>
      <c r="FK126" s="135"/>
      <c r="FL126" s="135"/>
      <c r="FM126" s="135"/>
      <c r="FN126" s="135"/>
      <c r="FO126" s="135"/>
      <c r="FP126" s="135"/>
      <c r="FQ126" s="135"/>
      <c r="FR126" s="135"/>
      <c r="FS126" s="135"/>
      <c r="FT126" s="135"/>
      <c r="FU126" s="135"/>
      <c r="FV126" s="135"/>
      <c r="FW126" s="135"/>
      <c r="FX126" s="135"/>
      <c r="FY126" s="135"/>
      <c r="FZ126" s="135"/>
      <c r="GA126" s="135"/>
      <c r="GB126" s="135"/>
      <c r="GC126" s="135"/>
      <c r="GD126" s="135"/>
      <c r="GE126" s="135"/>
      <c r="GF126" s="135"/>
      <c r="GG126" s="135"/>
      <c r="GH126" s="135"/>
      <c r="GI126" s="135"/>
      <c r="GJ126" s="135"/>
      <c r="GK126" s="135"/>
      <c r="GL126" s="135"/>
      <c r="GM126" s="135"/>
      <c r="GN126" s="135"/>
      <c r="GO126" s="135"/>
      <c r="GP126" s="135"/>
      <c r="GQ126" s="135"/>
      <c r="GR126" s="135"/>
      <c r="GS126" s="135"/>
      <c r="GT126" s="135"/>
      <c r="GU126" s="135"/>
      <c r="GV126" s="135"/>
      <c r="GW126" s="135"/>
      <c r="GX126" s="135"/>
      <c r="GY126" s="135"/>
      <c r="GZ126" s="135"/>
      <c r="HA126" s="135"/>
      <c r="HB126" s="135"/>
      <c r="HC126" s="135"/>
      <c r="HD126" s="135"/>
      <c r="HE126" s="135"/>
      <c r="HF126" s="135"/>
      <c r="HG126" s="135"/>
      <c r="HH126" s="135"/>
      <c r="HI126" s="135"/>
      <c r="HJ126" s="135"/>
      <c r="HK126" s="135"/>
      <c r="HL126" s="135"/>
      <c r="HM126" s="135"/>
      <c r="HN126" s="135"/>
      <c r="HO126" s="135"/>
      <c r="HP126" s="135"/>
      <c r="HQ126" s="135"/>
      <c r="HR126" s="135"/>
      <c r="HS126" s="135"/>
      <c r="HT126" s="135"/>
      <c r="HU126" s="135"/>
      <c r="HV126" s="135"/>
      <c r="HW126" s="135"/>
      <c r="HX126" s="135"/>
      <c r="HY126" s="135"/>
      <c r="HZ126" s="135"/>
      <c r="IA126" s="135"/>
      <c r="IB126" s="135"/>
      <c r="IC126" s="135"/>
      <c r="ID126" s="135"/>
      <c r="IE126" s="135"/>
      <c r="IF126" s="135"/>
      <c r="IG126" s="135"/>
      <c r="IH126" s="135"/>
      <c r="II126" s="135"/>
      <c r="IJ126" s="135"/>
      <c r="IK126" s="135"/>
      <c r="IL126" s="135"/>
      <c r="IM126" s="135"/>
      <c r="IN126" s="135"/>
      <c r="IO126" s="135"/>
      <c r="IP126" s="135"/>
      <c r="IQ126" s="135"/>
      <c r="IR126" s="135"/>
      <c r="IS126" s="135"/>
      <c r="IT126" s="135"/>
      <c r="IU126" s="135"/>
      <c r="IV126" s="135"/>
      <c r="IW126" s="135"/>
      <c r="IX126" s="135"/>
      <c r="IY126" s="135"/>
      <c r="IZ126" s="135"/>
      <c r="JA126" s="135"/>
      <c r="JB126" s="135"/>
      <c r="JC126" s="135"/>
      <c r="JD126" s="135"/>
      <c r="JE126" s="135"/>
      <c r="JF126" s="135"/>
      <c r="JG126" s="135"/>
      <c r="JH126" s="135"/>
      <c r="JI126" s="75"/>
      <c r="JJ126" s="75"/>
      <c r="JK126" s="75"/>
      <c r="JL126" s="75"/>
      <c r="JM126" s="75"/>
      <c r="JN126" s="75"/>
      <c r="JO126" s="75"/>
      <c r="JP126" s="75"/>
      <c r="JQ126" s="75"/>
      <c r="JR126" s="75"/>
      <c r="JS126" s="75"/>
      <c r="JT126" s="75"/>
      <c r="JU126" s="75"/>
      <c r="JV126" s="75"/>
      <c r="JW126" s="75"/>
      <c r="JX126" s="75"/>
      <c r="JY126" s="75"/>
      <c r="JZ126" s="75"/>
      <c r="KA126" s="75"/>
      <c r="KB126" s="75"/>
      <c r="KC126" s="75"/>
      <c r="KD126" s="75"/>
      <c r="KE126" s="75"/>
      <c r="KF126" s="75"/>
      <c r="KG126" s="75"/>
      <c r="KH126" s="75"/>
      <c r="KI126" s="75"/>
      <c r="KJ126" s="75"/>
      <c r="KK126" s="75"/>
      <c r="KL126" s="75"/>
      <c r="KM126" s="75"/>
      <c r="KN126" s="75"/>
      <c r="KO126" s="75"/>
      <c r="KP126" s="75"/>
      <c r="KQ126" s="75"/>
      <c r="KR126" s="75"/>
      <c r="KS126" s="75"/>
      <c r="KT126" s="75"/>
      <c r="KU126" s="75"/>
      <c r="KV126" s="75"/>
      <c r="KW126" s="75"/>
      <c r="KX126" s="75"/>
      <c r="KY126" s="75"/>
      <c r="KZ126" s="75"/>
      <c r="LA126" s="75"/>
      <c r="LB126" s="75"/>
      <c r="LC126" s="75"/>
      <c r="LD126" s="75"/>
      <c r="LE126" s="75"/>
      <c r="LF126" s="75"/>
      <c r="LG126" s="75"/>
      <c r="LH126" s="75"/>
      <c r="LI126" s="75"/>
      <c r="LJ126" s="75"/>
      <c r="LK126" s="75"/>
      <c r="LL126" s="75"/>
      <c r="LM126" s="75"/>
      <c r="LN126" s="75"/>
      <c r="LO126" s="75"/>
      <c r="LP126" s="75"/>
      <c r="LQ126" s="75"/>
      <c r="LR126" s="75"/>
      <c r="LS126" s="75"/>
      <c r="LT126" s="75"/>
      <c r="LU126" s="75"/>
      <c r="LV126" s="75"/>
      <c r="LW126" s="75"/>
      <c r="LX126" s="75"/>
      <c r="LY126" s="75"/>
      <c r="LZ126" s="75"/>
      <c r="MA126" s="75"/>
      <c r="MB126" s="75"/>
      <c r="MC126" s="75"/>
      <c r="MD126" s="75"/>
      <c r="ME126" s="75"/>
      <c r="MF126" s="75"/>
      <c r="MG126" s="75"/>
      <c r="MH126" s="75"/>
      <c r="MI126" s="75"/>
      <c r="MJ126" s="75"/>
      <c r="MK126" s="75"/>
      <c r="ML126" s="75"/>
      <c r="MM126" s="75"/>
      <c r="MN126" s="75"/>
      <c r="MO126" s="75"/>
      <c r="MP126" s="75"/>
      <c r="MQ126" s="75"/>
      <c r="MR126" s="75"/>
      <c r="MS126" s="75"/>
      <c r="MT126" s="75"/>
      <c r="MU126" s="75"/>
      <c r="MV126" s="75"/>
      <c r="MW126" s="75"/>
      <c r="MX126" s="75"/>
      <c r="MY126" s="75"/>
      <c r="MZ126" s="75"/>
      <c r="NA126" s="75"/>
      <c r="NB126" s="75"/>
      <c r="NC126" s="75"/>
      <c r="ND126" s="75"/>
      <c r="NE126" s="75"/>
      <c r="NF126" s="75"/>
      <c r="NG126" s="75"/>
      <c r="NH126" s="75"/>
      <c r="NI126" s="75"/>
      <c r="NJ126" s="75"/>
      <c r="NK126" s="75"/>
      <c r="NL126" s="75"/>
      <c r="NM126" s="75"/>
      <c r="NN126" s="75"/>
      <c r="NO126" s="75"/>
      <c r="NP126" s="75"/>
      <c r="NQ126" s="75"/>
      <c r="NR126" s="75"/>
      <c r="NS126" s="75"/>
      <c r="NT126" s="75"/>
      <c r="NU126" s="75"/>
      <c r="NV126" s="75"/>
      <c r="NW126" s="75"/>
      <c r="NX126" s="75"/>
      <c r="NY126" s="75"/>
      <c r="NZ126" s="75"/>
      <c r="OA126" s="75"/>
      <c r="OB126" s="75"/>
      <c r="OC126" s="75"/>
      <c r="OD126" s="75"/>
      <c r="OE126" s="75"/>
      <c r="OF126" s="75"/>
      <c r="OG126" s="75"/>
      <c r="OH126" s="75"/>
      <c r="OI126" s="75"/>
      <c r="OJ126" s="75"/>
      <c r="OK126" s="75"/>
      <c r="OL126" s="75"/>
      <c r="OM126" s="75"/>
      <c r="ON126" s="75"/>
      <c r="OO126" s="75"/>
      <c r="OP126" s="75"/>
      <c r="OQ126" s="75"/>
      <c r="OR126" s="75"/>
      <c r="OS126" s="75"/>
      <c r="OT126" s="75"/>
      <c r="OU126" s="75"/>
      <c r="OV126" s="75"/>
      <c r="OW126" s="75"/>
      <c r="OX126" s="75"/>
      <c r="OY126" s="75"/>
      <c r="OZ126" s="75"/>
      <c r="PA126" s="75"/>
      <c r="PB126" s="75"/>
      <c r="PC126" s="75"/>
      <c r="PD126" s="75"/>
      <c r="PE126" s="75"/>
      <c r="PF126" s="75"/>
      <c r="PG126" s="75"/>
      <c r="PH126" s="75"/>
      <c r="PI126" s="75"/>
      <c r="PJ126" s="75"/>
      <c r="PK126" s="75"/>
      <c r="PL126" s="75"/>
      <c r="PM126" s="75"/>
      <c r="PN126" s="75"/>
      <c r="PO126" s="75"/>
      <c r="PP126" s="75"/>
      <c r="PQ126" s="75"/>
      <c r="PR126" s="75"/>
      <c r="PS126" s="75"/>
      <c r="PT126" s="75"/>
      <c r="PU126" s="75"/>
      <c r="PV126" s="75"/>
      <c r="PW126" s="75"/>
      <c r="PX126" s="75"/>
      <c r="PY126" s="75"/>
      <c r="PZ126" s="75"/>
      <c r="QA126" s="75"/>
      <c r="QB126" s="75"/>
      <c r="QC126" s="75"/>
      <c r="QD126" s="75"/>
      <c r="QE126" s="75"/>
      <c r="QF126" s="75"/>
      <c r="QG126" s="75"/>
      <c r="QH126" s="75"/>
      <c r="QI126" s="75"/>
      <c r="QJ126" s="75"/>
      <c r="QK126" s="75"/>
      <c r="QL126" s="75"/>
      <c r="QM126" s="75"/>
      <c r="QN126" s="75"/>
      <c r="QO126" s="75"/>
      <c r="QP126" s="75"/>
      <c r="QQ126" s="75"/>
      <c r="QR126" s="75"/>
      <c r="QS126" s="75"/>
      <c r="QT126" s="75"/>
      <c r="QU126" s="75"/>
      <c r="QV126" s="75"/>
      <c r="QW126" s="75"/>
      <c r="QX126" s="75"/>
      <c r="QY126" s="75"/>
      <c r="QZ126" s="75"/>
      <c r="RA126" s="75"/>
      <c r="RB126" s="75"/>
      <c r="RC126" s="75"/>
      <c r="RD126" s="75"/>
      <c r="RE126" s="75"/>
      <c r="RF126" s="75"/>
      <c r="RG126" s="75"/>
      <c r="RH126" s="75"/>
      <c r="RI126" s="75"/>
      <c r="RJ126" s="75"/>
      <c r="RK126" s="75"/>
      <c r="RL126" s="75"/>
    </row>
    <row r="127" spans="1:480" s="132" customFormat="1" ht="54" customHeight="1">
      <c r="A127" s="724"/>
      <c r="B127" s="725"/>
      <c r="C127" s="755"/>
      <c r="D127" s="218" t="s">
        <v>228</v>
      </c>
      <c r="E127" s="777" t="s">
        <v>194</v>
      </c>
      <c r="F127" s="723">
        <v>0</v>
      </c>
      <c r="G127" s="135"/>
      <c r="H127" s="135"/>
      <c r="I127" s="135"/>
      <c r="J127" s="135"/>
      <c r="K127" s="135"/>
      <c r="L127" s="135"/>
      <c r="M127" s="135"/>
      <c r="N127" s="135"/>
      <c r="O127" s="135"/>
      <c r="P127" s="135"/>
      <c r="Q127" s="135"/>
      <c r="R127" s="135"/>
      <c r="S127" s="135"/>
      <c r="T127" s="135"/>
      <c r="U127" s="135"/>
      <c r="V127" s="135"/>
      <c r="W127" s="135"/>
      <c r="X127" s="135"/>
      <c r="Y127" s="135"/>
      <c r="Z127" s="135"/>
      <c r="AA127" s="135"/>
      <c r="AB127" s="135"/>
      <c r="AC127" s="135"/>
      <c r="AD127" s="135"/>
      <c r="AE127" s="135"/>
      <c r="AF127" s="135"/>
      <c r="AG127" s="135"/>
      <c r="AH127" s="135"/>
      <c r="AI127" s="135"/>
      <c r="AJ127" s="135"/>
      <c r="AK127" s="135"/>
      <c r="AL127" s="135"/>
      <c r="AM127" s="135"/>
      <c r="AN127" s="135"/>
      <c r="AO127" s="135"/>
      <c r="AP127" s="135"/>
      <c r="AQ127" s="135"/>
      <c r="AR127" s="135"/>
      <c r="AS127" s="135"/>
      <c r="AT127" s="135"/>
      <c r="AU127" s="135"/>
      <c r="AV127" s="135"/>
      <c r="AW127" s="135"/>
      <c r="AX127" s="135"/>
      <c r="AY127" s="135"/>
      <c r="AZ127" s="135"/>
      <c r="BA127" s="135"/>
      <c r="BB127" s="135"/>
      <c r="BC127" s="135"/>
      <c r="BD127" s="135"/>
      <c r="BE127" s="135"/>
      <c r="BF127" s="135"/>
      <c r="BG127" s="135"/>
      <c r="BH127" s="135"/>
      <c r="BI127" s="135"/>
      <c r="BJ127" s="135"/>
      <c r="BK127" s="135"/>
      <c r="BL127" s="135"/>
      <c r="BM127" s="135"/>
      <c r="BN127" s="135"/>
      <c r="BO127" s="135"/>
      <c r="BP127" s="135"/>
      <c r="BQ127" s="135"/>
      <c r="BR127" s="135"/>
      <c r="BS127" s="135"/>
      <c r="BT127" s="135"/>
      <c r="BU127" s="135"/>
      <c r="BV127" s="135"/>
      <c r="BW127" s="135"/>
      <c r="BX127" s="135"/>
      <c r="BY127" s="135"/>
      <c r="BZ127" s="135"/>
      <c r="CA127" s="135"/>
      <c r="CB127" s="135"/>
      <c r="CC127" s="135"/>
      <c r="CD127" s="135"/>
      <c r="CE127" s="135"/>
      <c r="CF127" s="135"/>
      <c r="CG127" s="135"/>
      <c r="CH127" s="135"/>
      <c r="CI127" s="135"/>
      <c r="CJ127" s="135"/>
      <c r="CK127" s="135"/>
      <c r="CL127" s="135"/>
      <c r="CM127" s="135"/>
      <c r="CN127" s="135"/>
      <c r="CO127" s="135"/>
      <c r="CP127" s="135"/>
      <c r="CQ127" s="135"/>
      <c r="CR127" s="135"/>
      <c r="CS127" s="135"/>
      <c r="CT127" s="135"/>
      <c r="CU127" s="135"/>
      <c r="CV127" s="135"/>
      <c r="CW127" s="135"/>
      <c r="CX127" s="135"/>
      <c r="CY127" s="135"/>
      <c r="CZ127" s="135"/>
      <c r="DA127" s="135"/>
      <c r="DB127" s="135"/>
      <c r="DC127" s="135"/>
      <c r="DD127" s="135"/>
      <c r="DE127" s="135"/>
      <c r="DF127" s="135"/>
      <c r="DG127" s="135"/>
      <c r="DH127" s="135"/>
      <c r="DI127" s="135"/>
      <c r="DJ127" s="135"/>
      <c r="DK127" s="135"/>
      <c r="DL127" s="135"/>
      <c r="DM127" s="135"/>
      <c r="DN127" s="135"/>
      <c r="DO127" s="135"/>
      <c r="DP127" s="135"/>
      <c r="DQ127" s="135"/>
      <c r="DR127" s="135"/>
      <c r="DS127" s="135"/>
      <c r="DT127" s="135"/>
      <c r="DU127" s="135"/>
      <c r="DV127" s="135"/>
      <c r="DW127" s="135"/>
      <c r="DX127" s="135"/>
      <c r="DY127" s="135"/>
      <c r="DZ127" s="135"/>
      <c r="EA127" s="135"/>
      <c r="EB127" s="135"/>
      <c r="EC127" s="135"/>
      <c r="ED127" s="135"/>
      <c r="EE127" s="135"/>
      <c r="EF127" s="135"/>
      <c r="EG127" s="135"/>
      <c r="EH127" s="135"/>
      <c r="EI127" s="135"/>
      <c r="EJ127" s="135"/>
      <c r="EK127" s="135"/>
      <c r="EL127" s="135"/>
      <c r="EM127" s="135"/>
      <c r="EN127" s="135"/>
      <c r="EO127" s="135"/>
      <c r="EP127" s="135"/>
      <c r="EQ127" s="135"/>
      <c r="ER127" s="135"/>
      <c r="ES127" s="135"/>
      <c r="ET127" s="135"/>
      <c r="EU127" s="135"/>
      <c r="EV127" s="135"/>
      <c r="EW127" s="135"/>
      <c r="EX127" s="135"/>
      <c r="EY127" s="135"/>
      <c r="EZ127" s="135"/>
      <c r="FA127" s="135"/>
      <c r="FB127" s="135"/>
      <c r="FC127" s="135"/>
      <c r="FD127" s="135"/>
      <c r="FE127" s="135"/>
      <c r="FF127" s="135"/>
      <c r="FG127" s="135"/>
      <c r="FH127" s="135"/>
      <c r="FI127" s="135"/>
      <c r="FJ127" s="135"/>
      <c r="FK127" s="135"/>
      <c r="FL127" s="135"/>
      <c r="FM127" s="135"/>
      <c r="FN127" s="135"/>
      <c r="FO127" s="135"/>
      <c r="FP127" s="135"/>
      <c r="FQ127" s="135"/>
      <c r="FR127" s="135"/>
      <c r="FS127" s="135"/>
      <c r="FT127" s="135"/>
      <c r="FU127" s="135"/>
      <c r="FV127" s="135"/>
      <c r="FW127" s="135"/>
      <c r="FX127" s="135"/>
      <c r="FY127" s="135"/>
      <c r="FZ127" s="135"/>
      <c r="GA127" s="135"/>
      <c r="GB127" s="135"/>
      <c r="GC127" s="135"/>
      <c r="GD127" s="135"/>
      <c r="GE127" s="135"/>
      <c r="GF127" s="135"/>
      <c r="GG127" s="135"/>
      <c r="GH127" s="135"/>
      <c r="GI127" s="135"/>
      <c r="GJ127" s="135"/>
      <c r="GK127" s="135"/>
      <c r="GL127" s="135"/>
      <c r="GM127" s="135"/>
      <c r="GN127" s="135"/>
      <c r="GO127" s="135"/>
      <c r="GP127" s="135"/>
      <c r="GQ127" s="135"/>
      <c r="GR127" s="135"/>
      <c r="GS127" s="135"/>
      <c r="GT127" s="135"/>
      <c r="GU127" s="135"/>
      <c r="GV127" s="135"/>
      <c r="GW127" s="135"/>
      <c r="GX127" s="135"/>
      <c r="GY127" s="135"/>
      <c r="GZ127" s="135"/>
      <c r="HA127" s="135"/>
      <c r="HB127" s="135"/>
      <c r="HC127" s="135"/>
      <c r="HD127" s="135"/>
      <c r="HE127" s="135"/>
      <c r="HF127" s="135"/>
      <c r="HG127" s="135"/>
      <c r="HH127" s="135"/>
      <c r="HI127" s="135"/>
      <c r="HJ127" s="135"/>
      <c r="HK127" s="135"/>
      <c r="HL127" s="135"/>
      <c r="HM127" s="135"/>
      <c r="HN127" s="135"/>
      <c r="HO127" s="135"/>
      <c r="HP127" s="135"/>
      <c r="HQ127" s="135"/>
      <c r="HR127" s="135"/>
      <c r="HS127" s="135"/>
      <c r="HT127" s="135"/>
      <c r="HU127" s="135"/>
      <c r="HV127" s="135"/>
      <c r="HW127" s="135"/>
      <c r="HX127" s="135"/>
      <c r="HY127" s="135"/>
      <c r="HZ127" s="135"/>
      <c r="IA127" s="135"/>
      <c r="IB127" s="135"/>
      <c r="IC127" s="135"/>
      <c r="ID127" s="135"/>
      <c r="IE127" s="135"/>
      <c r="IF127" s="135"/>
      <c r="IG127" s="135"/>
      <c r="IH127" s="135"/>
      <c r="II127" s="135"/>
      <c r="IJ127" s="135"/>
      <c r="IK127" s="135"/>
      <c r="IL127" s="135"/>
      <c r="IM127" s="135"/>
      <c r="IN127" s="135"/>
      <c r="IO127" s="135"/>
      <c r="IP127" s="135"/>
      <c r="IQ127" s="135"/>
      <c r="IR127" s="135"/>
      <c r="IS127" s="135"/>
      <c r="IT127" s="135"/>
      <c r="IU127" s="135"/>
      <c r="IV127" s="135"/>
      <c r="IW127" s="135"/>
      <c r="IX127" s="135"/>
      <c r="IY127" s="135"/>
      <c r="IZ127" s="135"/>
      <c r="JA127" s="135"/>
      <c r="JB127" s="135"/>
      <c r="JC127" s="135"/>
      <c r="JD127" s="135"/>
      <c r="JE127" s="135"/>
      <c r="JF127" s="135"/>
      <c r="JG127" s="135"/>
      <c r="JH127" s="135"/>
      <c r="JI127" s="75"/>
      <c r="JJ127" s="75"/>
      <c r="JK127" s="75"/>
      <c r="JL127" s="75"/>
      <c r="JM127" s="75"/>
      <c r="JN127" s="75"/>
      <c r="JO127" s="75"/>
      <c r="JP127" s="75"/>
      <c r="JQ127" s="75"/>
      <c r="JR127" s="75"/>
      <c r="JS127" s="75"/>
      <c r="JT127" s="75"/>
      <c r="JU127" s="75"/>
      <c r="JV127" s="75"/>
      <c r="JW127" s="75"/>
      <c r="JX127" s="75"/>
      <c r="JY127" s="75"/>
      <c r="JZ127" s="75"/>
      <c r="KA127" s="75"/>
      <c r="KB127" s="75"/>
      <c r="KC127" s="75"/>
      <c r="KD127" s="75"/>
      <c r="KE127" s="75"/>
      <c r="KF127" s="75"/>
      <c r="KG127" s="75"/>
      <c r="KH127" s="75"/>
      <c r="KI127" s="75"/>
      <c r="KJ127" s="75"/>
      <c r="KK127" s="75"/>
      <c r="KL127" s="75"/>
      <c r="KM127" s="75"/>
      <c r="KN127" s="75"/>
      <c r="KO127" s="75"/>
      <c r="KP127" s="75"/>
      <c r="KQ127" s="75"/>
      <c r="KR127" s="75"/>
      <c r="KS127" s="75"/>
      <c r="KT127" s="75"/>
      <c r="KU127" s="75"/>
      <c r="KV127" s="75"/>
      <c r="KW127" s="75"/>
      <c r="KX127" s="75"/>
      <c r="KY127" s="75"/>
      <c r="KZ127" s="75"/>
      <c r="LA127" s="75"/>
      <c r="LB127" s="75"/>
      <c r="LC127" s="75"/>
      <c r="LD127" s="75"/>
      <c r="LE127" s="75"/>
      <c r="LF127" s="75"/>
      <c r="LG127" s="75"/>
      <c r="LH127" s="75"/>
      <c r="LI127" s="75"/>
      <c r="LJ127" s="75"/>
      <c r="LK127" s="75"/>
      <c r="LL127" s="75"/>
      <c r="LM127" s="75"/>
      <c r="LN127" s="75"/>
      <c r="LO127" s="75"/>
      <c r="LP127" s="75"/>
      <c r="LQ127" s="75"/>
      <c r="LR127" s="75"/>
      <c r="LS127" s="75"/>
      <c r="LT127" s="75"/>
      <c r="LU127" s="75"/>
      <c r="LV127" s="75"/>
      <c r="LW127" s="75"/>
      <c r="LX127" s="75"/>
      <c r="LY127" s="75"/>
      <c r="LZ127" s="75"/>
      <c r="MA127" s="75"/>
      <c r="MB127" s="75"/>
      <c r="MC127" s="75"/>
      <c r="MD127" s="75"/>
      <c r="ME127" s="75"/>
      <c r="MF127" s="75"/>
      <c r="MG127" s="75"/>
      <c r="MH127" s="75"/>
      <c r="MI127" s="75"/>
      <c r="MJ127" s="75"/>
      <c r="MK127" s="75"/>
      <c r="ML127" s="75"/>
      <c r="MM127" s="75"/>
      <c r="MN127" s="75"/>
      <c r="MO127" s="75"/>
      <c r="MP127" s="75"/>
      <c r="MQ127" s="75"/>
      <c r="MR127" s="75"/>
      <c r="MS127" s="75"/>
      <c r="MT127" s="75"/>
      <c r="MU127" s="75"/>
      <c r="MV127" s="75"/>
      <c r="MW127" s="75"/>
      <c r="MX127" s="75"/>
      <c r="MY127" s="75"/>
      <c r="MZ127" s="75"/>
      <c r="NA127" s="75"/>
      <c r="NB127" s="75"/>
      <c r="NC127" s="75"/>
      <c r="ND127" s="75"/>
      <c r="NE127" s="75"/>
      <c r="NF127" s="75"/>
      <c r="NG127" s="75"/>
      <c r="NH127" s="75"/>
      <c r="NI127" s="75"/>
      <c r="NJ127" s="75"/>
      <c r="NK127" s="75"/>
      <c r="NL127" s="75"/>
      <c r="NM127" s="75"/>
      <c r="NN127" s="75"/>
      <c r="NO127" s="75"/>
      <c r="NP127" s="75"/>
      <c r="NQ127" s="75"/>
      <c r="NR127" s="75"/>
      <c r="NS127" s="75"/>
      <c r="NT127" s="75"/>
      <c r="NU127" s="75"/>
      <c r="NV127" s="75"/>
      <c r="NW127" s="75"/>
      <c r="NX127" s="75"/>
      <c r="NY127" s="75"/>
      <c r="NZ127" s="75"/>
      <c r="OA127" s="75"/>
      <c r="OB127" s="75"/>
      <c r="OC127" s="75"/>
      <c r="OD127" s="75"/>
      <c r="OE127" s="75"/>
      <c r="OF127" s="75"/>
      <c r="OG127" s="75"/>
      <c r="OH127" s="75"/>
      <c r="OI127" s="75"/>
      <c r="OJ127" s="75"/>
      <c r="OK127" s="75"/>
      <c r="OL127" s="75"/>
      <c r="OM127" s="75"/>
      <c r="ON127" s="75"/>
      <c r="OO127" s="75"/>
      <c r="OP127" s="75"/>
      <c r="OQ127" s="75"/>
      <c r="OR127" s="75"/>
      <c r="OS127" s="75"/>
      <c r="OT127" s="75"/>
      <c r="OU127" s="75"/>
      <c r="OV127" s="75"/>
      <c r="OW127" s="75"/>
      <c r="OX127" s="75"/>
      <c r="OY127" s="75"/>
      <c r="OZ127" s="75"/>
      <c r="PA127" s="75"/>
      <c r="PB127" s="75"/>
      <c r="PC127" s="75"/>
      <c r="PD127" s="75"/>
      <c r="PE127" s="75"/>
      <c r="PF127" s="75"/>
      <c r="PG127" s="75"/>
      <c r="PH127" s="75"/>
      <c r="PI127" s="75"/>
      <c r="PJ127" s="75"/>
      <c r="PK127" s="75"/>
      <c r="PL127" s="75"/>
      <c r="PM127" s="75"/>
      <c r="PN127" s="75"/>
      <c r="PO127" s="75"/>
      <c r="PP127" s="75"/>
      <c r="PQ127" s="75"/>
      <c r="PR127" s="75"/>
      <c r="PS127" s="75"/>
      <c r="PT127" s="75"/>
      <c r="PU127" s="75"/>
      <c r="PV127" s="75"/>
      <c r="PW127" s="75"/>
      <c r="PX127" s="75"/>
      <c r="PY127" s="75"/>
      <c r="PZ127" s="75"/>
      <c r="QA127" s="75"/>
      <c r="QB127" s="75"/>
      <c r="QC127" s="75"/>
      <c r="QD127" s="75"/>
      <c r="QE127" s="75"/>
      <c r="QF127" s="75"/>
      <c r="QG127" s="75"/>
      <c r="QH127" s="75"/>
      <c r="QI127" s="75"/>
      <c r="QJ127" s="75"/>
      <c r="QK127" s="75"/>
      <c r="QL127" s="75"/>
      <c r="QM127" s="75"/>
      <c r="QN127" s="75"/>
      <c r="QO127" s="75"/>
      <c r="QP127" s="75"/>
      <c r="QQ127" s="75"/>
      <c r="QR127" s="75"/>
      <c r="QS127" s="75"/>
      <c r="QT127" s="75"/>
      <c r="QU127" s="75"/>
      <c r="QV127" s="75"/>
      <c r="QW127" s="75"/>
      <c r="QX127" s="75"/>
      <c r="QY127" s="75"/>
      <c r="QZ127" s="75"/>
      <c r="RA127" s="75"/>
      <c r="RB127" s="75"/>
      <c r="RC127" s="75"/>
      <c r="RD127" s="75"/>
      <c r="RE127" s="75"/>
      <c r="RF127" s="75"/>
      <c r="RG127" s="75"/>
      <c r="RH127" s="75"/>
      <c r="RI127" s="75"/>
      <c r="RJ127" s="75"/>
      <c r="RK127" s="75"/>
      <c r="RL127" s="75"/>
    </row>
    <row r="128" spans="1:480" s="132" customFormat="1" ht="99">
      <c r="A128" s="724"/>
      <c r="B128" s="725"/>
      <c r="C128" s="755"/>
      <c r="D128" s="726" t="s">
        <v>200</v>
      </c>
      <c r="E128" s="722" t="s">
        <v>199</v>
      </c>
      <c r="F128" s="778">
        <f>F129+F130+F131+F132</f>
        <v>67181</v>
      </c>
      <c r="G128" s="135"/>
      <c r="H128" s="135"/>
      <c r="I128" s="135"/>
      <c r="J128" s="135"/>
      <c r="K128" s="135"/>
      <c r="L128" s="135"/>
      <c r="M128" s="135"/>
      <c r="N128" s="135"/>
      <c r="O128" s="135"/>
      <c r="P128" s="135"/>
      <c r="Q128" s="135"/>
      <c r="R128" s="135"/>
      <c r="S128" s="135"/>
      <c r="T128" s="135"/>
      <c r="U128" s="135"/>
      <c r="V128" s="135"/>
      <c r="W128" s="135"/>
      <c r="X128" s="135"/>
      <c r="Y128" s="135"/>
      <c r="Z128" s="135"/>
      <c r="AA128" s="135"/>
      <c r="AB128" s="135"/>
      <c r="AC128" s="135"/>
      <c r="AD128" s="135"/>
      <c r="AE128" s="135"/>
      <c r="AF128" s="135"/>
      <c r="AG128" s="135"/>
      <c r="AH128" s="135"/>
      <c r="AI128" s="135"/>
      <c r="AJ128" s="135"/>
      <c r="AK128" s="135"/>
      <c r="AL128" s="135"/>
      <c r="AM128" s="135"/>
      <c r="AN128" s="135"/>
      <c r="AO128" s="135"/>
      <c r="AP128" s="135"/>
      <c r="AQ128" s="135"/>
      <c r="AR128" s="135"/>
      <c r="AS128" s="135"/>
      <c r="AT128" s="135"/>
      <c r="AU128" s="135"/>
      <c r="AV128" s="135"/>
      <c r="AW128" s="135"/>
      <c r="AX128" s="135"/>
      <c r="AY128" s="135"/>
      <c r="AZ128" s="135"/>
      <c r="BA128" s="135"/>
      <c r="BB128" s="135"/>
      <c r="BC128" s="135"/>
      <c r="BD128" s="135"/>
      <c r="BE128" s="135"/>
      <c r="BF128" s="135"/>
      <c r="BG128" s="135"/>
      <c r="BH128" s="135"/>
      <c r="BI128" s="135"/>
      <c r="BJ128" s="135"/>
      <c r="BK128" s="135"/>
      <c r="BL128" s="135"/>
      <c r="BM128" s="135"/>
      <c r="BN128" s="135"/>
      <c r="BO128" s="135"/>
      <c r="BP128" s="135"/>
      <c r="BQ128" s="135"/>
      <c r="BR128" s="135"/>
      <c r="BS128" s="135"/>
      <c r="BT128" s="135"/>
      <c r="BU128" s="135"/>
      <c r="BV128" s="135"/>
      <c r="BW128" s="135"/>
      <c r="BX128" s="135"/>
      <c r="BY128" s="135"/>
      <c r="BZ128" s="135"/>
      <c r="CA128" s="135"/>
      <c r="CB128" s="135"/>
      <c r="CC128" s="135"/>
      <c r="CD128" s="135"/>
      <c r="CE128" s="135"/>
      <c r="CF128" s="135"/>
      <c r="CG128" s="135"/>
      <c r="CH128" s="135"/>
      <c r="CI128" s="135"/>
      <c r="CJ128" s="135"/>
      <c r="CK128" s="135"/>
      <c r="CL128" s="135"/>
      <c r="CM128" s="135"/>
      <c r="CN128" s="135"/>
      <c r="CO128" s="135"/>
      <c r="CP128" s="135"/>
      <c r="CQ128" s="135"/>
      <c r="CR128" s="135"/>
      <c r="CS128" s="135"/>
      <c r="CT128" s="135"/>
      <c r="CU128" s="135"/>
      <c r="CV128" s="135"/>
      <c r="CW128" s="135"/>
      <c r="CX128" s="135"/>
      <c r="CY128" s="135"/>
      <c r="CZ128" s="135"/>
      <c r="DA128" s="135"/>
      <c r="DB128" s="135"/>
      <c r="DC128" s="135"/>
      <c r="DD128" s="135"/>
      <c r="DE128" s="135"/>
      <c r="DF128" s="135"/>
      <c r="DG128" s="135"/>
      <c r="DH128" s="135"/>
      <c r="DI128" s="135"/>
      <c r="DJ128" s="135"/>
      <c r="DK128" s="135"/>
      <c r="DL128" s="135"/>
      <c r="DM128" s="135"/>
      <c r="DN128" s="135"/>
      <c r="DO128" s="135"/>
      <c r="DP128" s="135"/>
      <c r="DQ128" s="135"/>
      <c r="DR128" s="135"/>
      <c r="DS128" s="135"/>
      <c r="DT128" s="135"/>
      <c r="DU128" s="135"/>
      <c r="DV128" s="135"/>
      <c r="DW128" s="135"/>
      <c r="DX128" s="135"/>
      <c r="DY128" s="135"/>
      <c r="DZ128" s="135"/>
      <c r="EA128" s="135"/>
      <c r="EB128" s="135"/>
      <c r="EC128" s="135"/>
      <c r="ED128" s="135"/>
      <c r="EE128" s="135"/>
      <c r="EF128" s="135"/>
      <c r="EG128" s="135"/>
      <c r="EH128" s="135"/>
      <c r="EI128" s="135"/>
      <c r="EJ128" s="135"/>
      <c r="EK128" s="135"/>
      <c r="EL128" s="135"/>
      <c r="EM128" s="135"/>
      <c r="EN128" s="135"/>
      <c r="EO128" s="135"/>
      <c r="EP128" s="135"/>
      <c r="EQ128" s="135"/>
      <c r="ER128" s="135"/>
      <c r="ES128" s="135"/>
      <c r="ET128" s="135"/>
      <c r="EU128" s="135"/>
      <c r="EV128" s="135"/>
      <c r="EW128" s="135"/>
      <c r="EX128" s="135"/>
      <c r="EY128" s="135"/>
      <c r="EZ128" s="135"/>
      <c r="FA128" s="135"/>
      <c r="FB128" s="135"/>
      <c r="FC128" s="135"/>
      <c r="FD128" s="135"/>
      <c r="FE128" s="135"/>
      <c r="FF128" s="135"/>
      <c r="FG128" s="135"/>
      <c r="FH128" s="135"/>
      <c r="FI128" s="135"/>
      <c r="FJ128" s="135"/>
      <c r="FK128" s="135"/>
      <c r="FL128" s="135"/>
      <c r="FM128" s="135"/>
      <c r="FN128" s="135"/>
      <c r="FO128" s="135"/>
      <c r="FP128" s="135"/>
      <c r="FQ128" s="135"/>
      <c r="FR128" s="135"/>
      <c r="FS128" s="135"/>
      <c r="FT128" s="135"/>
      <c r="FU128" s="135"/>
      <c r="FV128" s="135"/>
      <c r="FW128" s="135"/>
      <c r="FX128" s="135"/>
      <c r="FY128" s="135"/>
      <c r="FZ128" s="135"/>
      <c r="GA128" s="135"/>
      <c r="GB128" s="135"/>
      <c r="GC128" s="135"/>
      <c r="GD128" s="135"/>
      <c r="GE128" s="135"/>
      <c r="GF128" s="135"/>
      <c r="GG128" s="135"/>
      <c r="GH128" s="135"/>
      <c r="GI128" s="135"/>
      <c r="GJ128" s="135"/>
      <c r="GK128" s="135"/>
      <c r="GL128" s="135"/>
      <c r="GM128" s="135"/>
      <c r="GN128" s="135"/>
      <c r="GO128" s="135"/>
      <c r="GP128" s="135"/>
      <c r="GQ128" s="135"/>
      <c r="GR128" s="135"/>
      <c r="GS128" s="135"/>
      <c r="GT128" s="135"/>
      <c r="GU128" s="135"/>
      <c r="GV128" s="135"/>
      <c r="GW128" s="135"/>
      <c r="GX128" s="135"/>
      <c r="GY128" s="135"/>
      <c r="GZ128" s="135"/>
      <c r="HA128" s="135"/>
      <c r="HB128" s="135"/>
      <c r="HC128" s="135"/>
      <c r="HD128" s="135"/>
      <c r="HE128" s="135"/>
      <c r="HF128" s="135"/>
      <c r="HG128" s="135"/>
      <c r="HH128" s="135"/>
      <c r="HI128" s="135"/>
      <c r="HJ128" s="135"/>
      <c r="HK128" s="135"/>
      <c r="HL128" s="135"/>
      <c r="HM128" s="135"/>
      <c r="HN128" s="135"/>
      <c r="HO128" s="135"/>
      <c r="HP128" s="135"/>
      <c r="HQ128" s="135"/>
      <c r="HR128" s="135"/>
      <c r="HS128" s="135"/>
      <c r="HT128" s="135"/>
      <c r="HU128" s="135"/>
      <c r="HV128" s="135"/>
      <c r="HW128" s="135"/>
      <c r="HX128" s="135"/>
      <c r="HY128" s="135"/>
      <c r="HZ128" s="135"/>
      <c r="IA128" s="135"/>
      <c r="IB128" s="135"/>
      <c r="IC128" s="135"/>
      <c r="ID128" s="135"/>
      <c r="IE128" s="135"/>
      <c r="IF128" s="135"/>
      <c r="IG128" s="135"/>
      <c r="IH128" s="135"/>
      <c r="II128" s="135"/>
      <c r="IJ128" s="135"/>
      <c r="IK128" s="135"/>
      <c r="IL128" s="135"/>
      <c r="IM128" s="135"/>
      <c r="IN128" s="135"/>
      <c r="IO128" s="135"/>
      <c r="IP128" s="135"/>
      <c r="IQ128" s="135"/>
      <c r="IR128" s="135"/>
      <c r="IS128" s="135"/>
      <c r="IT128" s="135"/>
      <c r="IU128" s="135"/>
      <c r="IV128" s="135"/>
      <c r="IW128" s="135"/>
      <c r="IX128" s="135"/>
      <c r="IY128" s="135"/>
      <c r="IZ128" s="135"/>
      <c r="JA128" s="135"/>
      <c r="JB128" s="135"/>
      <c r="JC128" s="135"/>
      <c r="JD128" s="135"/>
      <c r="JE128" s="135"/>
      <c r="JF128" s="135"/>
      <c r="JG128" s="135"/>
      <c r="JH128" s="135"/>
      <c r="JI128" s="75"/>
      <c r="JJ128" s="75"/>
      <c r="JK128" s="75"/>
      <c r="JL128" s="75"/>
      <c r="JM128" s="75"/>
      <c r="JN128" s="75"/>
      <c r="JO128" s="75"/>
      <c r="JP128" s="75"/>
      <c r="JQ128" s="75"/>
      <c r="JR128" s="75"/>
      <c r="JS128" s="75"/>
      <c r="JT128" s="75"/>
      <c r="JU128" s="75"/>
      <c r="JV128" s="75"/>
      <c r="JW128" s="75"/>
      <c r="JX128" s="75"/>
      <c r="JY128" s="75"/>
      <c r="JZ128" s="75"/>
      <c r="KA128" s="75"/>
      <c r="KB128" s="75"/>
      <c r="KC128" s="75"/>
      <c r="KD128" s="75"/>
      <c r="KE128" s="75"/>
      <c r="KF128" s="75"/>
      <c r="KG128" s="75"/>
      <c r="KH128" s="75"/>
      <c r="KI128" s="75"/>
      <c r="KJ128" s="75"/>
      <c r="KK128" s="75"/>
      <c r="KL128" s="75"/>
      <c r="KM128" s="75"/>
      <c r="KN128" s="75"/>
      <c r="KO128" s="75"/>
      <c r="KP128" s="75"/>
      <c r="KQ128" s="75"/>
      <c r="KR128" s="75"/>
      <c r="KS128" s="75"/>
      <c r="KT128" s="75"/>
      <c r="KU128" s="75"/>
      <c r="KV128" s="75"/>
      <c r="KW128" s="75"/>
      <c r="KX128" s="75"/>
      <c r="KY128" s="75"/>
      <c r="KZ128" s="75"/>
      <c r="LA128" s="75"/>
      <c r="LB128" s="75"/>
      <c r="LC128" s="75"/>
      <c r="LD128" s="75"/>
      <c r="LE128" s="75"/>
      <c r="LF128" s="75"/>
      <c r="LG128" s="75"/>
      <c r="LH128" s="75"/>
      <c r="LI128" s="75"/>
      <c r="LJ128" s="75"/>
      <c r="LK128" s="75"/>
      <c r="LL128" s="75"/>
      <c r="LM128" s="75"/>
      <c r="LN128" s="75"/>
      <c r="LO128" s="75"/>
      <c r="LP128" s="75"/>
      <c r="LQ128" s="75"/>
      <c r="LR128" s="75"/>
      <c r="LS128" s="75"/>
      <c r="LT128" s="75"/>
      <c r="LU128" s="75"/>
      <c r="LV128" s="75"/>
      <c r="LW128" s="75"/>
      <c r="LX128" s="75"/>
      <c r="LY128" s="75"/>
      <c r="LZ128" s="75"/>
      <c r="MA128" s="75"/>
      <c r="MB128" s="75"/>
      <c r="MC128" s="75"/>
      <c r="MD128" s="75"/>
      <c r="ME128" s="75"/>
      <c r="MF128" s="75"/>
      <c r="MG128" s="75"/>
      <c r="MH128" s="75"/>
      <c r="MI128" s="75"/>
      <c r="MJ128" s="75"/>
      <c r="MK128" s="75"/>
      <c r="ML128" s="75"/>
      <c r="MM128" s="75"/>
      <c r="MN128" s="75"/>
      <c r="MO128" s="75"/>
      <c r="MP128" s="75"/>
      <c r="MQ128" s="75"/>
      <c r="MR128" s="75"/>
      <c r="MS128" s="75"/>
      <c r="MT128" s="75"/>
      <c r="MU128" s="75"/>
      <c r="MV128" s="75"/>
      <c r="MW128" s="75"/>
      <c r="MX128" s="75"/>
      <c r="MY128" s="75"/>
      <c r="MZ128" s="75"/>
      <c r="NA128" s="75"/>
      <c r="NB128" s="75"/>
      <c r="NC128" s="75"/>
      <c r="ND128" s="75"/>
      <c r="NE128" s="75"/>
      <c r="NF128" s="75"/>
      <c r="NG128" s="75"/>
      <c r="NH128" s="75"/>
      <c r="NI128" s="75"/>
      <c r="NJ128" s="75"/>
      <c r="NK128" s="75"/>
      <c r="NL128" s="75"/>
      <c r="NM128" s="75"/>
      <c r="NN128" s="75"/>
      <c r="NO128" s="75"/>
      <c r="NP128" s="75"/>
      <c r="NQ128" s="75"/>
      <c r="NR128" s="75"/>
      <c r="NS128" s="75"/>
      <c r="NT128" s="75"/>
      <c r="NU128" s="75"/>
      <c r="NV128" s="75"/>
      <c r="NW128" s="75"/>
      <c r="NX128" s="75"/>
      <c r="NY128" s="75"/>
      <c r="NZ128" s="75"/>
      <c r="OA128" s="75"/>
      <c r="OB128" s="75"/>
      <c r="OC128" s="75"/>
      <c r="OD128" s="75"/>
      <c r="OE128" s="75"/>
      <c r="OF128" s="75"/>
      <c r="OG128" s="75"/>
      <c r="OH128" s="75"/>
      <c r="OI128" s="75"/>
      <c r="OJ128" s="75"/>
      <c r="OK128" s="75"/>
      <c r="OL128" s="75"/>
      <c r="OM128" s="75"/>
      <c r="ON128" s="75"/>
      <c r="OO128" s="75"/>
      <c r="OP128" s="75"/>
      <c r="OQ128" s="75"/>
      <c r="OR128" s="75"/>
      <c r="OS128" s="75"/>
      <c r="OT128" s="75"/>
      <c r="OU128" s="75"/>
      <c r="OV128" s="75"/>
      <c r="OW128" s="75"/>
      <c r="OX128" s="75"/>
      <c r="OY128" s="75"/>
      <c r="OZ128" s="75"/>
      <c r="PA128" s="75"/>
      <c r="PB128" s="75"/>
      <c r="PC128" s="75"/>
      <c r="PD128" s="75"/>
      <c r="PE128" s="75"/>
      <c r="PF128" s="75"/>
      <c r="PG128" s="75"/>
      <c r="PH128" s="75"/>
      <c r="PI128" s="75"/>
      <c r="PJ128" s="75"/>
      <c r="PK128" s="75"/>
      <c r="PL128" s="75"/>
      <c r="PM128" s="75"/>
      <c r="PN128" s="75"/>
      <c r="PO128" s="75"/>
      <c r="PP128" s="75"/>
      <c r="PQ128" s="75"/>
      <c r="PR128" s="75"/>
      <c r="PS128" s="75"/>
      <c r="PT128" s="75"/>
      <c r="PU128" s="75"/>
      <c r="PV128" s="75"/>
      <c r="PW128" s="75"/>
      <c r="PX128" s="75"/>
      <c r="PY128" s="75"/>
      <c r="PZ128" s="75"/>
      <c r="QA128" s="75"/>
      <c r="QB128" s="75"/>
      <c r="QC128" s="75"/>
      <c r="QD128" s="75"/>
      <c r="QE128" s="75"/>
      <c r="QF128" s="75"/>
      <c r="QG128" s="75"/>
      <c r="QH128" s="75"/>
      <c r="QI128" s="75"/>
      <c r="QJ128" s="75"/>
      <c r="QK128" s="75"/>
      <c r="QL128" s="75"/>
      <c r="QM128" s="75"/>
      <c r="QN128" s="75"/>
      <c r="QO128" s="75"/>
      <c r="QP128" s="75"/>
      <c r="QQ128" s="75"/>
      <c r="QR128" s="75"/>
      <c r="QS128" s="75"/>
      <c r="QT128" s="75"/>
      <c r="QU128" s="75"/>
      <c r="QV128" s="75"/>
      <c r="QW128" s="75"/>
      <c r="QX128" s="75"/>
      <c r="QY128" s="75"/>
      <c r="QZ128" s="75"/>
      <c r="RA128" s="75"/>
      <c r="RB128" s="75"/>
      <c r="RC128" s="75"/>
      <c r="RD128" s="75"/>
      <c r="RE128" s="75"/>
      <c r="RF128" s="75"/>
      <c r="RG128" s="75"/>
      <c r="RH128" s="75"/>
      <c r="RI128" s="75"/>
      <c r="RJ128" s="75"/>
      <c r="RK128" s="75"/>
      <c r="RL128" s="75"/>
    </row>
    <row r="129" spans="1:480" s="132" customFormat="1">
      <c r="A129" s="724"/>
      <c r="B129" s="725"/>
      <c r="C129" s="755"/>
      <c r="D129" s="779" t="s">
        <v>198</v>
      </c>
      <c r="E129" s="727"/>
      <c r="F129" s="780">
        <v>25000</v>
      </c>
      <c r="G129" s="135"/>
      <c r="H129" s="135"/>
      <c r="I129" s="135"/>
      <c r="J129" s="135"/>
      <c r="K129" s="135"/>
      <c r="L129" s="135"/>
      <c r="M129" s="135"/>
      <c r="N129" s="135"/>
      <c r="O129" s="135"/>
      <c r="P129" s="135"/>
      <c r="Q129" s="135"/>
      <c r="R129" s="135"/>
      <c r="S129" s="135"/>
      <c r="T129" s="135"/>
      <c r="U129" s="135"/>
      <c r="V129" s="135"/>
      <c r="W129" s="135"/>
      <c r="X129" s="135"/>
      <c r="Y129" s="135"/>
      <c r="Z129" s="135"/>
      <c r="AA129" s="135"/>
      <c r="AB129" s="135"/>
      <c r="AC129" s="135"/>
      <c r="AD129" s="135"/>
      <c r="AE129" s="135"/>
      <c r="AF129" s="135"/>
      <c r="AG129" s="135"/>
      <c r="AH129" s="135"/>
      <c r="AI129" s="135"/>
      <c r="AJ129" s="135"/>
      <c r="AK129" s="135"/>
      <c r="AL129" s="135"/>
      <c r="AM129" s="135"/>
      <c r="AN129" s="135"/>
      <c r="AO129" s="135"/>
      <c r="AP129" s="135"/>
      <c r="AQ129" s="135"/>
      <c r="AR129" s="135"/>
      <c r="AS129" s="135"/>
      <c r="AT129" s="135"/>
      <c r="AU129" s="135"/>
      <c r="AV129" s="135"/>
      <c r="AW129" s="135"/>
      <c r="AX129" s="135"/>
      <c r="AY129" s="135"/>
      <c r="AZ129" s="135"/>
      <c r="BA129" s="135"/>
      <c r="BB129" s="135"/>
      <c r="BC129" s="135"/>
      <c r="BD129" s="135"/>
      <c r="BE129" s="135"/>
      <c r="BF129" s="135"/>
      <c r="BG129" s="135"/>
      <c r="BH129" s="135"/>
      <c r="BI129" s="135"/>
      <c r="BJ129" s="135"/>
      <c r="BK129" s="135"/>
      <c r="BL129" s="135"/>
      <c r="BM129" s="135"/>
      <c r="BN129" s="135"/>
      <c r="BO129" s="135"/>
      <c r="BP129" s="135"/>
      <c r="BQ129" s="135"/>
      <c r="BR129" s="135"/>
      <c r="BS129" s="135"/>
      <c r="BT129" s="135"/>
      <c r="BU129" s="135"/>
      <c r="BV129" s="135"/>
      <c r="BW129" s="135"/>
      <c r="BX129" s="135"/>
      <c r="BY129" s="135"/>
      <c r="BZ129" s="135"/>
      <c r="CA129" s="135"/>
      <c r="CB129" s="135"/>
      <c r="CC129" s="135"/>
      <c r="CD129" s="135"/>
      <c r="CE129" s="135"/>
      <c r="CF129" s="135"/>
      <c r="CG129" s="135"/>
      <c r="CH129" s="135"/>
      <c r="CI129" s="135"/>
      <c r="CJ129" s="135"/>
      <c r="CK129" s="135"/>
      <c r="CL129" s="135"/>
      <c r="CM129" s="135"/>
      <c r="CN129" s="135"/>
      <c r="CO129" s="135"/>
      <c r="CP129" s="135"/>
      <c r="CQ129" s="135"/>
      <c r="CR129" s="135"/>
      <c r="CS129" s="135"/>
      <c r="CT129" s="135"/>
      <c r="CU129" s="135"/>
      <c r="CV129" s="135"/>
      <c r="CW129" s="135"/>
      <c r="CX129" s="135"/>
      <c r="CY129" s="135"/>
      <c r="CZ129" s="135"/>
      <c r="DA129" s="135"/>
      <c r="DB129" s="135"/>
      <c r="DC129" s="135"/>
      <c r="DD129" s="135"/>
      <c r="DE129" s="135"/>
      <c r="DF129" s="135"/>
      <c r="DG129" s="135"/>
      <c r="DH129" s="135"/>
      <c r="DI129" s="135"/>
      <c r="DJ129" s="135"/>
      <c r="DK129" s="135"/>
      <c r="DL129" s="135"/>
      <c r="DM129" s="135"/>
      <c r="DN129" s="135"/>
      <c r="DO129" s="135"/>
      <c r="DP129" s="135"/>
      <c r="DQ129" s="135"/>
      <c r="DR129" s="135"/>
      <c r="DS129" s="135"/>
      <c r="DT129" s="135"/>
      <c r="DU129" s="135"/>
      <c r="DV129" s="135"/>
      <c r="DW129" s="135"/>
      <c r="DX129" s="135"/>
      <c r="DY129" s="135"/>
      <c r="DZ129" s="135"/>
      <c r="EA129" s="135"/>
      <c r="EB129" s="135"/>
      <c r="EC129" s="135"/>
      <c r="ED129" s="135"/>
      <c r="EE129" s="135"/>
      <c r="EF129" s="135"/>
      <c r="EG129" s="135"/>
      <c r="EH129" s="135"/>
      <c r="EI129" s="135"/>
      <c r="EJ129" s="135"/>
      <c r="EK129" s="135"/>
      <c r="EL129" s="135"/>
      <c r="EM129" s="135"/>
      <c r="EN129" s="135"/>
      <c r="EO129" s="135"/>
      <c r="EP129" s="135"/>
      <c r="EQ129" s="135"/>
      <c r="ER129" s="135"/>
      <c r="ES129" s="135"/>
      <c r="ET129" s="135"/>
      <c r="EU129" s="135"/>
      <c r="EV129" s="135"/>
      <c r="EW129" s="135"/>
      <c r="EX129" s="135"/>
      <c r="EY129" s="135"/>
      <c r="EZ129" s="135"/>
      <c r="FA129" s="135"/>
      <c r="FB129" s="135"/>
      <c r="FC129" s="135"/>
      <c r="FD129" s="135"/>
      <c r="FE129" s="135"/>
      <c r="FF129" s="135"/>
      <c r="FG129" s="135"/>
      <c r="FH129" s="135"/>
      <c r="FI129" s="135"/>
      <c r="FJ129" s="135"/>
      <c r="FK129" s="135"/>
      <c r="FL129" s="135"/>
      <c r="FM129" s="135"/>
      <c r="FN129" s="135"/>
      <c r="FO129" s="135"/>
      <c r="FP129" s="135"/>
      <c r="FQ129" s="135"/>
      <c r="FR129" s="135"/>
      <c r="FS129" s="135"/>
      <c r="FT129" s="135"/>
      <c r="FU129" s="135"/>
      <c r="FV129" s="135"/>
      <c r="FW129" s="135"/>
      <c r="FX129" s="135"/>
      <c r="FY129" s="135"/>
      <c r="FZ129" s="135"/>
      <c r="GA129" s="135"/>
      <c r="GB129" s="135"/>
      <c r="GC129" s="135"/>
      <c r="GD129" s="135"/>
      <c r="GE129" s="135"/>
      <c r="GF129" s="135"/>
      <c r="GG129" s="135"/>
      <c r="GH129" s="135"/>
      <c r="GI129" s="135"/>
      <c r="GJ129" s="135"/>
      <c r="GK129" s="135"/>
      <c r="GL129" s="135"/>
      <c r="GM129" s="135"/>
      <c r="GN129" s="135"/>
      <c r="GO129" s="135"/>
      <c r="GP129" s="135"/>
      <c r="GQ129" s="135"/>
      <c r="GR129" s="135"/>
      <c r="GS129" s="135"/>
      <c r="GT129" s="135"/>
      <c r="GU129" s="135"/>
      <c r="GV129" s="135"/>
      <c r="GW129" s="135"/>
      <c r="GX129" s="135"/>
      <c r="GY129" s="135"/>
      <c r="GZ129" s="135"/>
      <c r="HA129" s="135"/>
      <c r="HB129" s="135"/>
      <c r="HC129" s="135"/>
      <c r="HD129" s="135"/>
      <c r="HE129" s="135"/>
      <c r="HF129" s="135"/>
      <c r="HG129" s="135"/>
      <c r="HH129" s="135"/>
      <c r="HI129" s="135"/>
      <c r="HJ129" s="135"/>
      <c r="HK129" s="135"/>
      <c r="HL129" s="135"/>
      <c r="HM129" s="135"/>
      <c r="HN129" s="135"/>
      <c r="HO129" s="135"/>
      <c r="HP129" s="135"/>
      <c r="HQ129" s="135"/>
      <c r="HR129" s="135"/>
      <c r="HS129" s="135"/>
      <c r="HT129" s="135"/>
      <c r="HU129" s="135"/>
      <c r="HV129" s="135"/>
      <c r="HW129" s="135"/>
      <c r="HX129" s="135"/>
      <c r="HY129" s="135"/>
      <c r="HZ129" s="135"/>
      <c r="IA129" s="135"/>
      <c r="IB129" s="135"/>
      <c r="IC129" s="135"/>
      <c r="ID129" s="135"/>
      <c r="IE129" s="135"/>
      <c r="IF129" s="135"/>
      <c r="IG129" s="135"/>
      <c r="IH129" s="135"/>
      <c r="II129" s="135"/>
      <c r="IJ129" s="135"/>
      <c r="IK129" s="135"/>
      <c r="IL129" s="135"/>
      <c r="IM129" s="135"/>
      <c r="IN129" s="135"/>
      <c r="IO129" s="135"/>
      <c r="IP129" s="135"/>
      <c r="IQ129" s="135"/>
      <c r="IR129" s="135"/>
      <c r="IS129" s="135"/>
      <c r="IT129" s="135"/>
      <c r="IU129" s="135"/>
      <c r="IV129" s="135"/>
      <c r="IW129" s="135"/>
      <c r="IX129" s="135"/>
      <c r="IY129" s="135"/>
      <c r="IZ129" s="135"/>
      <c r="JA129" s="135"/>
      <c r="JB129" s="135"/>
      <c r="JC129" s="135"/>
      <c r="JD129" s="135"/>
      <c r="JE129" s="135"/>
      <c r="JF129" s="135"/>
      <c r="JG129" s="135"/>
      <c r="JH129" s="135"/>
      <c r="JI129" s="75"/>
      <c r="JJ129" s="75"/>
      <c r="JK129" s="75"/>
      <c r="JL129" s="75"/>
      <c r="JM129" s="75"/>
      <c r="JN129" s="75"/>
      <c r="JO129" s="75"/>
      <c r="JP129" s="75"/>
      <c r="JQ129" s="75"/>
      <c r="JR129" s="75"/>
      <c r="JS129" s="75"/>
      <c r="JT129" s="75"/>
      <c r="JU129" s="75"/>
      <c r="JV129" s="75"/>
      <c r="JW129" s="75"/>
      <c r="JX129" s="75"/>
      <c r="JY129" s="75"/>
      <c r="JZ129" s="75"/>
      <c r="KA129" s="75"/>
      <c r="KB129" s="75"/>
      <c r="KC129" s="75"/>
      <c r="KD129" s="75"/>
      <c r="KE129" s="75"/>
      <c r="KF129" s="75"/>
      <c r="KG129" s="75"/>
      <c r="KH129" s="75"/>
      <c r="KI129" s="75"/>
      <c r="KJ129" s="75"/>
      <c r="KK129" s="75"/>
      <c r="KL129" s="75"/>
      <c r="KM129" s="75"/>
      <c r="KN129" s="75"/>
      <c r="KO129" s="75"/>
      <c r="KP129" s="75"/>
      <c r="KQ129" s="75"/>
      <c r="KR129" s="75"/>
      <c r="KS129" s="75"/>
      <c r="KT129" s="75"/>
      <c r="KU129" s="75"/>
      <c r="KV129" s="75"/>
      <c r="KW129" s="75"/>
      <c r="KX129" s="75"/>
      <c r="KY129" s="75"/>
      <c r="KZ129" s="75"/>
      <c r="LA129" s="75"/>
      <c r="LB129" s="75"/>
      <c r="LC129" s="75"/>
      <c r="LD129" s="75"/>
      <c r="LE129" s="75"/>
      <c r="LF129" s="75"/>
      <c r="LG129" s="75"/>
      <c r="LH129" s="75"/>
      <c r="LI129" s="75"/>
      <c r="LJ129" s="75"/>
      <c r="LK129" s="75"/>
      <c r="LL129" s="75"/>
      <c r="LM129" s="75"/>
      <c r="LN129" s="75"/>
      <c r="LO129" s="75"/>
      <c r="LP129" s="75"/>
      <c r="LQ129" s="75"/>
      <c r="LR129" s="75"/>
      <c r="LS129" s="75"/>
      <c r="LT129" s="75"/>
      <c r="LU129" s="75"/>
      <c r="LV129" s="75"/>
      <c r="LW129" s="75"/>
      <c r="LX129" s="75"/>
      <c r="LY129" s="75"/>
      <c r="LZ129" s="75"/>
      <c r="MA129" s="75"/>
      <c r="MB129" s="75"/>
      <c r="MC129" s="75"/>
      <c r="MD129" s="75"/>
      <c r="ME129" s="75"/>
      <c r="MF129" s="75"/>
      <c r="MG129" s="75"/>
      <c r="MH129" s="75"/>
      <c r="MI129" s="75"/>
      <c r="MJ129" s="75"/>
      <c r="MK129" s="75"/>
      <c r="ML129" s="75"/>
      <c r="MM129" s="75"/>
      <c r="MN129" s="75"/>
      <c r="MO129" s="75"/>
      <c r="MP129" s="75"/>
      <c r="MQ129" s="75"/>
      <c r="MR129" s="75"/>
      <c r="MS129" s="75"/>
      <c r="MT129" s="75"/>
      <c r="MU129" s="75"/>
      <c r="MV129" s="75"/>
      <c r="MW129" s="75"/>
      <c r="MX129" s="75"/>
      <c r="MY129" s="75"/>
      <c r="MZ129" s="75"/>
      <c r="NA129" s="75"/>
      <c r="NB129" s="75"/>
      <c r="NC129" s="75"/>
      <c r="ND129" s="75"/>
      <c r="NE129" s="75"/>
      <c r="NF129" s="75"/>
      <c r="NG129" s="75"/>
      <c r="NH129" s="75"/>
      <c r="NI129" s="75"/>
      <c r="NJ129" s="75"/>
      <c r="NK129" s="75"/>
      <c r="NL129" s="75"/>
      <c r="NM129" s="75"/>
      <c r="NN129" s="75"/>
      <c r="NO129" s="75"/>
      <c r="NP129" s="75"/>
      <c r="NQ129" s="75"/>
      <c r="NR129" s="75"/>
      <c r="NS129" s="75"/>
      <c r="NT129" s="75"/>
      <c r="NU129" s="75"/>
      <c r="NV129" s="75"/>
      <c r="NW129" s="75"/>
      <c r="NX129" s="75"/>
      <c r="NY129" s="75"/>
      <c r="NZ129" s="75"/>
      <c r="OA129" s="75"/>
      <c r="OB129" s="75"/>
      <c r="OC129" s="75"/>
      <c r="OD129" s="75"/>
      <c r="OE129" s="75"/>
      <c r="OF129" s="75"/>
      <c r="OG129" s="75"/>
      <c r="OH129" s="75"/>
      <c r="OI129" s="75"/>
      <c r="OJ129" s="75"/>
      <c r="OK129" s="75"/>
      <c r="OL129" s="75"/>
      <c r="OM129" s="75"/>
      <c r="ON129" s="75"/>
      <c r="OO129" s="75"/>
      <c r="OP129" s="75"/>
      <c r="OQ129" s="75"/>
      <c r="OR129" s="75"/>
      <c r="OS129" s="75"/>
      <c r="OT129" s="75"/>
      <c r="OU129" s="75"/>
      <c r="OV129" s="75"/>
      <c r="OW129" s="75"/>
      <c r="OX129" s="75"/>
      <c r="OY129" s="75"/>
      <c r="OZ129" s="75"/>
      <c r="PA129" s="75"/>
      <c r="PB129" s="75"/>
      <c r="PC129" s="75"/>
      <c r="PD129" s="75"/>
      <c r="PE129" s="75"/>
      <c r="PF129" s="75"/>
      <c r="PG129" s="75"/>
      <c r="PH129" s="75"/>
      <c r="PI129" s="75"/>
      <c r="PJ129" s="75"/>
      <c r="PK129" s="75"/>
      <c r="PL129" s="75"/>
      <c r="PM129" s="75"/>
      <c r="PN129" s="75"/>
      <c r="PO129" s="75"/>
      <c r="PP129" s="75"/>
      <c r="PQ129" s="75"/>
      <c r="PR129" s="75"/>
      <c r="PS129" s="75"/>
      <c r="PT129" s="75"/>
      <c r="PU129" s="75"/>
      <c r="PV129" s="75"/>
      <c r="PW129" s="75"/>
      <c r="PX129" s="75"/>
      <c r="PY129" s="75"/>
      <c r="PZ129" s="75"/>
      <c r="QA129" s="75"/>
      <c r="QB129" s="75"/>
      <c r="QC129" s="75"/>
      <c r="QD129" s="75"/>
      <c r="QE129" s="75"/>
      <c r="QF129" s="75"/>
      <c r="QG129" s="75"/>
      <c r="QH129" s="75"/>
      <c r="QI129" s="75"/>
      <c r="QJ129" s="75"/>
      <c r="QK129" s="75"/>
      <c r="QL129" s="75"/>
      <c r="QM129" s="75"/>
      <c r="QN129" s="75"/>
      <c r="QO129" s="75"/>
      <c r="QP129" s="75"/>
      <c r="QQ129" s="75"/>
      <c r="QR129" s="75"/>
      <c r="QS129" s="75"/>
      <c r="QT129" s="75"/>
      <c r="QU129" s="75"/>
      <c r="QV129" s="75"/>
      <c r="QW129" s="75"/>
      <c r="QX129" s="75"/>
      <c r="QY129" s="75"/>
      <c r="QZ129" s="75"/>
      <c r="RA129" s="75"/>
      <c r="RB129" s="75"/>
      <c r="RC129" s="75"/>
      <c r="RD129" s="75"/>
      <c r="RE129" s="75"/>
      <c r="RF129" s="75"/>
      <c r="RG129" s="75"/>
      <c r="RH129" s="75"/>
      <c r="RI129" s="75"/>
      <c r="RJ129" s="75"/>
      <c r="RK129" s="75"/>
      <c r="RL129" s="75"/>
    </row>
    <row r="130" spans="1:480" s="132" customFormat="1">
      <c r="A130" s="724"/>
      <c r="B130" s="725"/>
      <c r="C130" s="755"/>
      <c r="D130" s="779" t="s">
        <v>197</v>
      </c>
      <c r="E130" s="727"/>
      <c r="F130" s="780">
        <v>24181</v>
      </c>
      <c r="G130" s="135"/>
      <c r="H130" s="135"/>
      <c r="I130" s="135"/>
      <c r="J130" s="135"/>
      <c r="K130" s="135"/>
      <c r="L130" s="135"/>
      <c r="M130" s="135"/>
      <c r="N130" s="135"/>
      <c r="O130" s="135"/>
      <c r="P130" s="135"/>
      <c r="Q130" s="135"/>
      <c r="R130" s="135"/>
      <c r="S130" s="135"/>
      <c r="T130" s="135"/>
      <c r="U130" s="135"/>
      <c r="V130" s="135"/>
      <c r="W130" s="135"/>
      <c r="X130" s="135"/>
      <c r="Y130" s="135"/>
      <c r="Z130" s="135"/>
      <c r="AA130" s="135"/>
      <c r="AB130" s="135"/>
      <c r="AC130" s="135"/>
      <c r="AD130" s="135"/>
      <c r="AE130" s="135"/>
      <c r="AF130" s="135"/>
      <c r="AG130" s="135"/>
      <c r="AH130" s="135"/>
      <c r="AI130" s="135"/>
      <c r="AJ130" s="135"/>
      <c r="AK130" s="135"/>
      <c r="AL130" s="135"/>
      <c r="AM130" s="135"/>
      <c r="AN130" s="135"/>
      <c r="AO130" s="135"/>
      <c r="AP130" s="135"/>
      <c r="AQ130" s="135"/>
      <c r="AR130" s="135"/>
      <c r="AS130" s="135"/>
      <c r="AT130" s="135"/>
      <c r="AU130" s="135"/>
      <c r="AV130" s="135"/>
      <c r="AW130" s="135"/>
      <c r="AX130" s="135"/>
      <c r="AY130" s="135"/>
      <c r="AZ130" s="135"/>
      <c r="BA130" s="135"/>
      <c r="BB130" s="135"/>
      <c r="BC130" s="135"/>
      <c r="BD130" s="135"/>
      <c r="BE130" s="135"/>
      <c r="BF130" s="135"/>
      <c r="BG130" s="135"/>
      <c r="BH130" s="135"/>
      <c r="BI130" s="135"/>
      <c r="BJ130" s="135"/>
      <c r="BK130" s="135"/>
      <c r="BL130" s="135"/>
      <c r="BM130" s="135"/>
      <c r="BN130" s="135"/>
      <c r="BO130" s="135"/>
      <c r="BP130" s="135"/>
      <c r="BQ130" s="135"/>
      <c r="BR130" s="135"/>
      <c r="BS130" s="135"/>
      <c r="BT130" s="135"/>
      <c r="BU130" s="135"/>
      <c r="BV130" s="135"/>
      <c r="BW130" s="135"/>
      <c r="BX130" s="135"/>
      <c r="BY130" s="135"/>
      <c r="BZ130" s="135"/>
      <c r="CA130" s="135"/>
      <c r="CB130" s="135"/>
      <c r="CC130" s="135"/>
      <c r="CD130" s="135"/>
      <c r="CE130" s="135"/>
      <c r="CF130" s="135"/>
      <c r="CG130" s="135"/>
      <c r="CH130" s="135"/>
      <c r="CI130" s="135"/>
      <c r="CJ130" s="135"/>
      <c r="CK130" s="135"/>
      <c r="CL130" s="135"/>
      <c r="CM130" s="135"/>
      <c r="CN130" s="135"/>
      <c r="CO130" s="135"/>
      <c r="CP130" s="135"/>
      <c r="CQ130" s="135"/>
      <c r="CR130" s="135"/>
      <c r="CS130" s="135"/>
      <c r="CT130" s="135"/>
      <c r="CU130" s="135"/>
      <c r="CV130" s="135"/>
      <c r="CW130" s="135"/>
      <c r="CX130" s="135"/>
      <c r="CY130" s="135"/>
      <c r="CZ130" s="135"/>
      <c r="DA130" s="135"/>
      <c r="DB130" s="135"/>
      <c r="DC130" s="135"/>
      <c r="DD130" s="135"/>
      <c r="DE130" s="135"/>
      <c r="DF130" s="135"/>
      <c r="DG130" s="135"/>
      <c r="DH130" s="135"/>
      <c r="DI130" s="135"/>
      <c r="DJ130" s="135"/>
      <c r="DK130" s="135"/>
      <c r="DL130" s="135"/>
      <c r="DM130" s="135"/>
      <c r="DN130" s="135"/>
      <c r="DO130" s="135"/>
      <c r="DP130" s="135"/>
      <c r="DQ130" s="135"/>
      <c r="DR130" s="135"/>
      <c r="DS130" s="135"/>
      <c r="DT130" s="135"/>
      <c r="DU130" s="135"/>
      <c r="DV130" s="135"/>
      <c r="DW130" s="135"/>
      <c r="DX130" s="135"/>
      <c r="DY130" s="135"/>
      <c r="DZ130" s="135"/>
      <c r="EA130" s="135"/>
      <c r="EB130" s="135"/>
      <c r="EC130" s="135"/>
      <c r="ED130" s="135"/>
      <c r="EE130" s="135"/>
      <c r="EF130" s="135"/>
      <c r="EG130" s="135"/>
      <c r="EH130" s="135"/>
      <c r="EI130" s="135"/>
      <c r="EJ130" s="135"/>
      <c r="EK130" s="135"/>
      <c r="EL130" s="135"/>
      <c r="EM130" s="135"/>
      <c r="EN130" s="135"/>
      <c r="EO130" s="135"/>
      <c r="EP130" s="135"/>
      <c r="EQ130" s="135"/>
      <c r="ER130" s="135"/>
      <c r="ES130" s="135"/>
      <c r="ET130" s="135"/>
      <c r="EU130" s="135"/>
      <c r="EV130" s="135"/>
      <c r="EW130" s="135"/>
      <c r="EX130" s="135"/>
      <c r="EY130" s="135"/>
      <c r="EZ130" s="135"/>
      <c r="FA130" s="135"/>
      <c r="FB130" s="135"/>
      <c r="FC130" s="135"/>
      <c r="FD130" s="135"/>
      <c r="FE130" s="135"/>
      <c r="FF130" s="135"/>
      <c r="FG130" s="135"/>
      <c r="FH130" s="135"/>
      <c r="FI130" s="135"/>
      <c r="FJ130" s="135"/>
      <c r="FK130" s="135"/>
      <c r="FL130" s="135"/>
      <c r="FM130" s="135"/>
      <c r="FN130" s="135"/>
      <c r="FO130" s="135"/>
      <c r="FP130" s="135"/>
      <c r="FQ130" s="135"/>
      <c r="FR130" s="135"/>
      <c r="FS130" s="135"/>
      <c r="FT130" s="135"/>
      <c r="FU130" s="135"/>
      <c r="FV130" s="135"/>
      <c r="FW130" s="135"/>
      <c r="FX130" s="135"/>
      <c r="FY130" s="135"/>
      <c r="FZ130" s="135"/>
      <c r="GA130" s="135"/>
      <c r="GB130" s="135"/>
      <c r="GC130" s="135"/>
      <c r="GD130" s="135"/>
      <c r="GE130" s="135"/>
      <c r="GF130" s="135"/>
      <c r="GG130" s="135"/>
      <c r="GH130" s="135"/>
      <c r="GI130" s="135"/>
      <c r="GJ130" s="135"/>
      <c r="GK130" s="135"/>
      <c r="GL130" s="135"/>
      <c r="GM130" s="135"/>
      <c r="GN130" s="135"/>
      <c r="GO130" s="135"/>
      <c r="GP130" s="135"/>
      <c r="GQ130" s="135"/>
      <c r="GR130" s="135"/>
      <c r="GS130" s="135"/>
      <c r="GT130" s="135"/>
      <c r="GU130" s="135"/>
      <c r="GV130" s="135"/>
      <c r="GW130" s="135"/>
      <c r="GX130" s="135"/>
      <c r="GY130" s="135"/>
      <c r="GZ130" s="135"/>
      <c r="HA130" s="135"/>
      <c r="HB130" s="135"/>
      <c r="HC130" s="135"/>
      <c r="HD130" s="135"/>
      <c r="HE130" s="135"/>
      <c r="HF130" s="135"/>
      <c r="HG130" s="135"/>
      <c r="HH130" s="135"/>
      <c r="HI130" s="135"/>
      <c r="HJ130" s="135"/>
      <c r="HK130" s="135"/>
      <c r="HL130" s="135"/>
      <c r="HM130" s="135"/>
      <c r="HN130" s="135"/>
      <c r="HO130" s="135"/>
      <c r="HP130" s="135"/>
      <c r="HQ130" s="135"/>
      <c r="HR130" s="135"/>
      <c r="HS130" s="135"/>
      <c r="HT130" s="135"/>
      <c r="HU130" s="135"/>
      <c r="HV130" s="135"/>
      <c r="HW130" s="135"/>
      <c r="HX130" s="135"/>
      <c r="HY130" s="135"/>
      <c r="HZ130" s="135"/>
      <c r="IA130" s="135"/>
      <c r="IB130" s="135"/>
      <c r="IC130" s="135"/>
      <c r="ID130" s="135"/>
      <c r="IE130" s="135"/>
      <c r="IF130" s="135"/>
      <c r="IG130" s="135"/>
      <c r="IH130" s="135"/>
      <c r="II130" s="135"/>
      <c r="IJ130" s="135"/>
      <c r="IK130" s="135"/>
      <c r="IL130" s="135"/>
      <c r="IM130" s="135"/>
      <c r="IN130" s="135"/>
      <c r="IO130" s="135"/>
      <c r="IP130" s="135"/>
      <c r="IQ130" s="135"/>
      <c r="IR130" s="135"/>
      <c r="IS130" s="135"/>
      <c r="IT130" s="135"/>
      <c r="IU130" s="135"/>
      <c r="IV130" s="135"/>
      <c r="IW130" s="135"/>
      <c r="IX130" s="135"/>
      <c r="IY130" s="135"/>
      <c r="IZ130" s="135"/>
      <c r="JA130" s="135"/>
      <c r="JB130" s="135"/>
      <c r="JC130" s="135"/>
      <c r="JD130" s="135"/>
      <c r="JE130" s="135"/>
      <c r="JF130" s="135"/>
      <c r="JG130" s="135"/>
      <c r="JH130" s="135"/>
      <c r="JI130" s="75"/>
      <c r="JJ130" s="75"/>
      <c r="JK130" s="75"/>
      <c r="JL130" s="75"/>
      <c r="JM130" s="75"/>
      <c r="JN130" s="75"/>
      <c r="JO130" s="75"/>
      <c r="JP130" s="75"/>
      <c r="JQ130" s="75"/>
      <c r="JR130" s="75"/>
      <c r="JS130" s="75"/>
      <c r="JT130" s="75"/>
      <c r="JU130" s="75"/>
      <c r="JV130" s="75"/>
      <c r="JW130" s="75"/>
      <c r="JX130" s="75"/>
      <c r="JY130" s="75"/>
      <c r="JZ130" s="75"/>
      <c r="KA130" s="75"/>
      <c r="KB130" s="75"/>
      <c r="KC130" s="75"/>
      <c r="KD130" s="75"/>
      <c r="KE130" s="75"/>
      <c r="KF130" s="75"/>
      <c r="KG130" s="75"/>
      <c r="KH130" s="75"/>
      <c r="KI130" s="75"/>
      <c r="KJ130" s="75"/>
      <c r="KK130" s="75"/>
      <c r="KL130" s="75"/>
      <c r="KM130" s="75"/>
      <c r="KN130" s="75"/>
      <c r="KO130" s="75"/>
      <c r="KP130" s="75"/>
      <c r="KQ130" s="75"/>
      <c r="KR130" s="75"/>
      <c r="KS130" s="75"/>
      <c r="KT130" s="75"/>
      <c r="KU130" s="75"/>
      <c r="KV130" s="75"/>
      <c r="KW130" s="75"/>
      <c r="KX130" s="75"/>
      <c r="KY130" s="75"/>
      <c r="KZ130" s="75"/>
      <c r="LA130" s="75"/>
      <c r="LB130" s="75"/>
      <c r="LC130" s="75"/>
      <c r="LD130" s="75"/>
      <c r="LE130" s="75"/>
      <c r="LF130" s="75"/>
      <c r="LG130" s="75"/>
      <c r="LH130" s="75"/>
      <c r="LI130" s="75"/>
      <c r="LJ130" s="75"/>
      <c r="LK130" s="75"/>
      <c r="LL130" s="75"/>
      <c r="LM130" s="75"/>
      <c r="LN130" s="75"/>
      <c r="LO130" s="75"/>
      <c r="LP130" s="75"/>
      <c r="LQ130" s="75"/>
      <c r="LR130" s="75"/>
      <c r="LS130" s="75"/>
      <c r="LT130" s="75"/>
      <c r="LU130" s="75"/>
      <c r="LV130" s="75"/>
      <c r="LW130" s="75"/>
      <c r="LX130" s="75"/>
      <c r="LY130" s="75"/>
      <c r="LZ130" s="75"/>
      <c r="MA130" s="75"/>
      <c r="MB130" s="75"/>
      <c r="MC130" s="75"/>
      <c r="MD130" s="75"/>
      <c r="ME130" s="75"/>
      <c r="MF130" s="75"/>
      <c r="MG130" s="75"/>
      <c r="MH130" s="75"/>
      <c r="MI130" s="75"/>
      <c r="MJ130" s="75"/>
      <c r="MK130" s="75"/>
      <c r="ML130" s="75"/>
      <c r="MM130" s="75"/>
      <c r="MN130" s="75"/>
      <c r="MO130" s="75"/>
      <c r="MP130" s="75"/>
      <c r="MQ130" s="75"/>
      <c r="MR130" s="75"/>
      <c r="MS130" s="75"/>
      <c r="MT130" s="75"/>
      <c r="MU130" s="75"/>
      <c r="MV130" s="75"/>
      <c r="MW130" s="75"/>
      <c r="MX130" s="75"/>
      <c r="MY130" s="75"/>
      <c r="MZ130" s="75"/>
      <c r="NA130" s="75"/>
      <c r="NB130" s="75"/>
      <c r="NC130" s="75"/>
      <c r="ND130" s="75"/>
      <c r="NE130" s="75"/>
      <c r="NF130" s="75"/>
      <c r="NG130" s="75"/>
      <c r="NH130" s="75"/>
      <c r="NI130" s="75"/>
      <c r="NJ130" s="75"/>
      <c r="NK130" s="75"/>
      <c r="NL130" s="75"/>
      <c r="NM130" s="75"/>
      <c r="NN130" s="75"/>
      <c r="NO130" s="75"/>
      <c r="NP130" s="75"/>
      <c r="NQ130" s="75"/>
      <c r="NR130" s="75"/>
      <c r="NS130" s="75"/>
      <c r="NT130" s="75"/>
      <c r="NU130" s="75"/>
      <c r="NV130" s="75"/>
      <c r="NW130" s="75"/>
      <c r="NX130" s="75"/>
      <c r="NY130" s="75"/>
      <c r="NZ130" s="75"/>
      <c r="OA130" s="75"/>
      <c r="OB130" s="75"/>
      <c r="OC130" s="75"/>
      <c r="OD130" s="75"/>
      <c r="OE130" s="75"/>
      <c r="OF130" s="75"/>
      <c r="OG130" s="75"/>
      <c r="OH130" s="75"/>
      <c r="OI130" s="75"/>
      <c r="OJ130" s="75"/>
      <c r="OK130" s="75"/>
      <c r="OL130" s="75"/>
      <c r="OM130" s="75"/>
      <c r="ON130" s="75"/>
      <c r="OO130" s="75"/>
      <c r="OP130" s="75"/>
      <c r="OQ130" s="75"/>
      <c r="OR130" s="75"/>
      <c r="OS130" s="75"/>
      <c r="OT130" s="75"/>
      <c r="OU130" s="75"/>
      <c r="OV130" s="75"/>
      <c r="OW130" s="75"/>
      <c r="OX130" s="75"/>
      <c r="OY130" s="75"/>
      <c r="OZ130" s="75"/>
      <c r="PA130" s="75"/>
      <c r="PB130" s="75"/>
      <c r="PC130" s="75"/>
      <c r="PD130" s="75"/>
      <c r="PE130" s="75"/>
      <c r="PF130" s="75"/>
      <c r="PG130" s="75"/>
      <c r="PH130" s="75"/>
      <c r="PI130" s="75"/>
      <c r="PJ130" s="75"/>
      <c r="PK130" s="75"/>
      <c r="PL130" s="75"/>
      <c r="PM130" s="75"/>
      <c r="PN130" s="75"/>
      <c r="PO130" s="75"/>
      <c r="PP130" s="75"/>
      <c r="PQ130" s="75"/>
      <c r="PR130" s="75"/>
      <c r="PS130" s="75"/>
      <c r="PT130" s="75"/>
      <c r="PU130" s="75"/>
      <c r="PV130" s="75"/>
      <c r="PW130" s="75"/>
      <c r="PX130" s="75"/>
      <c r="PY130" s="75"/>
      <c r="PZ130" s="75"/>
      <c r="QA130" s="75"/>
      <c r="QB130" s="75"/>
      <c r="QC130" s="75"/>
      <c r="QD130" s="75"/>
      <c r="QE130" s="75"/>
      <c r="QF130" s="75"/>
      <c r="QG130" s="75"/>
      <c r="QH130" s="75"/>
      <c r="QI130" s="75"/>
      <c r="QJ130" s="75"/>
      <c r="QK130" s="75"/>
      <c r="QL130" s="75"/>
      <c r="QM130" s="75"/>
      <c r="QN130" s="75"/>
      <c r="QO130" s="75"/>
      <c r="QP130" s="75"/>
      <c r="QQ130" s="75"/>
      <c r="QR130" s="75"/>
      <c r="QS130" s="75"/>
      <c r="QT130" s="75"/>
      <c r="QU130" s="75"/>
      <c r="QV130" s="75"/>
      <c r="QW130" s="75"/>
      <c r="QX130" s="75"/>
      <c r="QY130" s="75"/>
      <c r="QZ130" s="75"/>
      <c r="RA130" s="75"/>
      <c r="RB130" s="75"/>
      <c r="RC130" s="75"/>
      <c r="RD130" s="75"/>
      <c r="RE130" s="75"/>
      <c r="RF130" s="75"/>
      <c r="RG130" s="75"/>
      <c r="RH130" s="75"/>
      <c r="RI130" s="75"/>
      <c r="RJ130" s="75"/>
      <c r="RK130" s="75"/>
      <c r="RL130" s="75"/>
    </row>
    <row r="131" spans="1:480" s="132" customFormat="1">
      <c r="A131" s="724"/>
      <c r="B131" s="725"/>
      <c r="C131" s="755"/>
      <c r="D131" s="779" t="s">
        <v>973</v>
      </c>
      <c r="E131" s="727"/>
      <c r="F131" s="780">
        <v>12000</v>
      </c>
      <c r="G131" s="135"/>
      <c r="H131" s="135"/>
      <c r="I131" s="135"/>
      <c r="J131" s="135"/>
      <c r="K131" s="135"/>
      <c r="L131" s="135"/>
      <c r="M131" s="135"/>
      <c r="N131" s="135"/>
      <c r="O131" s="135"/>
      <c r="P131" s="135"/>
      <c r="Q131" s="135"/>
      <c r="R131" s="135"/>
      <c r="S131" s="135"/>
      <c r="T131" s="135"/>
      <c r="U131" s="135"/>
      <c r="V131" s="135"/>
      <c r="W131" s="135"/>
      <c r="X131" s="135"/>
      <c r="Y131" s="135"/>
      <c r="Z131" s="135"/>
      <c r="AA131" s="135"/>
      <c r="AB131" s="135"/>
      <c r="AC131" s="135"/>
      <c r="AD131" s="135"/>
      <c r="AE131" s="135"/>
      <c r="AF131" s="135"/>
      <c r="AG131" s="135"/>
      <c r="AH131" s="135"/>
      <c r="AI131" s="135"/>
      <c r="AJ131" s="135"/>
      <c r="AK131" s="135"/>
      <c r="AL131" s="135"/>
      <c r="AM131" s="135"/>
      <c r="AN131" s="135"/>
      <c r="AO131" s="135"/>
      <c r="AP131" s="135"/>
      <c r="AQ131" s="135"/>
      <c r="AR131" s="135"/>
      <c r="AS131" s="135"/>
      <c r="AT131" s="135"/>
      <c r="AU131" s="135"/>
      <c r="AV131" s="135"/>
      <c r="AW131" s="135"/>
      <c r="AX131" s="135"/>
      <c r="AY131" s="135"/>
      <c r="AZ131" s="135"/>
      <c r="BA131" s="135"/>
      <c r="BB131" s="135"/>
      <c r="BC131" s="135"/>
      <c r="BD131" s="135"/>
      <c r="BE131" s="135"/>
      <c r="BF131" s="135"/>
      <c r="BG131" s="135"/>
      <c r="BH131" s="135"/>
      <c r="BI131" s="135"/>
      <c r="BJ131" s="135"/>
      <c r="BK131" s="135"/>
      <c r="BL131" s="135"/>
      <c r="BM131" s="135"/>
      <c r="BN131" s="135"/>
      <c r="BO131" s="135"/>
      <c r="BP131" s="135"/>
      <c r="BQ131" s="135"/>
      <c r="BR131" s="135"/>
      <c r="BS131" s="135"/>
      <c r="BT131" s="135"/>
      <c r="BU131" s="135"/>
      <c r="BV131" s="135"/>
      <c r="BW131" s="135"/>
      <c r="BX131" s="135"/>
      <c r="BY131" s="135"/>
      <c r="BZ131" s="135"/>
      <c r="CA131" s="135"/>
      <c r="CB131" s="135"/>
      <c r="CC131" s="135"/>
      <c r="CD131" s="135"/>
      <c r="CE131" s="135"/>
      <c r="CF131" s="135"/>
      <c r="CG131" s="135"/>
      <c r="CH131" s="135"/>
      <c r="CI131" s="135"/>
      <c r="CJ131" s="135"/>
      <c r="CK131" s="135"/>
      <c r="CL131" s="135"/>
      <c r="CM131" s="135"/>
      <c r="CN131" s="135"/>
      <c r="CO131" s="135"/>
      <c r="CP131" s="135"/>
      <c r="CQ131" s="135"/>
      <c r="CR131" s="135"/>
      <c r="CS131" s="135"/>
      <c r="CT131" s="135"/>
      <c r="CU131" s="135"/>
      <c r="CV131" s="135"/>
      <c r="CW131" s="135"/>
      <c r="CX131" s="135"/>
      <c r="CY131" s="135"/>
      <c r="CZ131" s="135"/>
      <c r="DA131" s="135"/>
      <c r="DB131" s="135"/>
      <c r="DC131" s="135"/>
      <c r="DD131" s="135"/>
      <c r="DE131" s="135"/>
      <c r="DF131" s="135"/>
      <c r="DG131" s="135"/>
      <c r="DH131" s="135"/>
      <c r="DI131" s="135"/>
      <c r="DJ131" s="135"/>
      <c r="DK131" s="135"/>
      <c r="DL131" s="135"/>
      <c r="DM131" s="135"/>
      <c r="DN131" s="135"/>
      <c r="DO131" s="135"/>
      <c r="DP131" s="135"/>
      <c r="DQ131" s="135"/>
      <c r="DR131" s="135"/>
      <c r="DS131" s="135"/>
      <c r="DT131" s="135"/>
      <c r="DU131" s="135"/>
      <c r="DV131" s="135"/>
      <c r="DW131" s="135"/>
      <c r="DX131" s="135"/>
      <c r="DY131" s="135"/>
      <c r="DZ131" s="135"/>
      <c r="EA131" s="135"/>
      <c r="EB131" s="135"/>
      <c r="EC131" s="135"/>
      <c r="ED131" s="135"/>
      <c r="EE131" s="135"/>
      <c r="EF131" s="135"/>
      <c r="EG131" s="135"/>
      <c r="EH131" s="135"/>
      <c r="EI131" s="135"/>
      <c r="EJ131" s="135"/>
      <c r="EK131" s="135"/>
      <c r="EL131" s="135"/>
      <c r="EM131" s="135"/>
      <c r="EN131" s="135"/>
      <c r="EO131" s="135"/>
      <c r="EP131" s="135"/>
      <c r="EQ131" s="135"/>
      <c r="ER131" s="135"/>
      <c r="ES131" s="135"/>
      <c r="ET131" s="135"/>
      <c r="EU131" s="135"/>
      <c r="EV131" s="135"/>
      <c r="EW131" s="135"/>
      <c r="EX131" s="135"/>
      <c r="EY131" s="135"/>
      <c r="EZ131" s="135"/>
      <c r="FA131" s="135"/>
      <c r="FB131" s="135"/>
      <c r="FC131" s="135"/>
      <c r="FD131" s="135"/>
      <c r="FE131" s="135"/>
      <c r="FF131" s="135"/>
      <c r="FG131" s="135"/>
      <c r="FH131" s="135"/>
      <c r="FI131" s="135"/>
      <c r="FJ131" s="135"/>
      <c r="FK131" s="135"/>
      <c r="FL131" s="135"/>
      <c r="FM131" s="135"/>
      <c r="FN131" s="135"/>
      <c r="FO131" s="135"/>
      <c r="FP131" s="135"/>
      <c r="FQ131" s="135"/>
      <c r="FR131" s="135"/>
      <c r="FS131" s="135"/>
      <c r="FT131" s="135"/>
      <c r="FU131" s="135"/>
      <c r="FV131" s="135"/>
      <c r="FW131" s="135"/>
      <c r="FX131" s="135"/>
      <c r="FY131" s="135"/>
      <c r="FZ131" s="135"/>
      <c r="GA131" s="135"/>
      <c r="GB131" s="135"/>
      <c r="GC131" s="135"/>
      <c r="GD131" s="135"/>
      <c r="GE131" s="135"/>
      <c r="GF131" s="135"/>
      <c r="GG131" s="135"/>
      <c r="GH131" s="135"/>
      <c r="GI131" s="135"/>
      <c r="GJ131" s="135"/>
      <c r="GK131" s="135"/>
      <c r="GL131" s="135"/>
      <c r="GM131" s="135"/>
      <c r="GN131" s="135"/>
      <c r="GO131" s="135"/>
      <c r="GP131" s="135"/>
      <c r="GQ131" s="135"/>
      <c r="GR131" s="135"/>
      <c r="GS131" s="135"/>
      <c r="GT131" s="135"/>
      <c r="GU131" s="135"/>
      <c r="GV131" s="135"/>
      <c r="GW131" s="135"/>
      <c r="GX131" s="135"/>
      <c r="GY131" s="135"/>
      <c r="GZ131" s="135"/>
      <c r="HA131" s="135"/>
      <c r="HB131" s="135"/>
      <c r="HC131" s="135"/>
      <c r="HD131" s="135"/>
      <c r="HE131" s="135"/>
      <c r="HF131" s="135"/>
      <c r="HG131" s="135"/>
      <c r="HH131" s="135"/>
      <c r="HI131" s="135"/>
      <c r="HJ131" s="135"/>
      <c r="HK131" s="135"/>
      <c r="HL131" s="135"/>
      <c r="HM131" s="135"/>
      <c r="HN131" s="135"/>
      <c r="HO131" s="135"/>
      <c r="HP131" s="135"/>
      <c r="HQ131" s="135"/>
      <c r="HR131" s="135"/>
      <c r="HS131" s="135"/>
      <c r="HT131" s="135"/>
      <c r="HU131" s="135"/>
      <c r="HV131" s="135"/>
      <c r="HW131" s="135"/>
      <c r="HX131" s="135"/>
      <c r="HY131" s="135"/>
      <c r="HZ131" s="135"/>
      <c r="IA131" s="135"/>
      <c r="IB131" s="135"/>
      <c r="IC131" s="135"/>
      <c r="ID131" s="135"/>
      <c r="IE131" s="135"/>
      <c r="IF131" s="135"/>
      <c r="IG131" s="135"/>
      <c r="IH131" s="135"/>
      <c r="II131" s="135"/>
      <c r="IJ131" s="135"/>
      <c r="IK131" s="135"/>
      <c r="IL131" s="135"/>
      <c r="IM131" s="135"/>
      <c r="IN131" s="135"/>
      <c r="IO131" s="135"/>
      <c r="IP131" s="135"/>
      <c r="IQ131" s="135"/>
      <c r="IR131" s="135"/>
      <c r="IS131" s="135"/>
      <c r="IT131" s="135"/>
      <c r="IU131" s="135"/>
      <c r="IV131" s="135"/>
      <c r="IW131" s="135"/>
      <c r="IX131" s="135"/>
      <c r="IY131" s="135"/>
      <c r="IZ131" s="135"/>
      <c r="JA131" s="135"/>
      <c r="JB131" s="135"/>
      <c r="JC131" s="135"/>
      <c r="JD131" s="135"/>
      <c r="JE131" s="135"/>
      <c r="JF131" s="135"/>
      <c r="JG131" s="135"/>
      <c r="JH131" s="135"/>
      <c r="JI131" s="75"/>
      <c r="JJ131" s="75"/>
      <c r="JK131" s="75"/>
      <c r="JL131" s="75"/>
      <c r="JM131" s="75"/>
      <c r="JN131" s="75"/>
      <c r="JO131" s="75"/>
      <c r="JP131" s="75"/>
      <c r="JQ131" s="75"/>
      <c r="JR131" s="75"/>
      <c r="JS131" s="75"/>
      <c r="JT131" s="75"/>
      <c r="JU131" s="75"/>
      <c r="JV131" s="75"/>
      <c r="JW131" s="75"/>
      <c r="JX131" s="75"/>
      <c r="JY131" s="75"/>
      <c r="JZ131" s="75"/>
      <c r="KA131" s="75"/>
      <c r="KB131" s="75"/>
      <c r="KC131" s="75"/>
      <c r="KD131" s="75"/>
      <c r="KE131" s="75"/>
      <c r="KF131" s="75"/>
      <c r="KG131" s="75"/>
      <c r="KH131" s="75"/>
      <c r="KI131" s="75"/>
      <c r="KJ131" s="75"/>
      <c r="KK131" s="75"/>
      <c r="KL131" s="75"/>
      <c r="KM131" s="75"/>
      <c r="KN131" s="75"/>
      <c r="KO131" s="75"/>
      <c r="KP131" s="75"/>
      <c r="KQ131" s="75"/>
      <c r="KR131" s="75"/>
      <c r="KS131" s="75"/>
      <c r="KT131" s="75"/>
      <c r="KU131" s="75"/>
      <c r="KV131" s="75"/>
      <c r="KW131" s="75"/>
      <c r="KX131" s="75"/>
      <c r="KY131" s="75"/>
      <c r="KZ131" s="75"/>
      <c r="LA131" s="75"/>
      <c r="LB131" s="75"/>
      <c r="LC131" s="75"/>
      <c r="LD131" s="75"/>
      <c r="LE131" s="75"/>
      <c r="LF131" s="75"/>
      <c r="LG131" s="75"/>
      <c r="LH131" s="75"/>
      <c r="LI131" s="75"/>
      <c r="LJ131" s="75"/>
      <c r="LK131" s="75"/>
      <c r="LL131" s="75"/>
      <c r="LM131" s="75"/>
      <c r="LN131" s="75"/>
      <c r="LO131" s="75"/>
      <c r="LP131" s="75"/>
      <c r="LQ131" s="75"/>
      <c r="LR131" s="75"/>
      <c r="LS131" s="75"/>
      <c r="LT131" s="75"/>
      <c r="LU131" s="75"/>
      <c r="LV131" s="75"/>
      <c r="LW131" s="75"/>
      <c r="LX131" s="75"/>
      <c r="LY131" s="75"/>
      <c r="LZ131" s="75"/>
      <c r="MA131" s="75"/>
      <c r="MB131" s="75"/>
      <c r="MC131" s="75"/>
      <c r="MD131" s="75"/>
      <c r="ME131" s="75"/>
      <c r="MF131" s="75"/>
      <c r="MG131" s="75"/>
      <c r="MH131" s="75"/>
      <c r="MI131" s="75"/>
      <c r="MJ131" s="75"/>
      <c r="MK131" s="75"/>
      <c r="ML131" s="75"/>
      <c r="MM131" s="75"/>
      <c r="MN131" s="75"/>
      <c r="MO131" s="75"/>
      <c r="MP131" s="75"/>
      <c r="MQ131" s="75"/>
      <c r="MR131" s="75"/>
      <c r="MS131" s="75"/>
      <c r="MT131" s="75"/>
      <c r="MU131" s="75"/>
      <c r="MV131" s="75"/>
      <c r="MW131" s="75"/>
      <c r="MX131" s="75"/>
      <c r="MY131" s="75"/>
      <c r="MZ131" s="75"/>
      <c r="NA131" s="75"/>
      <c r="NB131" s="75"/>
      <c r="NC131" s="75"/>
      <c r="ND131" s="75"/>
      <c r="NE131" s="75"/>
      <c r="NF131" s="75"/>
      <c r="NG131" s="75"/>
      <c r="NH131" s="75"/>
      <c r="NI131" s="75"/>
      <c r="NJ131" s="75"/>
      <c r="NK131" s="75"/>
      <c r="NL131" s="75"/>
      <c r="NM131" s="75"/>
      <c r="NN131" s="75"/>
      <c r="NO131" s="75"/>
      <c r="NP131" s="75"/>
      <c r="NQ131" s="75"/>
      <c r="NR131" s="75"/>
      <c r="NS131" s="75"/>
      <c r="NT131" s="75"/>
      <c r="NU131" s="75"/>
      <c r="NV131" s="75"/>
      <c r="NW131" s="75"/>
      <c r="NX131" s="75"/>
      <c r="NY131" s="75"/>
      <c r="NZ131" s="75"/>
      <c r="OA131" s="75"/>
      <c r="OB131" s="75"/>
      <c r="OC131" s="75"/>
      <c r="OD131" s="75"/>
      <c r="OE131" s="75"/>
      <c r="OF131" s="75"/>
      <c r="OG131" s="75"/>
      <c r="OH131" s="75"/>
      <c r="OI131" s="75"/>
      <c r="OJ131" s="75"/>
      <c r="OK131" s="75"/>
      <c r="OL131" s="75"/>
      <c r="OM131" s="75"/>
      <c r="ON131" s="75"/>
      <c r="OO131" s="75"/>
      <c r="OP131" s="75"/>
      <c r="OQ131" s="75"/>
      <c r="OR131" s="75"/>
      <c r="OS131" s="75"/>
      <c r="OT131" s="75"/>
      <c r="OU131" s="75"/>
      <c r="OV131" s="75"/>
      <c r="OW131" s="75"/>
      <c r="OX131" s="75"/>
      <c r="OY131" s="75"/>
      <c r="OZ131" s="75"/>
      <c r="PA131" s="75"/>
      <c r="PB131" s="75"/>
      <c r="PC131" s="75"/>
      <c r="PD131" s="75"/>
      <c r="PE131" s="75"/>
      <c r="PF131" s="75"/>
      <c r="PG131" s="75"/>
      <c r="PH131" s="75"/>
      <c r="PI131" s="75"/>
      <c r="PJ131" s="75"/>
      <c r="PK131" s="75"/>
      <c r="PL131" s="75"/>
      <c r="PM131" s="75"/>
      <c r="PN131" s="75"/>
      <c r="PO131" s="75"/>
      <c r="PP131" s="75"/>
      <c r="PQ131" s="75"/>
      <c r="PR131" s="75"/>
      <c r="PS131" s="75"/>
      <c r="PT131" s="75"/>
      <c r="PU131" s="75"/>
      <c r="PV131" s="75"/>
      <c r="PW131" s="75"/>
      <c r="PX131" s="75"/>
      <c r="PY131" s="75"/>
      <c r="PZ131" s="75"/>
      <c r="QA131" s="75"/>
      <c r="QB131" s="75"/>
      <c r="QC131" s="75"/>
      <c r="QD131" s="75"/>
      <c r="QE131" s="75"/>
      <c r="QF131" s="75"/>
      <c r="QG131" s="75"/>
      <c r="QH131" s="75"/>
      <c r="QI131" s="75"/>
      <c r="QJ131" s="75"/>
      <c r="QK131" s="75"/>
      <c r="QL131" s="75"/>
      <c r="QM131" s="75"/>
      <c r="QN131" s="75"/>
      <c r="QO131" s="75"/>
      <c r="QP131" s="75"/>
      <c r="QQ131" s="75"/>
      <c r="QR131" s="75"/>
      <c r="QS131" s="75"/>
      <c r="QT131" s="75"/>
      <c r="QU131" s="75"/>
      <c r="QV131" s="75"/>
      <c r="QW131" s="75"/>
      <c r="QX131" s="75"/>
      <c r="QY131" s="75"/>
      <c r="QZ131" s="75"/>
      <c r="RA131" s="75"/>
      <c r="RB131" s="75"/>
      <c r="RC131" s="75"/>
      <c r="RD131" s="75"/>
      <c r="RE131" s="75"/>
      <c r="RF131" s="75"/>
      <c r="RG131" s="75"/>
      <c r="RH131" s="75"/>
      <c r="RI131" s="75"/>
      <c r="RJ131" s="75"/>
      <c r="RK131" s="75"/>
      <c r="RL131" s="75"/>
    </row>
    <row r="132" spans="1:480" s="132" customFormat="1">
      <c r="A132" s="724"/>
      <c r="B132" s="725"/>
      <c r="C132" s="755"/>
      <c r="D132" s="779" t="s">
        <v>758</v>
      </c>
      <c r="E132" s="732"/>
      <c r="F132" s="780">
        <v>6000</v>
      </c>
      <c r="G132" s="135"/>
      <c r="H132" s="135"/>
      <c r="I132" s="135"/>
      <c r="J132" s="135"/>
      <c r="K132" s="135"/>
      <c r="L132" s="135"/>
      <c r="M132" s="135"/>
      <c r="N132" s="135"/>
      <c r="O132" s="135"/>
      <c r="P132" s="135"/>
      <c r="Q132" s="135"/>
      <c r="R132" s="135"/>
      <c r="S132" s="135"/>
      <c r="T132" s="135"/>
      <c r="U132" s="135"/>
      <c r="V132" s="135"/>
      <c r="W132" s="135"/>
      <c r="X132" s="135"/>
      <c r="Y132" s="135"/>
      <c r="Z132" s="135"/>
      <c r="AA132" s="135"/>
      <c r="AB132" s="135"/>
      <c r="AC132" s="135"/>
      <c r="AD132" s="135"/>
      <c r="AE132" s="135"/>
      <c r="AF132" s="135"/>
      <c r="AG132" s="135"/>
      <c r="AH132" s="135"/>
      <c r="AI132" s="135"/>
      <c r="AJ132" s="135"/>
      <c r="AK132" s="135"/>
      <c r="AL132" s="135"/>
      <c r="AM132" s="135"/>
      <c r="AN132" s="135"/>
      <c r="AO132" s="135"/>
      <c r="AP132" s="135"/>
      <c r="AQ132" s="135"/>
      <c r="AR132" s="135"/>
      <c r="AS132" s="135"/>
      <c r="AT132" s="135"/>
      <c r="AU132" s="135"/>
      <c r="AV132" s="135"/>
      <c r="AW132" s="135"/>
      <c r="AX132" s="135"/>
      <c r="AY132" s="135"/>
      <c r="AZ132" s="135"/>
      <c r="BA132" s="135"/>
      <c r="BB132" s="135"/>
      <c r="BC132" s="135"/>
      <c r="BD132" s="135"/>
      <c r="BE132" s="135"/>
      <c r="BF132" s="135"/>
      <c r="BG132" s="135"/>
      <c r="BH132" s="135"/>
      <c r="BI132" s="135"/>
      <c r="BJ132" s="135"/>
      <c r="BK132" s="135"/>
      <c r="BL132" s="135"/>
      <c r="BM132" s="135"/>
      <c r="BN132" s="135"/>
      <c r="BO132" s="135"/>
      <c r="BP132" s="135"/>
      <c r="BQ132" s="135"/>
      <c r="BR132" s="135"/>
      <c r="BS132" s="135"/>
      <c r="BT132" s="135"/>
      <c r="BU132" s="135"/>
      <c r="BV132" s="135"/>
      <c r="BW132" s="135"/>
      <c r="BX132" s="135"/>
      <c r="BY132" s="135"/>
      <c r="BZ132" s="135"/>
      <c r="CA132" s="135"/>
      <c r="CB132" s="135"/>
      <c r="CC132" s="135"/>
      <c r="CD132" s="135"/>
      <c r="CE132" s="135"/>
      <c r="CF132" s="135"/>
      <c r="CG132" s="135"/>
      <c r="CH132" s="135"/>
      <c r="CI132" s="135"/>
      <c r="CJ132" s="135"/>
      <c r="CK132" s="135"/>
      <c r="CL132" s="135"/>
      <c r="CM132" s="135"/>
      <c r="CN132" s="135"/>
      <c r="CO132" s="135"/>
      <c r="CP132" s="135"/>
      <c r="CQ132" s="135"/>
      <c r="CR132" s="135"/>
      <c r="CS132" s="135"/>
      <c r="CT132" s="135"/>
      <c r="CU132" s="135"/>
      <c r="CV132" s="135"/>
      <c r="CW132" s="135"/>
      <c r="CX132" s="135"/>
      <c r="CY132" s="135"/>
      <c r="CZ132" s="135"/>
      <c r="DA132" s="135"/>
      <c r="DB132" s="135"/>
      <c r="DC132" s="135"/>
      <c r="DD132" s="135"/>
      <c r="DE132" s="135"/>
      <c r="DF132" s="135"/>
      <c r="DG132" s="135"/>
      <c r="DH132" s="135"/>
      <c r="DI132" s="135"/>
      <c r="DJ132" s="135"/>
      <c r="DK132" s="135"/>
      <c r="DL132" s="135"/>
      <c r="DM132" s="135"/>
      <c r="DN132" s="135"/>
      <c r="DO132" s="135"/>
      <c r="DP132" s="135"/>
      <c r="DQ132" s="135"/>
      <c r="DR132" s="135"/>
      <c r="DS132" s="135"/>
      <c r="DT132" s="135"/>
      <c r="DU132" s="135"/>
      <c r="DV132" s="135"/>
      <c r="DW132" s="135"/>
      <c r="DX132" s="135"/>
      <c r="DY132" s="135"/>
      <c r="DZ132" s="135"/>
      <c r="EA132" s="135"/>
      <c r="EB132" s="135"/>
      <c r="EC132" s="135"/>
      <c r="ED132" s="135"/>
      <c r="EE132" s="135"/>
      <c r="EF132" s="135"/>
      <c r="EG132" s="135"/>
      <c r="EH132" s="135"/>
      <c r="EI132" s="135"/>
      <c r="EJ132" s="135"/>
      <c r="EK132" s="135"/>
      <c r="EL132" s="135"/>
      <c r="EM132" s="135"/>
      <c r="EN132" s="135"/>
      <c r="EO132" s="135"/>
      <c r="EP132" s="135"/>
      <c r="EQ132" s="135"/>
      <c r="ER132" s="135"/>
      <c r="ES132" s="135"/>
      <c r="ET132" s="135"/>
      <c r="EU132" s="135"/>
      <c r="EV132" s="135"/>
      <c r="EW132" s="135"/>
      <c r="EX132" s="135"/>
      <c r="EY132" s="135"/>
      <c r="EZ132" s="135"/>
      <c r="FA132" s="135"/>
      <c r="FB132" s="135"/>
      <c r="FC132" s="135"/>
      <c r="FD132" s="135"/>
      <c r="FE132" s="135"/>
      <c r="FF132" s="135"/>
      <c r="FG132" s="135"/>
      <c r="FH132" s="135"/>
      <c r="FI132" s="135"/>
      <c r="FJ132" s="135"/>
      <c r="FK132" s="135"/>
      <c r="FL132" s="135"/>
      <c r="FM132" s="135"/>
      <c r="FN132" s="135"/>
      <c r="FO132" s="135"/>
      <c r="FP132" s="135"/>
      <c r="FQ132" s="135"/>
      <c r="FR132" s="135"/>
      <c r="FS132" s="135"/>
      <c r="FT132" s="135"/>
      <c r="FU132" s="135"/>
      <c r="FV132" s="135"/>
      <c r="FW132" s="135"/>
      <c r="FX132" s="135"/>
      <c r="FY132" s="135"/>
      <c r="FZ132" s="135"/>
      <c r="GA132" s="135"/>
      <c r="GB132" s="135"/>
      <c r="GC132" s="135"/>
      <c r="GD132" s="135"/>
      <c r="GE132" s="135"/>
      <c r="GF132" s="135"/>
      <c r="GG132" s="135"/>
      <c r="GH132" s="135"/>
      <c r="GI132" s="135"/>
      <c r="GJ132" s="135"/>
      <c r="GK132" s="135"/>
      <c r="GL132" s="135"/>
      <c r="GM132" s="135"/>
      <c r="GN132" s="135"/>
      <c r="GO132" s="135"/>
      <c r="GP132" s="135"/>
      <c r="GQ132" s="135"/>
      <c r="GR132" s="135"/>
      <c r="GS132" s="135"/>
      <c r="GT132" s="135"/>
      <c r="GU132" s="135"/>
      <c r="GV132" s="135"/>
      <c r="GW132" s="135"/>
      <c r="GX132" s="135"/>
      <c r="GY132" s="135"/>
      <c r="GZ132" s="135"/>
      <c r="HA132" s="135"/>
      <c r="HB132" s="135"/>
      <c r="HC132" s="135"/>
      <c r="HD132" s="135"/>
      <c r="HE132" s="135"/>
      <c r="HF132" s="135"/>
      <c r="HG132" s="135"/>
      <c r="HH132" s="135"/>
      <c r="HI132" s="135"/>
      <c r="HJ132" s="135"/>
      <c r="HK132" s="135"/>
      <c r="HL132" s="135"/>
      <c r="HM132" s="135"/>
      <c r="HN132" s="135"/>
      <c r="HO132" s="135"/>
      <c r="HP132" s="135"/>
      <c r="HQ132" s="135"/>
      <c r="HR132" s="135"/>
      <c r="HS132" s="135"/>
      <c r="HT132" s="135"/>
      <c r="HU132" s="135"/>
      <c r="HV132" s="135"/>
      <c r="HW132" s="135"/>
      <c r="HX132" s="135"/>
      <c r="HY132" s="135"/>
      <c r="HZ132" s="135"/>
      <c r="IA132" s="135"/>
      <c r="IB132" s="135"/>
      <c r="IC132" s="135"/>
      <c r="ID132" s="135"/>
      <c r="IE132" s="135"/>
      <c r="IF132" s="135"/>
      <c r="IG132" s="135"/>
      <c r="IH132" s="135"/>
      <c r="II132" s="135"/>
      <c r="IJ132" s="135"/>
      <c r="IK132" s="135"/>
      <c r="IL132" s="135"/>
      <c r="IM132" s="135"/>
      <c r="IN132" s="135"/>
      <c r="IO132" s="135"/>
      <c r="IP132" s="135"/>
      <c r="IQ132" s="135"/>
      <c r="IR132" s="135"/>
      <c r="IS132" s="135"/>
      <c r="IT132" s="135"/>
      <c r="IU132" s="135"/>
      <c r="IV132" s="135"/>
      <c r="IW132" s="135"/>
      <c r="IX132" s="135"/>
      <c r="IY132" s="135"/>
      <c r="IZ132" s="135"/>
      <c r="JA132" s="135"/>
      <c r="JB132" s="135"/>
      <c r="JC132" s="135"/>
      <c r="JD132" s="135"/>
      <c r="JE132" s="135"/>
      <c r="JF132" s="135"/>
      <c r="JG132" s="135"/>
      <c r="JH132" s="135"/>
      <c r="JI132" s="75"/>
      <c r="JJ132" s="75"/>
      <c r="JK132" s="75"/>
      <c r="JL132" s="75"/>
      <c r="JM132" s="75"/>
      <c r="JN132" s="75"/>
      <c r="JO132" s="75"/>
      <c r="JP132" s="75"/>
      <c r="JQ132" s="75"/>
      <c r="JR132" s="75"/>
      <c r="JS132" s="75"/>
      <c r="JT132" s="75"/>
      <c r="JU132" s="75"/>
      <c r="JV132" s="75"/>
      <c r="JW132" s="75"/>
      <c r="JX132" s="75"/>
      <c r="JY132" s="75"/>
      <c r="JZ132" s="75"/>
      <c r="KA132" s="75"/>
      <c r="KB132" s="75"/>
      <c r="KC132" s="75"/>
      <c r="KD132" s="75"/>
      <c r="KE132" s="75"/>
      <c r="KF132" s="75"/>
      <c r="KG132" s="75"/>
      <c r="KH132" s="75"/>
      <c r="KI132" s="75"/>
      <c r="KJ132" s="75"/>
      <c r="KK132" s="75"/>
      <c r="KL132" s="75"/>
      <c r="KM132" s="75"/>
      <c r="KN132" s="75"/>
      <c r="KO132" s="75"/>
      <c r="KP132" s="75"/>
      <c r="KQ132" s="75"/>
      <c r="KR132" s="75"/>
      <c r="KS132" s="75"/>
      <c r="KT132" s="75"/>
      <c r="KU132" s="75"/>
      <c r="KV132" s="75"/>
      <c r="KW132" s="75"/>
      <c r="KX132" s="75"/>
      <c r="KY132" s="75"/>
      <c r="KZ132" s="75"/>
      <c r="LA132" s="75"/>
      <c r="LB132" s="75"/>
      <c r="LC132" s="75"/>
      <c r="LD132" s="75"/>
      <c r="LE132" s="75"/>
      <c r="LF132" s="75"/>
      <c r="LG132" s="75"/>
      <c r="LH132" s="75"/>
      <c r="LI132" s="75"/>
      <c r="LJ132" s="75"/>
      <c r="LK132" s="75"/>
      <c r="LL132" s="75"/>
      <c r="LM132" s="75"/>
      <c r="LN132" s="75"/>
      <c r="LO132" s="75"/>
      <c r="LP132" s="75"/>
      <c r="LQ132" s="75"/>
      <c r="LR132" s="75"/>
      <c r="LS132" s="75"/>
      <c r="LT132" s="75"/>
      <c r="LU132" s="75"/>
      <c r="LV132" s="75"/>
      <c r="LW132" s="75"/>
      <c r="LX132" s="75"/>
      <c r="LY132" s="75"/>
      <c r="LZ132" s="75"/>
      <c r="MA132" s="75"/>
      <c r="MB132" s="75"/>
      <c r="MC132" s="75"/>
      <c r="MD132" s="75"/>
      <c r="ME132" s="75"/>
      <c r="MF132" s="75"/>
      <c r="MG132" s="75"/>
      <c r="MH132" s="75"/>
      <c r="MI132" s="75"/>
      <c r="MJ132" s="75"/>
      <c r="MK132" s="75"/>
      <c r="ML132" s="75"/>
      <c r="MM132" s="75"/>
      <c r="MN132" s="75"/>
      <c r="MO132" s="75"/>
      <c r="MP132" s="75"/>
      <c r="MQ132" s="75"/>
      <c r="MR132" s="75"/>
      <c r="MS132" s="75"/>
      <c r="MT132" s="75"/>
      <c r="MU132" s="75"/>
      <c r="MV132" s="75"/>
      <c r="MW132" s="75"/>
      <c r="MX132" s="75"/>
      <c r="MY132" s="75"/>
      <c r="MZ132" s="75"/>
      <c r="NA132" s="75"/>
      <c r="NB132" s="75"/>
      <c r="NC132" s="75"/>
      <c r="ND132" s="75"/>
      <c r="NE132" s="75"/>
      <c r="NF132" s="75"/>
      <c r="NG132" s="75"/>
      <c r="NH132" s="75"/>
      <c r="NI132" s="75"/>
      <c r="NJ132" s="75"/>
      <c r="NK132" s="75"/>
      <c r="NL132" s="75"/>
      <c r="NM132" s="75"/>
      <c r="NN132" s="75"/>
      <c r="NO132" s="75"/>
      <c r="NP132" s="75"/>
      <c r="NQ132" s="75"/>
      <c r="NR132" s="75"/>
      <c r="NS132" s="75"/>
      <c r="NT132" s="75"/>
      <c r="NU132" s="75"/>
      <c r="NV132" s="75"/>
      <c r="NW132" s="75"/>
      <c r="NX132" s="75"/>
      <c r="NY132" s="75"/>
      <c r="NZ132" s="75"/>
      <c r="OA132" s="75"/>
      <c r="OB132" s="75"/>
      <c r="OC132" s="75"/>
      <c r="OD132" s="75"/>
      <c r="OE132" s="75"/>
      <c r="OF132" s="75"/>
      <c r="OG132" s="75"/>
      <c r="OH132" s="75"/>
      <c r="OI132" s="75"/>
      <c r="OJ132" s="75"/>
      <c r="OK132" s="75"/>
      <c r="OL132" s="75"/>
      <c r="OM132" s="75"/>
      <c r="ON132" s="75"/>
      <c r="OO132" s="75"/>
      <c r="OP132" s="75"/>
      <c r="OQ132" s="75"/>
      <c r="OR132" s="75"/>
      <c r="OS132" s="75"/>
      <c r="OT132" s="75"/>
      <c r="OU132" s="75"/>
      <c r="OV132" s="75"/>
      <c r="OW132" s="75"/>
      <c r="OX132" s="75"/>
      <c r="OY132" s="75"/>
      <c r="OZ132" s="75"/>
      <c r="PA132" s="75"/>
      <c r="PB132" s="75"/>
      <c r="PC132" s="75"/>
      <c r="PD132" s="75"/>
      <c r="PE132" s="75"/>
      <c r="PF132" s="75"/>
      <c r="PG132" s="75"/>
      <c r="PH132" s="75"/>
      <c r="PI132" s="75"/>
      <c r="PJ132" s="75"/>
      <c r="PK132" s="75"/>
      <c r="PL132" s="75"/>
      <c r="PM132" s="75"/>
      <c r="PN132" s="75"/>
      <c r="PO132" s="75"/>
      <c r="PP132" s="75"/>
      <c r="PQ132" s="75"/>
      <c r="PR132" s="75"/>
      <c r="PS132" s="75"/>
      <c r="PT132" s="75"/>
      <c r="PU132" s="75"/>
      <c r="PV132" s="75"/>
      <c r="PW132" s="75"/>
      <c r="PX132" s="75"/>
      <c r="PY132" s="75"/>
      <c r="PZ132" s="75"/>
      <c r="QA132" s="75"/>
      <c r="QB132" s="75"/>
      <c r="QC132" s="75"/>
      <c r="QD132" s="75"/>
      <c r="QE132" s="75"/>
      <c r="QF132" s="75"/>
      <c r="QG132" s="75"/>
      <c r="QH132" s="75"/>
      <c r="QI132" s="75"/>
      <c r="QJ132" s="75"/>
      <c r="QK132" s="75"/>
      <c r="QL132" s="75"/>
      <c r="QM132" s="75"/>
      <c r="QN132" s="75"/>
      <c r="QO132" s="75"/>
      <c r="QP132" s="75"/>
      <c r="QQ132" s="75"/>
      <c r="QR132" s="75"/>
      <c r="QS132" s="75"/>
      <c r="QT132" s="75"/>
      <c r="QU132" s="75"/>
      <c r="QV132" s="75"/>
      <c r="QW132" s="75"/>
      <c r="QX132" s="75"/>
      <c r="QY132" s="75"/>
      <c r="QZ132" s="75"/>
      <c r="RA132" s="75"/>
      <c r="RB132" s="75"/>
      <c r="RC132" s="75"/>
      <c r="RD132" s="75"/>
      <c r="RE132" s="75"/>
      <c r="RF132" s="75"/>
      <c r="RG132" s="75"/>
      <c r="RH132" s="75"/>
      <c r="RI132" s="75"/>
      <c r="RJ132" s="75"/>
      <c r="RK132" s="75"/>
      <c r="RL132" s="75"/>
    </row>
    <row r="133" spans="1:480" s="132" customFormat="1" ht="49.5">
      <c r="A133" s="724"/>
      <c r="B133" s="725"/>
      <c r="C133" s="755"/>
      <c r="D133" s="781" t="s">
        <v>196</v>
      </c>
      <c r="E133" s="734" t="s">
        <v>191</v>
      </c>
      <c r="F133" s="780">
        <v>258530</v>
      </c>
      <c r="G133" s="135"/>
      <c r="H133" s="135"/>
      <c r="I133" s="135"/>
      <c r="J133" s="135"/>
      <c r="K133" s="135"/>
      <c r="L133" s="135"/>
      <c r="M133" s="135"/>
      <c r="N133" s="135"/>
      <c r="O133" s="135"/>
      <c r="P133" s="135"/>
      <c r="Q133" s="135"/>
      <c r="R133" s="135"/>
      <c r="S133" s="135"/>
      <c r="T133" s="135"/>
      <c r="U133" s="135"/>
      <c r="V133" s="135"/>
      <c r="W133" s="135"/>
      <c r="X133" s="135"/>
      <c r="Y133" s="135"/>
      <c r="Z133" s="135"/>
      <c r="AA133" s="135"/>
      <c r="AB133" s="135"/>
      <c r="AC133" s="135"/>
      <c r="AD133" s="135"/>
      <c r="AE133" s="135"/>
      <c r="AF133" s="135"/>
      <c r="AG133" s="135"/>
      <c r="AH133" s="135"/>
      <c r="AI133" s="135"/>
      <c r="AJ133" s="135"/>
      <c r="AK133" s="135"/>
      <c r="AL133" s="135"/>
      <c r="AM133" s="135"/>
      <c r="AN133" s="135"/>
      <c r="AO133" s="135"/>
      <c r="AP133" s="135"/>
      <c r="AQ133" s="135"/>
      <c r="AR133" s="135"/>
      <c r="AS133" s="135"/>
      <c r="AT133" s="135"/>
      <c r="AU133" s="135"/>
      <c r="AV133" s="135"/>
      <c r="AW133" s="135"/>
      <c r="AX133" s="135"/>
      <c r="AY133" s="135"/>
      <c r="AZ133" s="135"/>
      <c r="BA133" s="135"/>
      <c r="BB133" s="135"/>
      <c r="BC133" s="135"/>
      <c r="BD133" s="135"/>
      <c r="BE133" s="135"/>
      <c r="BF133" s="135"/>
      <c r="BG133" s="135"/>
      <c r="BH133" s="135"/>
      <c r="BI133" s="135"/>
      <c r="BJ133" s="135"/>
      <c r="BK133" s="135"/>
      <c r="BL133" s="135"/>
      <c r="BM133" s="135"/>
      <c r="BN133" s="135"/>
      <c r="BO133" s="135"/>
      <c r="BP133" s="135"/>
      <c r="BQ133" s="135"/>
      <c r="BR133" s="135"/>
      <c r="BS133" s="135"/>
      <c r="BT133" s="135"/>
      <c r="BU133" s="135"/>
      <c r="BV133" s="135"/>
      <c r="BW133" s="135"/>
      <c r="BX133" s="135"/>
      <c r="BY133" s="135"/>
      <c r="BZ133" s="135"/>
      <c r="CA133" s="135"/>
      <c r="CB133" s="135"/>
      <c r="CC133" s="135"/>
      <c r="CD133" s="135"/>
      <c r="CE133" s="135"/>
      <c r="CF133" s="135"/>
      <c r="CG133" s="135"/>
      <c r="CH133" s="135"/>
      <c r="CI133" s="135"/>
      <c r="CJ133" s="135"/>
      <c r="CK133" s="135"/>
      <c r="CL133" s="135"/>
      <c r="CM133" s="135"/>
      <c r="CN133" s="135"/>
      <c r="CO133" s="135"/>
      <c r="CP133" s="135"/>
      <c r="CQ133" s="135"/>
      <c r="CR133" s="135"/>
      <c r="CS133" s="135"/>
      <c r="CT133" s="135"/>
      <c r="CU133" s="135"/>
      <c r="CV133" s="135"/>
      <c r="CW133" s="135"/>
      <c r="CX133" s="135"/>
      <c r="CY133" s="135"/>
      <c r="CZ133" s="135"/>
      <c r="DA133" s="135"/>
      <c r="DB133" s="135"/>
      <c r="DC133" s="135"/>
      <c r="DD133" s="135"/>
      <c r="DE133" s="135"/>
      <c r="DF133" s="135"/>
      <c r="DG133" s="135"/>
      <c r="DH133" s="135"/>
      <c r="DI133" s="135"/>
      <c r="DJ133" s="135"/>
      <c r="DK133" s="135"/>
      <c r="DL133" s="135"/>
      <c r="DM133" s="135"/>
      <c r="DN133" s="135"/>
      <c r="DO133" s="135"/>
      <c r="DP133" s="135"/>
      <c r="DQ133" s="135"/>
      <c r="DR133" s="135"/>
      <c r="DS133" s="135"/>
      <c r="DT133" s="135"/>
      <c r="DU133" s="135"/>
      <c r="DV133" s="135"/>
      <c r="DW133" s="135"/>
      <c r="DX133" s="135"/>
      <c r="DY133" s="135"/>
      <c r="DZ133" s="135"/>
      <c r="EA133" s="135"/>
      <c r="EB133" s="135"/>
      <c r="EC133" s="135"/>
      <c r="ED133" s="135"/>
      <c r="EE133" s="135"/>
      <c r="EF133" s="135"/>
      <c r="EG133" s="135"/>
      <c r="EH133" s="135"/>
      <c r="EI133" s="135"/>
      <c r="EJ133" s="135"/>
      <c r="EK133" s="135"/>
      <c r="EL133" s="135"/>
      <c r="EM133" s="135"/>
      <c r="EN133" s="135"/>
      <c r="EO133" s="135"/>
      <c r="EP133" s="135"/>
      <c r="EQ133" s="135"/>
      <c r="ER133" s="135"/>
      <c r="ES133" s="135"/>
      <c r="ET133" s="135"/>
      <c r="EU133" s="135"/>
      <c r="EV133" s="135"/>
      <c r="EW133" s="135"/>
      <c r="EX133" s="135"/>
      <c r="EY133" s="135"/>
      <c r="EZ133" s="135"/>
      <c r="FA133" s="135"/>
      <c r="FB133" s="135"/>
      <c r="FC133" s="135"/>
      <c r="FD133" s="135"/>
      <c r="FE133" s="135"/>
      <c r="FF133" s="135"/>
      <c r="FG133" s="135"/>
      <c r="FH133" s="135"/>
      <c r="FI133" s="135"/>
      <c r="FJ133" s="135"/>
      <c r="FK133" s="135"/>
      <c r="FL133" s="135"/>
      <c r="FM133" s="135"/>
      <c r="FN133" s="135"/>
      <c r="FO133" s="135"/>
      <c r="FP133" s="135"/>
      <c r="FQ133" s="135"/>
      <c r="FR133" s="135"/>
      <c r="FS133" s="135"/>
      <c r="FT133" s="135"/>
      <c r="FU133" s="135"/>
      <c r="FV133" s="135"/>
      <c r="FW133" s="135"/>
      <c r="FX133" s="135"/>
      <c r="FY133" s="135"/>
      <c r="FZ133" s="135"/>
      <c r="GA133" s="135"/>
      <c r="GB133" s="135"/>
      <c r="GC133" s="135"/>
      <c r="GD133" s="135"/>
      <c r="GE133" s="135"/>
      <c r="GF133" s="135"/>
      <c r="GG133" s="135"/>
      <c r="GH133" s="135"/>
      <c r="GI133" s="135"/>
      <c r="GJ133" s="135"/>
      <c r="GK133" s="135"/>
      <c r="GL133" s="135"/>
      <c r="GM133" s="135"/>
      <c r="GN133" s="135"/>
      <c r="GO133" s="135"/>
      <c r="GP133" s="135"/>
      <c r="GQ133" s="135"/>
      <c r="GR133" s="135"/>
      <c r="GS133" s="135"/>
      <c r="GT133" s="135"/>
      <c r="GU133" s="135"/>
      <c r="GV133" s="135"/>
      <c r="GW133" s="135"/>
      <c r="GX133" s="135"/>
      <c r="GY133" s="135"/>
      <c r="GZ133" s="135"/>
      <c r="HA133" s="135"/>
      <c r="HB133" s="135"/>
      <c r="HC133" s="135"/>
      <c r="HD133" s="135"/>
      <c r="HE133" s="135"/>
      <c r="HF133" s="135"/>
      <c r="HG133" s="135"/>
      <c r="HH133" s="135"/>
      <c r="HI133" s="135"/>
      <c r="HJ133" s="135"/>
      <c r="HK133" s="135"/>
      <c r="HL133" s="135"/>
      <c r="HM133" s="135"/>
      <c r="HN133" s="135"/>
      <c r="HO133" s="135"/>
      <c r="HP133" s="135"/>
      <c r="HQ133" s="135"/>
      <c r="HR133" s="135"/>
      <c r="HS133" s="135"/>
      <c r="HT133" s="135"/>
      <c r="HU133" s="135"/>
      <c r="HV133" s="135"/>
      <c r="HW133" s="135"/>
      <c r="HX133" s="135"/>
      <c r="HY133" s="135"/>
      <c r="HZ133" s="135"/>
      <c r="IA133" s="135"/>
      <c r="IB133" s="135"/>
      <c r="IC133" s="135"/>
      <c r="ID133" s="135"/>
      <c r="IE133" s="135"/>
      <c r="IF133" s="135"/>
      <c r="IG133" s="135"/>
      <c r="IH133" s="135"/>
      <c r="II133" s="135"/>
      <c r="IJ133" s="135"/>
      <c r="IK133" s="135"/>
      <c r="IL133" s="135"/>
      <c r="IM133" s="135"/>
      <c r="IN133" s="135"/>
      <c r="IO133" s="135"/>
      <c r="IP133" s="135"/>
      <c r="IQ133" s="135"/>
      <c r="IR133" s="135"/>
      <c r="IS133" s="135"/>
      <c r="IT133" s="135"/>
      <c r="IU133" s="135"/>
      <c r="IV133" s="135"/>
      <c r="IW133" s="135"/>
      <c r="IX133" s="135"/>
      <c r="IY133" s="135"/>
      <c r="IZ133" s="135"/>
      <c r="JA133" s="135"/>
      <c r="JB133" s="135"/>
      <c r="JC133" s="135"/>
      <c r="JD133" s="135"/>
      <c r="JE133" s="135"/>
      <c r="JF133" s="135"/>
      <c r="JG133" s="135"/>
      <c r="JH133" s="135"/>
      <c r="JI133" s="75"/>
      <c r="JJ133" s="75"/>
      <c r="JK133" s="75"/>
      <c r="JL133" s="75"/>
      <c r="JM133" s="75"/>
      <c r="JN133" s="75"/>
      <c r="JO133" s="75"/>
      <c r="JP133" s="75"/>
      <c r="JQ133" s="75"/>
      <c r="JR133" s="75"/>
      <c r="JS133" s="75"/>
      <c r="JT133" s="75"/>
      <c r="JU133" s="75"/>
      <c r="JV133" s="75"/>
      <c r="JW133" s="75"/>
      <c r="JX133" s="75"/>
      <c r="JY133" s="75"/>
      <c r="JZ133" s="75"/>
      <c r="KA133" s="75"/>
      <c r="KB133" s="75"/>
      <c r="KC133" s="75"/>
      <c r="KD133" s="75"/>
      <c r="KE133" s="75"/>
      <c r="KF133" s="75"/>
      <c r="KG133" s="75"/>
      <c r="KH133" s="75"/>
      <c r="KI133" s="75"/>
      <c r="KJ133" s="75"/>
      <c r="KK133" s="75"/>
      <c r="KL133" s="75"/>
      <c r="KM133" s="75"/>
      <c r="KN133" s="75"/>
      <c r="KO133" s="75"/>
      <c r="KP133" s="75"/>
      <c r="KQ133" s="75"/>
      <c r="KR133" s="75"/>
      <c r="KS133" s="75"/>
      <c r="KT133" s="75"/>
      <c r="KU133" s="75"/>
      <c r="KV133" s="75"/>
      <c r="KW133" s="75"/>
      <c r="KX133" s="75"/>
      <c r="KY133" s="75"/>
      <c r="KZ133" s="75"/>
      <c r="LA133" s="75"/>
      <c r="LB133" s="75"/>
      <c r="LC133" s="75"/>
      <c r="LD133" s="75"/>
      <c r="LE133" s="75"/>
      <c r="LF133" s="75"/>
      <c r="LG133" s="75"/>
      <c r="LH133" s="75"/>
      <c r="LI133" s="75"/>
      <c r="LJ133" s="75"/>
      <c r="LK133" s="75"/>
      <c r="LL133" s="75"/>
      <c r="LM133" s="75"/>
      <c r="LN133" s="75"/>
      <c r="LO133" s="75"/>
      <c r="LP133" s="75"/>
      <c r="LQ133" s="75"/>
      <c r="LR133" s="75"/>
      <c r="LS133" s="75"/>
      <c r="LT133" s="75"/>
      <c r="LU133" s="75"/>
      <c r="LV133" s="75"/>
      <c r="LW133" s="75"/>
      <c r="LX133" s="75"/>
      <c r="LY133" s="75"/>
      <c r="LZ133" s="75"/>
      <c r="MA133" s="75"/>
      <c r="MB133" s="75"/>
      <c r="MC133" s="75"/>
      <c r="MD133" s="75"/>
      <c r="ME133" s="75"/>
      <c r="MF133" s="75"/>
      <c r="MG133" s="75"/>
      <c r="MH133" s="75"/>
      <c r="MI133" s="75"/>
      <c r="MJ133" s="75"/>
      <c r="MK133" s="75"/>
      <c r="ML133" s="75"/>
      <c r="MM133" s="75"/>
      <c r="MN133" s="75"/>
      <c r="MO133" s="75"/>
      <c r="MP133" s="75"/>
      <c r="MQ133" s="75"/>
      <c r="MR133" s="75"/>
      <c r="MS133" s="75"/>
      <c r="MT133" s="75"/>
      <c r="MU133" s="75"/>
      <c r="MV133" s="75"/>
      <c r="MW133" s="75"/>
      <c r="MX133" s="75"/>
      <c r="MY133" s="75"/>
      <c r="MZ133" s="75"/>
      <c r="NA133" s="75"/>
      <c r="NB133" s="75"/>
      <c r="NC133" s="75"/>
      <c r="ND133" s="75"/>
      <c r="NE133" s="75"/>
      <c r="NF133" s="75"/>
      <c r="NG133" s="75"/>
      <c r="NH133" s="75"/>
      <c r="NI133" s="75"/>
      <c r="NJ133" s="75"/>
      <c r="NK133" s="75"/>
      <c r="NL133" s="75"/>
      <c r="NM133" s="75"/>
      <c r="NN133" s="75"/>
      <c r="NO133" s="75"/>
      <c r="NP133" s="75"/>
      <c r="NQ133" s="75"/>
      <c r="NR133" s="75"/>
      <c r="NS133" s="75"/>
      <c r="NT133" s="75"/>
      <c r="NU133" s="75"/>
      <c r="NV133" s="75"/>
      <c r="NW133" s="75"/>
      <c r="NX133" s="75"/>
      <c r="NY133" s="75"/>
      <c r="NZ133" s="75"/>
      <c r="OA133" s="75"/>
      <c r="OB133" s="75"/>
      <c r="OC133" s="75"/>
      <c r="OD133" s="75"/>
      <c r="OE133" s="75"/>
      <c r="OF133" s="75"/>
      <c r="OG133" s="75"/>
      <c r="OH133" s="75"/>
      <c r="OI133" s="75"/>
      <c r="OJ133" s="75"/>
      <c r="OK133" s="75"/>
      <c r="OL133" s="75"/>
      <c r="OM133" s="75"/>
      <c r="ON133" s="75"/>
      <c r="OO133" s="75"/>
      <c r="OP133" s="75"/>
      <c r="OQ133" s="75"/>
      <c r="OR133" s="75"/>
      <c r="OS133" s="75"/>
      <c r="OT133" s="75"/>
      <c r="OU133" s="75"/>
      <c r="OV133" s="75"/>
      <c r="OW133" s="75"/>
      <c r="OX133" s="75"/>
      <c r="OY133" s="75"/>
      <c r="OZ133" s="75"/>
      <c r="PA133" s="75"/>
      <c r="PB133" s="75"/>
      <c r="PC133" s="75"/>
      <c r="PD133" s="75"/>
      <c r="PE133" s="75"/>
      <c r="PF133" s="75"/>
      <c r="PG133" s="75"/>
      <c r="PH133" s="75"/>
      <c r="PI133" s="75"/>
      <c r="PJ133" s="75"/>
      <c r="PK133" s="75"/>
      <c r="PL133" s="75"/>
      <c r="PM133" s="75"/>
      <c r="PN133" s="75"/>
      <c r="PO133" s="75"/>
      <c r="PP133" s="75"/>
      <c r="PQ133" s="75"/>
      <c r="PR133" s="75"/>
      <c r="PS133" s="75"/>
      <c r="PT133" s="75"/>
      <c r="PU133" s="75"/>
      <c r="PV133" s="75"/>
      <c r="PW133" s="75"/>
      <c r="PX133" s="75"/>
      <c r="PY133" s="75"/>
      <c r="PZ133" s="75"/>
      <c r="QA133" s="75"/>
      <c r="QB133" s="75"/>
      <c r="QC133" s="75"/>
      <c r="QD133" s="75"/>
      <c r="QE133" s="75"/>
      <c r="QF133" s="75"/>
      <c r="QG133" s="75"/>
      <c r="QH133" s="75"/>
      <c r="QI133" s="75"/>
      <c r="QJ133" s="75"/>
      <c r="QK133" s="75"/>
      <c r="QL133" s="75"/>
      <c r="QM133" s="75"/>
      <c r="QN133" s="75"/>
      <c r="QO133" s="75"/>
      <c r="QP133" s="75"/>
      <c r="QQ133" s="75"/>
      <c r="QR133" s="75"/>
      <c r="QS133" s="75"/>
      <c r="QT133" s="75"/>
      <c r="QU133" s="75"/>
      <c r="QV133" s="75"/>
      <c r="QW133" s="75"/>
      <c r="QX133" s="75"/>
      <c r="QY133" s="75"/>
      <c r="QZ133" s="75"/>
      <c r="RA133" s="75"/>
      <c r="RB133" s="75"/>
      <c r="RC133" s="75"/>
      <c r="RD133" s="75"/>
      <c r="RE133" s="75"/>
      <c r="RF133" s="75"/>
      <c r="RG133" s="75"/>
      <c r="RH133" s="75"/>
      <c r="RI133" s="75"/>
      <c r="RJ133" s="75"/>
      <c r="RK133" s="75"/>
      <c r="RL133" s="75"/>
    </row>
    <row r="134" spans="1:480" s="132" customFormat="1" ht="66">
      <c r="A134" s="724"/>
      <c r="B134" s="725"/>
      <c r="C134" s="755"/>
      <c r="D134" s="781" t="s">
        <v>238</v>
      </c>
      <c r="E134" s="726" t="s">
        <v>191</v>
      </c>
      <c r="F134" s="780">
        <v>513291</v>
      </c>
      <c r="G134" s="135"/>
      <c r="H134" s="135"/>
      <c r="I134" s="135"/>
      <c r="J134" s="135"/>
      <c r="K134" s="135"/>
      <c r="L134" s="135"/>
      <c r="M134" s="135"/>
      <c r="N134" s="135"/>
      <c r="O134" s="135"/>
      <c r="P134" s="135"/>
      <c r="Q134" s="135"/>
      <c r="R134" s="135"/>
      <c r="S134" s="135"/>
      <c r="T134" s="135"/>
      <c r="U134" s="135"/>
      <c r="V134" s="135"/>
      <c r="W134" s="135"/>
      <c r="X134" s="135"/>
      <c r="Y134" s="135"/>
      <c r="Z134" s="135"/>
      <c r="AA134" s="135"/>
      <c r="AB134" s="135"/>
      <c r="AC134" s="135"/>
      <c r="AD134" s="135"/>
      <c r="AE134" s="135"/>
      <c r="AF134" s="135"/>
      <c r="AG134" s="135"/>
      <c r="AH134" s="135"/>
      <c r="AI134" s="135"/>
      <c r="AJ134" s="135"/>
      <c r="AK134" s="135"/>
      <c r="AL134" s="135"/>
      <c r="AM134" s="135"/>
      <c r="AN134" s="135"/>
      <c r="AO134" s="135"/>
      <c r="AP134" s="135"/>
      <c r="AQ134" s="135"/>
      <c r="AR134" s="135"/>
      <c r="AS134" s="135"/>
      <c r="AT134" s="135"/>
      <c r="AU134" s="135"/>
      <c r="AV134" s="135"/>
      <c r="AW134" s="135"/>
      <c r="AX134" s="135"/>
      <c r="AY134" s="135"/>
      <c r="AZ134" s="135"/>
      <c r="BA134" s="135"/>
      <c r="BB134" s="135"/>
      <c r="BC134" s="135"/>
      <c r="BD134" s="135"/>
      <c r="BE134" s="135"/>
      <c r="BF134" s="135"/>
      <c r="BG134" s="135"/>
      <c r="BH134" s="135"/>
      <c r="BI134" s="135"/>
      <c r="BJ134" s="135"/>
      <c r="BK134" s="135"/>
      <c r="BL134" s="135"/>
      <c r="BM134" s="135"/>
      <c r="BN134" s="135"/>
      <c r="BO134" s="135"/>
      <c r="BP134" s="135"/>
      <c r="BQ134" s="135"/>
      <c r="BR134" s="135"/>
      <c r="BS134" s="135"/>
      <c r="BT134" s="135"/>
      <c r="BU134" s="135"/>
      <c r="BV134" s="135"/>
      <c r="BW134" s="135"/>
      <c r="BX134" s="135"/>
      <c r="BY134" s="135"/>
      <c r="BZ134" s="135"/>
      <c r="CA134" s="135"/>
      <c r="CB134" s="135"/>
      <c r="CC134" s="135"/>
      <c r="CD134" s="135"/>
      <c r="CE134" s="135"/>
      <c r="CF134" s="135"/>
      <c r="CG134" s="135"/>
      <c r="CH134" s="135"/>
      <c r="CI134" s="135"/>
      <c r="CJ134" s="135"/>
      <c r="CK134" s="135"/>
      <c r="CL134" s="135"/>
      <c r="CM134" s="135"/>
      <c r="CN134" s="135"/>
      <c r="CO134" s="135"/>
      <c r="CP134" s="135"/>
      <c r="CQ134" s="135"/>
      <c r="CR134" s="135"/>
      <c r="CS134" s="135"/>
      <c r="CT134" s="135"/>
      <c r="CU134" s="135"/>
      <c r="CV134" s="135"/>
      <c r="CW134" s="135"/>
      <c r="CX134" s="135"/>
      <c r="CY134" s="135"/>
      <c r="CZ134" s="135"/>
      <c r="DA134" s="135"/>
      <c r="DB134" s="135"/>
      <c r="DC134" s="135"/>
      <c r="DD134" s="135"/>
      <c r="DE134" s="135"/>
      <c r="DF134" s="135"/>
      <c r="DG134" s="135"/>
      <c r="DH134" s="135"/>
      <c r="DI134" s="135"/>
      <c r="DJ134" s="135"/>
      <c r="DK134" s="135"/>
      <c r="DL134" s="135"/>
      <c r="DM134" s="135"/>
      <c r="DN134" s="135"/>
      <c r="DO134" s="135"/>
      <c r="DP134" s="135"/>
      <c r="DQ134" s="135"/>
      <c r="DR134" s="135"/>
      <c r="DS134" s="135"/>
      <c r="DT134" s="135"/>
      <c r="DU134" s="135"/>
      <c r="DV134" s="135"/>
      <c r="DW134" s="135"/>
      <c r="DX134" s="135"/>
      <c r="DY134" s="135"/>
      <c r="DZ134" s="135"/>
      <c r="EA134" s="135"/>
      <c r="EB134" s="135"/>
      <c r="EC134" s="135"/>
      <c r="ED134" s="135"/>
      <c r="EE134" s="135"/>
      <c r="EF134" s="135"/>
      <c r="EG134" s="135"/>
      <c r="EH134" s="135"/>
      <c r="EI134" s="135"/>
      <c r="EJ134" s="135"/>
      <c r="EK134" s="135"/>
      <c r="EL134" s="135"/>
      <c r="EM134" s="135"/>
      <c r="EN134" s="135"/>
      <c r="EO134" s="135"/>
      <c r="EP134" s="135"/>
      <c r="EQ134" s="135"/>
      <c r="ER134" s="135"/>
      <c r="ES134" s="135"/>
      <c r="ET134" s="135"/>
      <c r="EU134" s="135"/>
      <c r="EV134" s="135"/>
      <c r="EW134" s="135"/>
      <c r="EX134" s="135"/>
      <c r="EY134" s="135"/>
      <c r="EZ134" s="135"/>
      <c r="FA134" s="135"/>
      <c r="FB134" s="135"/>
      <c r="FC134" s="135"/>
      <c r="FD134" s="135"/>
      <c r="FE134" s="135"/>
      <c r="FF134" s="135"/>
      <c r="FG134" s="135"/>
      <c r="FH134" s="135"/>
      <c r="FI134" s="135"/>
      <c r="FJ134" s="135"/>
      <c r="FK134" s="135"/>
      <c r="FL134" s="135"/>
      <c r="FM134" s="135"/>
      <c r="FN134" s="135"/>
      <c r="FO134" s="135"/>
      <c r="FP134" s="135"/>
      <c r="FQ134" s="135"/>
      <c r="FR134" s="135"/>
      <c r="FS134" s="135"/>
      <c r="FT134" s="135"/>
      <c r="FU134" s="135"/>
      <c r="FV134" s="135"/>
      <c r="FW134" s="135"/>
      <c r="FX134" s="135"/>
      <c r="FY134" s="135"/>
      <c r="FZ134" s="135"/>
      <c r="GA134" s="135"/>
      <c r="GB134" s="135"/>
      <c r="GC134" s="135"/>
      <c r="GD134" s="135"/>
      <c r="GE134" s="135"/>
      <c r="GF134" s="135"/>
      <c r="GG134" s="135"/>
      <c r="GH134" s="135"/>
      <c r="GI134" s="135"/>
      <c r="GJ134" s="135"/>
      <c r="GK134" s="135"/>
      <c r="GL134" s="135"/>
      <c r="GM134" s="135"/>
      <c r="GN134" s="135"/>
      <c r="GO134" s="135"/>
      <c r="GP134" s="135"/>
      <c r="GQ134" s="135"/>
      <c r="GR134" s="135"/>
      <c r="GS134" s="135"/>
      <c r="GT134" s="135"/>
      <c r="GU134" s="135"/>
      <c r="GV134" s="135"/>
      <c r="GW134" s="135"/>
      <c r="GX134" s="135"/>
      <c r="GY134" s="135"/>
      <c r="GZ134" s="135"/>
      <c r="HA134" s="135"/>
      <c r="HB134" s="135"/>
      <c r="HC134" s="135"/>
      <c r="HD134" s="135"/>
      <c r="HE134" s="135"/>
      <c r="HF134" s="135"/>
      <c r="HG134" s="135"/>
      <c r="HH134" s="135"/>
      <c r="HI134" s="135"/>
      <c r="HJ134" s="135"/>
      <c r="HK134" s="135"/>
      <c r="HL134" s="135"/>
      <c r="HM134" s="135"/>
      <c r="HN134" s="135"/>
      <c r="HO134" s="135"/>
      <c r="HP134" s="135"/>
      <c r="HQ134" s="135"/>
      <c r="HR134" s="135"/>
      <c r="HS134" s="135"/>
      <c r="HT134" s="135"/>
      <c r="HU134" s="135"/>
      <c r="HV134" s="135"/>
      <c r="HW134" s="135"/>
      <c r="HX134" s="135"/>
      <c r="HY134" s="135"/>
      <c r="HZ134" s="135"/>
      <c r="IA134" s="135"/>
      <c r="IB134" s="135"/>
      <c r="IC134" s="135"/>
      <c r="ID134" s="135"/>
      <c r="IE134" s="135"/>
      <c r="IF134" s="135"/>
      <c r="IG134" s="135"/>
      <c r="IH134" s="135"/>
      <c r="II134" s="135"/>
      <c r="IJ134" s="135"/>
      <c r="IK134" s="135"/>
      <c r="IL134" s="135"/>
      <c r="IM134" s="135"/>
      <c r="IN134" s="135"/>
      <c r="IO134" s="135"/>
      <c r="IP134" s="135"/>
      <c r="IQ134" s="135"/>
      <c r="IR134" s="135"/>
      <c r="IS134" s="135"/>
      <c r="IT134" s="135"/>
      <c r="IU134" s="135"/>
      <c r="IV134" s="135"/>
      <c r="IW134" s="135"/>
      <c r="IX134" s="135"/>
      <c r="IY134" s="135"/>
      <c r="IZ134" s="135"/>
      <c r="JA134" s="135"/>
      <c r="JB134" s="135"/>
      <c r="JC134" s="135"/>
      <c r="JD134" s="135"/>
      <c r="JE134" s="135"/>
      <c r="JF134" s="135"/>
      <c r="JG134" s="135"/>
      <c r="JH134" s="135"/>
      <c r="JI134" s="75"/>
      <c r="JJ134" s="75"/>
      <c r="JK134" s="75"/>
      <c r="JL134" s="75"/>
      <c r="JM134" s="75"/>
      <c r="JN134" s="75"/>
      <c r="JO134" s="75"/>
      <c r="JP134" s="75"/>
      <c r="JQ134" s="75"/>
      <c r="JR134" s="75"/>
      <c r="JS134" s="75"/>
      <c r="JT134" s="75"/>
      <c r="JU134" s="75"/>
      <c r="JV134" s="75"/>
      <c r="JW134" s="75"/>
      <c r="JX134" s="75"/>
      <c r="JY134" s="75"/>
      <c r="JZ134" s="75"/>
      <c r="KA134" s="75"/>
      <c r="KB134" s="75"/>
      <c r="KC134" s="75"/>
      <c r="KD134" s="75"/>
      <c r="KE134" s="75"/>
      <c r="KF134" s="75"/>
      <c r="KG134" s="75"/>
      <c r="KH134" s="75"/>
      <c r="KI134" s="75"/>
      <c r="KJ134" s="75"/>
      <c r="KK134" s="75"/>
      <c r="KL134" s="75"/>
      <c r="KM134" s="75"/>
      <c r="KN134" s="75"/>
      <c r="KO134" s="75"/>
      <c r="KP134" s="75"/>
      <c r="KQ134" s="75"/>
      <c r="KR134" s="75"/>
      <c r="KS134" s="75"/>
      <c r="KT134" s="75"/>
      <c r="KU134" s="75"/>
      <c r="KV134" s="75"/>
      <c r="KW134" s="75"/>
      <c r="KX134" s="75"/>
      <c r="KY134" s="75"/>
      <c r="KZ134" s="75"/>
      <c r="LA134" s="75"/>
      <c r="LB134" s="75"/>
      <c r="LC134" s="75"/>
      <c r="LD134" s="75"/>
      <c r="LE134" s="75"/>
      <c r="LF134" s="75"/>
      <c r="LG134" s="75"/>
      <c r="LH134" s="75"/>
      <c r="LI134" s="75"/>
      <c r="LJ134" s="75"/>
      <c r="LK134" s="75"/>
      <c r="LL134" s="75"/>
      <c r="LM134" s="75"/>
      <c r="LN134" s="75"/>
      <c r="LO134" s="75"/>
      <c r="LP134" s="75"/>
      <c r="LQ134" s="75"/>
      <c r="LR134" s="75"/>
      <c r="LS134" s="75"/>
      <c r="LT134" s="75"/>
      <c r="LU134" s="75"/>
      <c r="LV134" s="75"/>
      <c r="LW134" s="75"/>
      <c r="LX134" s="75"/>
      <c r="LY134" s="75"/>
      <c r="LZ134" s="75"/>
      <c r="MA134" s="75"/>
      <c r="MB134" s="75"/>
      <c r="MC134" s="75"/>
      <c r="MD134" s="75"/>
      <c r="ME134" s="75"/>
      <c r="MF134" s="75"/>
      <c r="MG134" s="75"/>
      <c r="MH134" s="75"/>
      <c r="MI134" s="75"/>
      <c r="MJ134" s="75"/>
      <c r="MK134" s="75"/>
      <c r="ML134" s="75"/>
      <c r="MM134" s="75"/>
      <c r="MN134" s="75"/>
      <c r="MO134" s="75"/>
      <c r="MP134" s="75"/>
      <c r="MQ134" s="75"/>
      <c r="MR134" s="75"/>
      <c r="MS134" s="75"/>
      <c r="MT134" s="75"/>
      <c r="MU134" s="75"/>
      <c r="MV134" s="75"/>
      <c r="MW134" s="75"/>
      <c r="MX134" s="75"/>
      <c r="MY134" s="75"/>
      <c r="MZ134" s="75"/>
      <c r="NA134" s="75"/>
      <c r="NB134" s="75"/>
      <c r="NC134" s="75"/>
      <c r="ND134" s="75"/>
      <c r="NE134" s="75"/>
      <c r="NF134" s="75"/>
      <c r="NG134" s="75"/>
      <c r="NH134" s="75"/>
      <c r="NI134" s="75"/>
      <c r="NJ134" s="75"/>
      <c r="NK134" s="75"/>
      <c r="NL134" s="75"/>
      <c r="NM134" s="75"/>
      <c r="NN134" s="75"/>
      <c r="NO134" s="75"/>
      <c r="NP134" s="75"/>
      <c r="NQ134" s="75"/>
      <c r="NR134" s="75"/>
      <c r="NS134" s="75"/>
      <c r="NT134" s="75"/>
      <c r="NU134" s="75"/>
      <c r="NV134" s="75"/>
      <c r="NW134" s="75"/>
      <c r="NX134" s="75"/>
      <c r="NY134" s="75"/>
      <c r="NZ134" s="75"/>
      <c r="OA134" s="75"/>
      <c r="OB134" s="75"/>
      <c r="OC134" s="75"/>
      <c r="OD134" s="75"/>
      <c r="OE134" s="75"/>
      <c r="OF134" s="75"/>
      <c r="OG134" s="75"/>
      <c r="OH134" s="75"/>
      <c r="OI134" s="75"/>
      <c r="OJ134" s="75"/>
      <c r="OK134" s="75"/>
      <c r="OL134" s="75"/>
      <c r="OM134" s="75"/>
      <c r="ON134" s="75"/>
      <c r="OO134" s="75"/>
      <c r="OP134" s="75"/>
      <c r="OQ134" s="75"/>
      <c r="OR134" s="75"/>
      <c r="OS134" s="75"/>
      <c r="OT134" s="75"/>
      <c r="OU134" s="75"/>
      <c r="OV134" s="75"/>
      <c r="OW134" s="75"/>
      <c r="OX134" s="75"/>
      <c r="OY134" s="75"/>
      <c r="OZ134" s="75"/>
      <c r="PA134" s="75"/>
      <c r="PB134" s="75"/>
      <c r="PC134" s="75"/>
      <c r="PD134" s="75"/>
      <c r="PE134" s="75"/>
      <c r="PF134" s="75"/>
      <c r="PG134" s="75"/>
      <c r="PH134" s="75"/>
      <c r="PI134" s="75"/>
      <c r="PJ134" s="75"/>
      <c r="PK134" s="75"/>
      <c r="PL134" s="75"/>
      <c r="PM134" s="75"/>
      <c r="PN134" s="75"/>
      <c r="PO134" s="75"/>
      <c r="PP134" s="75"/>
      <c r="PQ134" s="75"/>
      <c r="PR134" s="75"/>
      <c r="PS134" s="75"/>
      <c r="PT134" s="75"/>
      <c r="PU134" s="75"/>
      <c r="PV134" s="75"/>
      <c r="PW134" s="75"/>
      <c r="PX134" s="75"/>
      <c r="PY134" s="75"/>
      <c r="PZ134" s="75"/>
      <c r="QA134" s="75"/>
      <c r="QB134" s="75"/>
      <c r="QC134" s="75"/>
      <c r="QD134" s="75"/>
      <c r="QE134" s="75"/>
      <c r="QF134" s="75"/>
      <c r="QG134" s="75"/>
      <c r="QH134" s="75"/>
      <c r="QI134" s="75"/>
      <c r="QJ134" s="75"/>
      <c r="QK134" s="75"/>
      <c r="QL134" s="75"/>
      <c r="QM134" s="75"/>
      <c r="QN134" s="75"/>
      <c r="QO134" s="75"/>
      <c r="QP134" s="75"/>
      <c r="QQ134" s="75"/>
      <c r="QR134" s="75"/>
      <c r="QS134" s="75"/>
      <c r="QT134" s="75"/>
      <c r="QU134" s="75"/>
      <c r="QV134" s="75"/>
      <c r="QW134" s="75"/>
      <c r="QX134" s="75"/>
      <c r="QY134" s="75"/>
      <c r="QZ134" s="75"/>
      <c r="RA134" s="75"/>
      <c r="RB134" s="75"/>
      <c r="RC134" s="75"/>
      <c r="RD134" s="75"/>
      <c r="RE134" s="75"/>
      <c r="RF134" s="75"/>
      <c r="RG134" s="75"/>
      <c r="RH134" s="75"/>
      <c r="RI134" s="75"/>
      <c r="RJ134" s="75"/>
      <c r="RK134" s="75"/>
      <c r="RL134" s="75"/>
    </row>
    <row r="135" spans="1:480" s="132" customFormat="1" ht="125.25" customHeight="1">
      <c r="A135" s="724"/>
      <c r="B135" s="725"/>
      <c r="C135" s="755"/>
      <c r="D135" s="781" t="s">
        <v>239</v>
      </c>
      <c r="E135" s="726" t="s">
        <v>194</v>
      </c>
      <c r="F135" s="762">
        <v>62725</v>
      </c>
      <c r="G135" s="135"/>
      <c r="H135" s="135"/>
      <c r="I135" s="135"/>
      <c r="J135" s="135"/>
      <c r="K135" s="135"/>
      <c r="L135" s="135"/>
      <c r="M135" s="135"/>
      <c r="N135" s="135"/>
      <c r="O135" s="135"/>
      <c r="P135" s="135"/>
      <c r="Q135" s="135"/>
      <c r="R135" s="135"/>
      <c r="S135" s="135"/>
      <c r="T135" s="135"/>
      <c r="U135" s="135"/>
      <c r="V135" s="135"/>
      <c r="W135" s="135"/>
      <c r="X135" s="135"/>
      <c r="Y135" s="135"/>
      <c r="Z135" s="135"/>
      <c r="AA135" s="135"/>
      <c r="AB135" s="135"/>
      <c r="AC135" s="135"/>
      <c r="AD135" s="135"/>
      <c r="AE135" s="135"/>
      <c r="AF135" s="135"/>
      <c r="AG135" s="135"/>
      <c r="AH135" s="135"/>
      <c r="AI135" s="135"/>
      <c r="AJ135" s="135"/>
      <c r="AK135" s="135"/>
      <c r="AL135" s="135"/>
      <c r="AM135" s="135"/>
      <c r="AN135" s="135"/>
      <c r="AO135" s="135"/>
      <c r="AP135" s="135"/>
      <c r="AQ135" s="135"/>
      <c r="AR135" s="135"/>
      <c r="AS135" s="135"/>
      <c r="AT135" s="135"/>
      <c r="AU135" s="135"/>
      <c r="AV135" s="135"/>
      <c r="AW135" s="135"/>
      <c r="AX135" s="135"/>
      <c r="AY135" s="135"/>
      <c r="AZ135" s="135"/>
      <c r="BA135" s="135"/>
      <c r="BB135" s="135"/>
      <c r="BC135" s="135"/>
      <c r="BD135" s="135"/>
      <c r="BE135" s="135"/>
      <c r="BF135" s="135"/>
      <c r="BG135" s="135"/>
      <c r="BH135" s="135"/>
      <c r="BI135" s="135"/>
      <c r="BJ135" s="135"/>
      <c r="BK135" s="135"/>
      <c r="BL135" s="135"/>
      <c r="BM135" s="135"/>
      <c r="BN135" s="135"/>
      <c r="BO135" s="135"/>
      <c r="BP135" s="135"/>
      <c r="BQ135" s="135"/>
      <c r="BR135" s="135"/>
      <c r="BS135" s="135"/>
      <c r="BT135" s="135"/>
      <c r="BU135" s="135"/>
      <c r="BV135" s="135"/>
      <c r="BW135" s="135"/>
      <c r="BX135" s="135"/>
      <c r="BY135" s="135"/>
      <c r="BZ135" s="135"/>
      <c r="CA135" s="135"/>
      <c r="CB135" s="135"/>
      <c r="CC135" s="135"/>
      <c r="CD135" s="135"/>
      <c r="CE135" s="135"/>
      <c r="CF135" s="135"/>
      <c r="CG135" s="135"/>
      <c r="CH135" s="135"/>
      <c r="CI135" s="135"/>
      <c r="CJ135" s="135"/>
      <c r="CK135" s="135"/>
      <c r="CL135" s="135"/>
      <c r="CM135" s="135"/>
      <c r="CN135" s="135"/>
      <c r="CO135" s="135"/>
      <c r="CP135" s="135"/>
      <c r="CQ135" s="135"/>
      <c r="CR135" s="135"/>
      <c r="CS135" s="135"/>
      <c r="CT135" s="135"/>
      <c r="CU135" s="135"/>
      <c r="CV135" s="135"/>
      <c r="CW135" s="135"/>
      <c r="CX135" s="135"/>
      <c r="CY135" s="135"/>
      <c r="CZ135" s="135"/>
      <c r="DA135" s="135"/>
      <c r="DB135" s="135"/>
      <c r="DC135" s="135"/>
      <c r="DD135" s="135"/>
      <c r="DE135" s="135"/>
      <c r="DF135" s="135"/>
      <c r="DG135" s="135"/>
      <c r="DH135" s="135"/>
      <c r="DI135" s="135"/>
      <c r="DJ135" s="135"/>
      <c r="DK135" s="135"/>
      <c r="DL135" s="135"/>
      <c r="DM135" s="135"/>
      <c r="DN135" s="135"/>
      <c r="DO135" s="135"/>
      <c r="DP135" s="135"/>
      <c r="DQ135" s="135"/>
      <c r="DR135" s="135"/>
      <c r="DS135" s="135"/>
      <c r="DT135" s="135"/>
      <c r="DU135" s="135"/>
      <c r="DV135" s="135"/>
      <c r="DW135" s="135"/>
      <c r="DX135" s="135"/>
      <c r="DY135" s="135"/>
      <c r="DZ135" s="135"/>
      <c r="EA135" s="135"/>
      <c r="EB135" s="135"/>
      <c r="EC135" s="135"/>
      <c r="ED135" s="135"/>
      <c r="EE135" s="135"/>
      <c r="EF135" s="135"/>
      <c r="EG135" s="135"/>
      <c r="EH135" s="135"/>
      <c r="EI135" s="135"/>
      <c r="EJ135" s="135"/>
      <c r="EK135" s="135"/>
      <c r="EL135" s="135"/>
      <c r="EM135" s="135"/>
      <c r="EN135" s="135"/>
      <c r="EO135" s="135"/>
      <c r="EP135" s="135"/>
      <c r="EQ135" s="135"/>
      <c r="ER135" s="135"/>
      <c r="ES135" s="135"/>
      <c r="ET135" s="135"/>
      <c r="EU135" s="135"/>
      <c r="EV135" s="135"/>
      <c r="EW135" s="135"/>
      <c r="EX135" s="135"/>
      <c r="EY135" s="135"/>
      <c r="EZ135" s="135"/>
      <c r="FA135" s="135"/>
      <c r="FB135" s="135"/>
      <c r="FC135" s="135"/>
      <c r="FD135" s="135"/>
      <c r="FE135" s="135"/>
      <c r="FF135" s="135"/>
      <c r="FG135" s="135"/>
      <c r="FH135" s="135"/>
      <c r="FI135" s="135"/>
      <c r="FJ135" s="135"/>
      <c r="FK135" s="135"/>
      <c r="FL135" s="135"/>
      <c r="FM135" s="135"/>
      <c r="FN135" s="135"/>
      <c r="FO135" s="135"/>
      <c r="FP135" s="135"/>
      <c r="FQ135" s="135"/>
      <c r="FR135" s="135"/>
      <c r="FS135" s="135"/>
      <c r="FT135" s="135"/>
      <c r="FU135" s="135"/>
      <c r="FV135" s="135"/>
      <c r="FW135" s="135"/>
      <c r="FX135" s="135"/>
      <c r="FY135" s="135"/>
      <c r="FZ135" s="135"/>
      <c r="GA135" s="135"/>
      <c r="GB135" s="135"/>
      <c r="GC135" s="135"/>
      <c r="GD135" s="135"/>
      <c r="GE135" s="135"/>
      <c r="GF135" s="135"/>
      <c r="GG135" s="135"/>
      <c r="GH135" s="135"/>
      <c r="GI135" s="135"/>
      <c r="GJ135" s="135"/>
      <c r="GK135" s="135"/>
      <c r="GL135" s="135"/>
      <c r="GM135" s="135"/>
      <c r="GN135" s="135"/>
      <c r="GO135" s="135"/>
      <c r="GP135" s="135"/>
      <c r="GQ135" s="135"/>
      <c r="GR135" s="135"/>
      <c r="GS135" s="135"/>
      <c r="GT135" s="135"/>
      <c r="GU135" s="135"/>
      <c r="GV135" s="135"/>
      <c r="GW135" s="135"/>
      <c r="GX135" s="135"/>
      <c r="GY135" s="135"/>
      <c r="GZ135" s="135"/>
      <c r="HA135" s="135"/>
      <c r="HB135" s="135"/>
      <c r="HC135" s="135"/>
      <c r="HD135" s="135"/>
      <c r="HE135" s="135"/>
      <c r="HF135" s="135"/>
      <c r="HG135" s="135"/>
      <c r="HH135" s="135"/>
      <c r="HI135" s="135"/>
      <c r="HJ135" s="135"/>
      <c r="HK135" s="135"/>
      <c r="HL135" s="135"/>
      <c r="HM135" s="135"/>
      <c r="HN135" s="135"/>
      <c r="HO135" s="135"/>
      <c r="HP135" s="135"/>
      <c r="HQ135" s="135"/>
      <c r="HR135" s="135"/>
      <c r="HS135" s="135"/>
      <c r="HT135" s="135"/>
      <c r="HU135" s="135"/>
      <c r="HV135" s="135"/>
      <c r="HW135" s="135"/>
      <c r="HX135" s="135"/>
      <c r="HY135" s="135"/>
      <c r="HZ135" s="135"/>
      <c r="IA135" s="135"/>
      <c r="IB135" s="135"/>
      <c r="IC135" s="135"/>
      <c r="ID135" s="135"/>
      <c r="IE135" s="135"/>
      <c r="IF135" s="135"/>
      <c r="IG135" s="135"/>
      <c r="IH135" s="135"/>
      <c r="II135" s="135"/>
      <c r="IJ135" s="135"/>
      <c r="IK135" s="135"/>
      <c r="IL135" s="135"/>
      <c r="IM135" s="135"/>
      <c r="IN135" s="135"/>
      <c r="IO135" s="135"/>
      <c r="IP135" s="135"/>
      <c r="IQ135" s="135"/>
      <c r="IR135" s="135"/>
      <c r="IS135" s="135"/>
      <c r="IT135" s="135"/>
      <c r="IU135" s="135"/>
      <c r="IV135" s="135"/>
      <c r="IW135" s="135"/>
      <c r="IX135" s="135"/>
      <c r="IY135" s="135"/>
      <c r="IZ135" s="135"/>
      <c r="JA135" s="135"/>
      <c r="JB135" s="135"/>
      <c r="JC135" s="135"/>
      <c r="JD135" s="135"/>
      <c r="JE135" s="135"/>
      <c r="JF135" s="135"/>
      <c r="JG135" s="135"/>
      <c r="JH135" s="135"/>
      <c r="JI135" s="75"/>
      <c r="JJ135" s="75"/>
      <c r="JK135" s="75"/>
      <c r="JL135" s="75"/>
      <c r="JM135" s="75"/>
      <c r="JN135" s="75"/>
      <c r="JO135" s="75"/>
      <c r="JP135" s="75"/>
      <c r="JQ135" s="75"/>
      <c r="JR135" s="75"/>
      <c r="JS135" s="75"/>
      <c r="JT135" s="75"/>
      <c r="JU135" s="75"/>
      <c r="JV135" s="75"/>
      <c r="JW135" s="75"/>
      <c r="JX135" s="75"/>
      <c r="JY135" s="75"/>
      <c r="JZ135" s="75"/>
      <c r="KA135" s="75"/>
      <c r="KB135" s="75"/>
      <c r="KC135" s="75"/>
      <c r="KD135" s="75"/>
      <c r="KE135" s="75"/>
      <c r="KF135" s="75"/>
      <c r="KG135" s="75"/>
      <c r="KH135" s="75"/>
      <c r="KI135" s="75"/>
      <c r="KJ135" s="75"/>
      <c r="KK135" s="75"/>
      <c r="KL135" s="75"/>
      <c r="KM135" s="75"/>
      <c r="KN135" s="75"/>
      <c r="KO135" s="75"/>
      <c r="KP135" s="75"/>
      <c r="KQ135" s="75"/>
      <c r="KR135" s="75"/>
      <c r="KS135" s="75"/>
      <c r="KT135" s="75"/>
      <c r="KU135" s="75"/>
      <c r="KV135" s="75"/>
      <c r="KW135" s="75"/>
      <c r="KX135" s="75"/>
      <c r="KY135" s="75"/>
      <c r="KZ135" s="75"/>
      <c r="LA135" s="75"/>
      <c r="LB135" s="75"/>
      <c r="LC135" s="75"/>
      <c r="LD135" s="75"/>
      <c r="LE135" s="75"/>
      <c r="LF135" s="75"/>
      <c r="LG135" s="75"/>
      <c r="LH135" s="75"/>
      <c r="LI135" s="75"/>
      <c r="LJ135" s="75"/>
      <c r="LK135" s="75"/>
      <c r="LL135" s="75"/>
      <c r="LM135" s="75"/>
      <c r="LN135" s="75"/>
      <c r="LO135" s="75"/>
      <c r="LP135" s="75"/>
      <c r="LQ135" s="75"/>
      <c r="LR135" s="75"/>
      <c r="LS135" s="75"/>
      <c r="LT135" s="75"/>
      <c r="LU135" s="75"/>
      <c r="LV135" s="75"/>
      <c r="LW135" s="75"/>
      <c r="LX135" s="75"/>
      <c r="LY135" s="75"/>
      <c r="LZ135" s="75"/>
      <c r="MA135" s="75"/>
      <c r="MB135" s="75"/>
      <c r="MC135" s="75"/>
      <c r="MD135" s="75"/>
      <c r="ME135" s="75"/>
      <c r="MF135" s="75"/>
      <c r="MG135" s="75"/>
      <c r="MH135" s="75"/>
      <c r="MI135" s="75"/>
      <c r="MJ135" s="75"/>
      <c r="MK135" s="75"/>
      <c r="ML135" s="75"/>
      <c r="MM135" s="75"/>
      <c r="MN135" s="75"/>
      <c r="MO135" s="75"/>
      <c r="MP135" s="75"/>
      <c r="MQ135" s="75"/>
      <c r="MR135" s="75"/>
      <c r="MS135" s="75"/>
      <c r="MT135" s="75"/>
      <c r="MU135" s="75"/>
      <c r="MV135" s="75"/>
      <c r="MW135" s="75"/>
      <c r="MX135" s="75"/>
      <c r="MY135" s="75"/>
      <c r="MZ135" s="75"/>
      <c r="NA135" s="75"/>
      <c r="NB135" s="75"/>
      <c r="NC135" s="75"/>
      <c r="ND135" s="75"/>
      <c r="NE135" s="75"/>
      <c r="NF135" s="75"/>
      <c r="NG135" s="75"/>
      <c r="NH135" s="75"/>
      <c r="NI135" s="75"/>
      <c r="NJ135" s="75"/>
      <c r="NK135" s="75"/>
      <c r="NL135" s="75"/>
      <c r="NM135" s="75"/>
      <c r="NN135" s="75"/>
      <c r="NO135" s="75"/>
      <c r="NP135" s="75"/>
      <c r="NQ135" s="75"/>
      <c r="NR135" s="75"/>
      <c r="NS135" s="75"/>
      <c r="NT135" s="75"/>
      <c r="NU135" s="75"/>
      <c r="NV135" s="75"/>
      <c r="NW135" s="75"/>
      <c r="NX135" s="75"/>
      <c r="NY135" s="75"/>
      <c r="NZ135" s="75"/>
      <c r="OA135" s="75"/>
      <c r="OB135" s="75"/>
      <c r="OC135" s="75"/>
      <c r="OD135" s="75"/>
      <c r="OE135" s="75"/>
      <c r="OF135" s="75"/>
      <c r="OG135" s="75"/>
      <c r="OH135" s="75"/>
      <c r="OI135" s="75"/>
      <c r="OJ135" s="75"/>
      <c r="OK135" s="75"/>
      <c r="OL135" s="75"/>
      <c r="OM135" s="75"/>
      <c r="ON135" s="75"/>
      <c r="OO135" s="75"/>
      <c r="OP135" s="75"/>
      <c r="OQ135" s="75"/>
      <c r="OR135" s="75"/>
      <c r="OS135" s="75"/>
      <c r="OT135" s="75"/>
      <c r="OU135" s="75"/>
      <c r="OV135" s="75"/>
      <c r="OW135" s="75"/>
      <c r="OX135" s="75"/>
      <c r="OY135" s="75"/>
      <c r="OZ135" s="75"/>
      <c r="PA135" s="75"/>
      <c r="PB135" s="75"/>
      <c r="PC135" s="75"/>
      <c r="PD135" s="75"/>
      <c r="PE135" s="75"/>
      <c r="PF135" s="75"/>
      <c r="PG135" s="75"/>
      <c r="PH135" s="75"/>
      <c r="PI135" s="75"/>
      <c r="PJ135" s="75"/>
      <c r="PK135" s="75"/>
      <c r="PL135" s="75"/>
      <c r="PM135" s="75"/>
      <c r="PN135" s="75"/>
      <c r="PO135" s="75"/>
      <c r="PP135" s="75"/>
      <c r="PQ135" s="75"/>
      <c r="PR135" s="75"/>
      <c r="PS135" s="75"/>
      <c r="PT135" s="75"/>
      <c r="PU135" s="75"/>
      <c r="PV135" s="75"/>
      <c r="PW135" s="75"/>
      <c r="PX135" s="75"/>
      <c r="PY135" s="75"/>
      <c r="PZ135" s="75"/>
      <c r="QA135" s="75"/>
      <c r="QB135" s="75"/>
      <c r="QC135" s="75"/>
      <c r="QD135" s="75"/>
      <c r="QE135" s="75"/>
      <c r="QF135" s="75"/>
      <c r="QG135" s="75"/>
      <c r="QH135" s="75"/>
      <c r="QI135" s="75"/>
      <c r="QJ135" s="75"/>
      <c r="QK135" s="75"/>
      <c r="QL135" s="75"/>
      <c r="QM135" s="75"/>
      <c r="QN135" s="75"/>
      <c r="QO135" s="75"/>
      <c r="QP135" s="75"/>
      <c r="QQ135" s="75"/>
      <c r="QR135" s="75"/>
      <c r="QS135" s="75"/>
      <c r="QT135" s="75"/>
      <c r="QU135" s="75"/>
      <c r="QV135" s="75"/>
      <c r="QW135" s="75"/>
      <c r="QX135" s="75"/>
      <c r="QY135" s="75"/>
      <c r="QZ135" s="75"/>
      <c r="RA135" s="75"/>
      <c r="RB135" s="75"/>
      <c r="RC135" s="75"/>
      <c r="RD135" s="75"/>
      <c r="RE135" s="75"/>
      <c r="RF135" s="75"/>
      <c r="RG135" s="75"/>
      <c r="RH135" s="75"/>
      <c r="RI135" s="75"/>
      <c r="RJ135" s="75"/>
      <c r="RK135" s="75"/>
      <c r="RL135" s="75"/>
    </row>
    <row r="136" spans="1:480" ht="71.25" customHeight="1">
      <c r="A136" s="724"/>
      <c r="B136" s="725"/>
      <c r="C136" s="755"/>
      <c r="D136" s="781" t="s">
        <v>195</v>
      </c>
      <c r="E136" s="726" t="s">
        <v>191</v>
      </c>
      <c r="F136" s="762">
        <v>1060152</v>
      </c>
    </row>
    <row r="137" spans="1:480" ht="71.25" customHeight="1">
      <c r="A137" s="724"/>
      <c r="B137" s="725"/>
      <c r="C137" s="755"/>
      <c r="D137" s="781" t="s">
        <v>759</v>
      </c>
      <c r="E137" s="726" t="s">
        <v>191</v>
      </c>
      <c r="F137" s="762">
        <v>227732</v>
      </c>
    </row>
    <row r="138" spans="1:480" ht="51.75" customHeight="1">
      <c r="A138" s="724"/>
      <c r="B138" s="725"/>
      <c r="C138" s="755"/>
      <c r="D138" s="781" t="s">
        <v>760</v>
      </c>
      <c r="E138" s="726" t="s">
        <v>191</v>
      </c>
      <c r="F138" s="762">
        <v>260705</v>
      </c>
    </row>
    <row r="139" spans="1:480" ht="90.75" customHeight="1">
      <c r="A139" s="724"/>
      <c r="B139" s="725"/>
      <c r="C139" s="755"/>
      <c r="D139" s="781" t="s">
        <v>240</v>
      </c>
      <c r="E139" s="726" t="s">
        <v>191</v>
      </c>
      <c r="F139" s="762">
        <v>338713</v>
      </c>
    </row>
    <row r="140" spans="1:480" ht="142.5" customHeight="1">
      <c r="A140" s="724"/>
      <c r="B140" s="725"/>
      <c r="C140" s="755"/>
      <c r="D140" s="781" t="s">
        <v>761</v>
      </c>
      <c r="E140" s="726" t="s">
        <v>191</v>
      </c>
      <c r="F140" s="762">
        <v>215170</v>
      </c>
    </row>
    <row r="141" spans="1:480" ht="108" customHeight="1">
      <c r="A141" s="724"/>
      <c r="B141" s="725"/>
      <c r="C141" s="755"/>
      <c r="D141" s="781" t="s">
        <v>762</v>
      </c>
      <c r="E141" s="726" t="s">
        <v>191</v>
      </c>
      <c r="F141" s="762">
        <v>416972</v>
      </c>
    </row>
    <row r="142" spans="1:480" ht="84.75" customHeight="1">
      <c r="A142" s="724"/>
      <c r="B142" s="725"/>
      <c r="C142" s="755"/>
      <c r="D142" s="781" t="s">
        <v>193</v>
      </c>
      <c r="E142" s="726" t="s">
        <v>191</v>
      </c>
      <c r="F142" s="762">
        <v>1464949</v>
      </c>
    </row>
    <row r="143" spans="1:480" ht="114" customHeight="1">
      <c r="A143" s="719"/>
      <c r="B143" s="720"/>
      <c r="C143" s="758"/>
      <c r="D143" s="781" t="s">
        <v>192</v>
      </c>
      <c r="E143" s="726" t="s">
        <v>191</v>
      </c>
      <c r="F143" s="762">
        <v>670880</v>
      </c>
    </row>
    <row r="144" spans="1:480" ht="82.5">
      <c r="A144" s="763"/>
      <c r="B144" s="764">
        <v>11006</v>
      </c>
      <c r="C144" s="782" t="s">
        <v>763</v>
      </c>
      <c r="D144" s="121" t="s">
        <v>211</v>
      </c>
      <c r="E144" s="766"/>
      <c r="F144" s="767">
        <f>SUM(F146:F158)</f>
        <v>305766</v>
      </c>
    </row>
    <row r="145" spans="1:6" ht="27.75" customHeight="1">
      <c r="A145" s="719"/>
      <c r="B145" s="720"/>
      <c r="C145" s="721" t="s">
        <v>86</v>
      </c>
      <c r="D145" s="768"/>
      <c r="E145" s="121"/>
      <c r="F145" s="723"/>
    </row>
    <row r="146" spans="1:6" ht="195.75" customHeight="1">
      <c r="A146" s="724"/>
      <c r="B146" s="725"/>
      <c r="C146" s="123" t="s">
        <v>764</v>
      </c>
      <c r="D146" s="121" t="s">
        <v>175</v>
      </c>
      <c r="E146" s="726" t="s">
        <v>94</v>
      </c>
      <c r="F146" s="762">
        <v>24912</v>
      </c>
    </row>
    <row r="147" spans="1:6" ht="105" customHeight="1">
      <c r="A147" s="724"/>
      <c r="B147" s="725"/>
      <c r="C147" s="123" t="s">
        <v>190</v>
      </c>
      <c r="D147" s="121" t="s">
        <v>107</v>
      </c>
      <c r="E147" s="726" t="s">
        <v>184</v>
      </c>
      <c r="F147" s="762">
        <v>21700</v>
      </c>
    </row>
    <row r="148" spans="1:6" ht="77.25" customHeight="1">
      <c r="A148" s="724"/>
      <c r="B148" s="725"/>
      <c r="C148" s="123" t="s">
        <v>765</v>
      </c>
      <c r="D148" s="121" t="s">
        <v>177</v>
      </c>
      <c r="E148" s="777" t="s">
        <v>94</v>
      </c>
      <c r="F148" s="762">
        <v>30020</v>
      </c>
    </row>
    <row r="149" spans="1:6" ht="121.5" customHeight="1">
      <c r="A149" s="724"/>
      <c r="B149" s="725"/>
      <c r="C149" s="123" t="s">
        <v>217</v>
      </c>
      <c r="D149" s="121" t="s">
        <v>117</v>
      </c>
      <c r="E149" s="726"/>
      <c r="F149" s="762">
        <v>8594</v>
      </c>
    </row>
    <row r="150" spans="1:6" ht="49.5">
      <c r="A150" s="724"/>
      <c r="B150" s="725"/>
      <c r="C150" s="123" t="s">
        <v>766</v>
      </c>
      <c r="D150" s="121" t="s">
        <v>163</v>
      </c>
      <c r="E150" s="726"/>
      <c r="F150" s="762">
        <v>25560</v>
      </c>
    </row>
    <row r="151" spans="1:6" ht="82.5">
      <c r="A151" s="724"/>
      <c r="B151" s="725"/>
      <c r="C151" s="123" t="s">
        <v>767</v>
      </c>
      <c r="D151" s="121" t="s">
        <v>768</v>
      </c>
      <c r="E151" s="777" t="s">
        <v>94</v>
      </c>
      <c r="F151" s="762">
        <v>18840</v>
      </c>
    </row>
    <row r="152" spans="1:6" ht="99">
      <c r="A152" s="724"/>
      <c r="B152" s="725"/>
      <c r="C152" s="123" t="s">
        <v>769</v>
      </c>
      <c r="D152" s="121" t="s">
        <v>92</v>
      </c>
      <c r="E152" s="777" t="s">
        <v>94</v>
      </c>
      <c r="F152" s="762">
        <v>22560</v>
      </c>
    </row>
    <row r="153" spans="1:6" ht="66">
      <c r="A153" s="724"/>
      <c r="B153" s="725"/>
      <c r="C153" s="123" t="s">
        <v>770</v>
      </c>
      <c r="D153" s="121" t="s">
        <v>771</v>
      </c>
      <c r="E153" s="121" t="s">
        <v>771</v>
      </c>
      <c r="F153" s="762">
        <v>32315</v>
      </c>
    </row>
    <row r="154" spans="1:6" ht="66">
      <c r="A154" s="724"/>
      <c r="B154" s="725"/>
      <c r="C154" s="123" t="s">
        <v>772</v>
      </c>
      <c r="D154" s="121" t="s">
        <v>88</v>
      </c>
      <c r="E154" s="777" t="s">
        <v>94</v>
      </c>
      <c r="F154" s="762">
        <v>18000</v>
      </c>
    </row>
    <row r="155" spans="1:6" ht="77.25" customHeight="1">
      <c r="A155" s="724"/>
      <c r="B155" s="725"/>
      <c r="C155" s="123" t="s">
        <v>773</v>
      </c>
      <c r="D155" s="121" t="s">
        <v>88</v>
      </c>
      <c r="E155" s="777" t="s">
        <v>94</v>
      </c>
      <c r="F155" s="762">
        <f>37595+9918</f>
        <v>47513</v>
      </c>
    </row>
    <row r="156" spans="1:6" ht="82.5">
      <c r="A156" s="724"/>
      <c r="B156" s="725"/>
      <c r="C156" s="123" t="s">
        <v>774</v>
      </c>
      <c r="D156" s="121" t="s">
        <v>151</v>
      </c>
      <c r="E156" s="777" t="s">
        <v>94</v>
      </c>
      <c r="F156" s="762">
        <v>11280</v>
      </c>
    </row>
    <row r="157" spans="1:6" ht="82.5">
      <c r="A157" s="724"/>
      <c r="B157" s="725"/>
      <c r="C157" s="123" t="s">
        <v>775</v>
      </c>
      <c r="D157" s="121" t="s">
        <v>114</v>
      </c>
      <c r="E157" s="121" t="s">
        <v>114</v>
      </c>
      <c r="F157" s="762">
        <v>15600</v>
      </c>
    </row>
    <row r="158" spans="1:6" ht="83.25" thickBot="1">
      <c r="A158" s="750"/>
      <c r="B158" s="751"/>
      <c r="C158" s="128" t="s">
        <v>218</v>
      </c>
      <c r="D158" s="129" t="s">
        <v>212</v>
      </c>
      <c r="E158" s="753" t="s">
        <v>94</v>
      </c>
      <c r="F158" s="783">
        <v>28872</v>
      </c>
    </row>
    <row r="159" spans="1:6" s="134" customFormat="1"/>
    <row r="160" spans="1:6" s="134" customFormat="1"/>
    <row r="161" s="134" customFormat="1"/>
    <row r="162" s="134" customFormat="1"/>
    <row r="163" s="134" customFormat="1"/>
    <row r="164" s="134" customFormat="1"/>
    <row r="165" s="134" customFormat="1"/>
    <row r="166" s="134" customFormat="1"/>
    <row r="167" s="134" customFormat="1"/>
    <row r="168" s="134" customFormat="1"/>
    <row r="169" s="134" customFormat="1"/>
    <row r="170" s="134" customFormat="1"/>
    <row r="171" s="134" customFormat="1"/>
    <row r="172" s="134" customFormat="1"/>
    <row r="173" s="134" customFormat="1"/>
    <row r="174" s="134" customFormat="1"/>
    <row r="175" s="134" customFormat="1"/>
    <row r="176" s="134" customFormat="1"/>
    <row r="177" s="134" customFormat="1"/>
    <row r="178" s="134" customFormat="1"/>
    <row r="179" s="134" customFormat="1"/>
    <row r="180" s="134" customFormat="1"/>
    <row r="181" s="134" customFormat="1"/>
    <row r="182" s="134" customFormat="1"/>
    <row r="183" s="134" customFormat="1"/>
    <row r="184" s="134" customFormat="1"/>
    <row r="185" s="134" customFormat="1"/>
    <row r="186" s="134" customFormat="1"/>
    <row r="187" s="134" customFormat="1"/>
    <row r="188" s="134" customFormat="1"/>
    <row r="189" s="134" customFormat="1"/>
    <row r="190" s="134" customFormat="1"/>
    <row r="191" s="134" customFormat="1"/>
    <row r="192" s="134" customFormat="1"/>
    <row r="193" s="134" customFormat="1"/>
    <row r="194" s="134" customFormat="1"/>
    <row r="195" s="134" customFormat="1"/>
    <row r="196" s="134" customFormat="1"/>
    <row r="197" s="134" customFormat="1"/>
    <row r="198" s="134" customFormat="1"/>
    <row r="199" s="134" customFormat="1"/>
    <row r="200" s="134" customFormat="1"/>
    <row r="201" s="134" customFormat="1"/>
    <row r="202" s="134" customFormat="1"/>
    <row r="203" s="134" customFormat="1"/>
    <row r="204" s="134" customFormat="1"/>
    <row r="205" s="134" customFormat="1"/>
    <row r="206" s="134" customFormat="1"/>
    <row r="207" s="134" customFormat="1"/>
    <row r="208" s="134" customFormat="1"/>
    <row r="209" s="134" customFormat="1"/>
    <row r="210" s="134" customFormat="1"/>
    <row r="211" s="134" customFormat="1"/>
    <row r="212" s="134" customFormat="1"/>
    <row r="213" s="134" customFormat="1"/>
    <row r="214" s="134" customFormat="1"/>
    <row r="215" s="134" customFormat="1"/>
    <row r="216" s="134" customFormat="1"/>
    <row r="217" s="134" customFormat="1"/>
    <row r="218" s="134" customFormat="1"/>
    <row r="219" s="134" customFormat="1"/>
    <row r="220" s="134" customFormat="1"/>
    <row r="221" s="134" customFormat="1"/>
    <row r="222" s="134" customFormat="1"/>
    <row r="223" s="134" customFormat="1"/>
    <row r="224" s="134" customFormat="1"/>
    <row r="225" s="134" customFormat="1"/>
    <row r="226" s="134" customFormat="1"/>
    <row r="227" s="134" customFormat="1"/>
    <row r="228" s="134" customFormat="1"/>
    <row r="229" s="134" customFormat="1"/>
    <row r="230" s="134" customFormat="1"/>
    <row r="231" s="134" customFormat="1"/>
    <row r="232" s="134" customFormat="1"/>
    <row r="233" s="134" customFormat="1"/>
    <row r="234" s="134" customFormat="1"/>
    <row r="235" s="134" customFormat="1"/>
    <row r="236" s="134" customFormat="1"/>
    <row r="237" s="134" customFormat="1"/>
    <row r="238" s="134" customFormat="1"/>
    <row r="239" s="134" customFormat="1"/>
    <row r="240" s="134" customFormat="1"/>
    <row r="241" s="134" customFormat="1"/>
    <row r="242" s="134" customFormat="1"/>
    <row r="243" s="134" customFormat="1"/>
    <row r="244" s="134" customFormat="1"/>
    <row r="245" s="134" customFormat="1"/>
    <row r="246" s="134" customFormat="1"/>
    <row r="247" s="134" customFormat="1"/>
    <row r="248" s="134" customFormat="1"/>
    <row r="249" s="134" customFormat="1"/>
    <row r="250" s="134" customFormat="1"/>
    <row r="251" s="134" customFormat="1"/>
    <row r="252" s="134" customFormat="1"/>
    <row r="253" s="134" customFormat="1"/>
    <row r="254" s="134" customFormat="1"/>
    <row r="255" s="134" customFormat="1"/>
    <row r="256" s="134" customFormat="1"/>
    <row r="257" s="134" customFormat="1"/>
    <row r="258" s="134" customFormat="1"/>
    <row r="259" s="134" customFormat="1"/>
    <row r="260" s="134" customFormat="1"/>
    <row r="261" s="134" customFormat="1"/>
    <row r="262" s="134" customFormat="1"/>
    <row r="263" s="134" customFormat="1"/>
    <row r="264" s="134" customFormat="1"/>
    <row r="265" s="134" customFormat="1"/>
    <row r="266" s="134" customFormat="1"/>
    <row r="267" s="134" customFormat="1"/>
    <row r="268" s="134" customFormat="1"/>
    <row r="269" s="134" customFormat="1"/>
    <row r="270" s="134" customFormat="1"/>
    <row r="271" s="134" customFormat="1"/>
    <row r="272" s="134" customFormat="1"/>
    <row r="273" s="134" customFormat="1"/>
    <row r="274" s="134" customFormat="1"/>
    <row r="275" s="134" customFormat="1"/>
    <row r="276" s="134" customFormat="1"/>
    <row r="277" s="134" customFormat="1"/>
    <row r="278" s="134" customFormat="1"/>
    <row r="279" s="134" customFormat="1"/>
    <row r="280" s="134" customFormat="1"/>
    <row r="281" s="134" customFormat="1"/>
    <row r="282" s="134" customFormat="1"/>
    <row r="283" s="134" customFormat="1"/>
    <row r="284" s="134" customFormat="1"/>
    <row r="285" s="134" customFormat="1"/>
    <row r="286" s="134" customFormat="1"/>
    <row r="287" s="134" customFormat="1"/>
    <row r="288" s="134" customFormat="1"/>
    <row r="289" s="134" customFormat="1"/>
    <row r="290" s="134" customFormat="1"/>
    <row r="291" s="134" customFormat="1"/>
    <row r="292" s="134" customFormat="1"/>
    <row r="293" s="134" customFormat="1"/>
    <row r="294" s="134" customFormat="1"/>
    <row r="295" s="134" customFormat="1"/>
    <row r="296" s="134" customFormat="1"/>
    <row r="297" s="134" customFormat="1"/>
    <row r="298" s="134" customFormat="1"/>
    <row r="299" s="134" customFormat="1"/>
    <row r="300" s="134" customFormat="1"/>
    <row r="301" s="134" customFormat="1"/>
    <row r="302" s="134" customFormat="1"/>
    <row r="303" s="134" customFormat="1"/>
    <row r="304" s="134" customFormat="1"/>
    <row r="305" s="134" customFormat="1"/>
    <row r="306" s="134" customFormat="1"/>
    <row r="307" s="134" customFormat="1"/>
    <row r="308" s="134" customFormat="1"/>
    <row r="309" s="134" customFormat="1"/>
    <row r="310" s="134" customFormat="1"/>
    <row r="311" s="134" customFormat="1"/>
    <row r="312" s="134" customFormat="1"/>
    <row r="313" s="134" customFormat="1"/>
    <row r="314" s="134" customFormat="1"/>
    <row r="315" s="134" customFormat="1"/>
    <row r="316" s="134" customFormat="1"/>
    <row r="317" s="134" customFormat="1"/>
    <row r="318" s="134" customFormat="1"/>
    <row r="319" s="134" customFormat="1"/>
    <row r="320" s="134" customFormat="1"/>
    <row r="321" s="134" customFormat="1"/>
    <row r="322" s="134" customFormat="1"/>
    <row r="323" s="134" customFormat="1"/>
    <row r="324" s="134" customFormat="1"/>
    <row r="325" s="134" customFormat="1"/>
    <row r="326" s="134" customFormat="1"/>
    <row r="327" s="134" customFormat="1"/>
    <row r="328" s="134" customFormat="1"/>
    <row r="329" s="134" customFormat="1"/>
    <row r="330" s="134" customFormat="1"/>
    <row r="331" s="134" customFormat="1"/>
    <row r="332" s="134" customFormat="1"/>
    <row r="333" s="134" customFormat="1"/>
    <row r="334" s="134" customFormat="1"/>
    <row r="335" s="134" customFormat="1"/>
    <row r="336" s="134" customFormat="1"/>
    <row r="337" s="134" customFormat="1"/>
    <row r="338" s="134" customFormat="1"/>
    <row r="339" s="134" customFormat="1"/>
    <row r="340" s="134" customFormat="1"/>
    <row r="341" s="134" customFormat="1"/>
    <row r="342" s="134" customFormat="1"/>
    <row r="343" s="134" customFormat="1"/>
    <row r="344" s="134" customFormat="1"/>
    <row r="345" s="134" customFormat="1"/>
    <row r="346" s="134" customFormat="1"/>
    <row r="347" s="134" customFormat="1"/>
    <row r="348" s="134" customFormat="1"/>
    <row r="349" s="134" customFormat="1"/>
    <row r="350" s="134" customFormat="1"/>
    <row r="351" s="134" customFormat="1"/>
    <row r="352" s="134" customFormat="1"/>
    <row r="353" s="134" customFormat="1"/>
    <row r="354" s="134" customFormat="1"/>
    <row r="355" s="134" customFormat="1"/>
    <row r="356" s="134" customFormat="1"/>
    <row r="357" s="134" customFormat="1"/>
    <row r="358" s="134" customFormat="1"/>
    <row r="359" s="134" customFormat="1"/>
    <row r="360" s="134" customFormat="1"/>
    <row r="361" s="134" customFormat="1"/>
    <row r="362" s="134" customFormat="1"/>
    <row r="363" s="134" customFormat="1"/>
    <row r="364" s="134" customFormat="1"/>
    <row r="365" s="134" customFormat="1"/>
    <row r="366" s="134" customFormat="1"/>
    <row r="367" s="134" customFormat="1"/>
    <row r="368" s="134" customFormat="1"/>
    <row r="369" s="134" customFormat="1"/>
    <row r="370" s="134" customFormat="1"/>
    <row r="371" s="134" customFormat="1"/>
    <row r="372" s="134" customFormat="1"/>
    <row r="373" s="134" customFormat="1"/>
    <row r="374" s="134" customFormat="1"/>
    <row r="375" s="134" customFormat="1"/>
    <row r="376" s="134" customFormat="1"/>
    <row r="377" s="134" customFormat="1"/>
    <row r="378" s="134" customFormat="1"/>
    <row r="379" s="134" customFormat="1"/>
    <row r="380" s="134" customFormat="1"/>
    <row r="381" s="134" customFormat="1"/>
    <row r="382" s="134" customFormat="1"/>
    <row r="383" s="134" customFormat="1"/>
    <row r="384" s="134" customFormat="1"/>
    <row r="385" s="134" customFormat="1"/>
    <row r="386" s="134" customFormat="1"/>
    <row r="387" s="134" customFormat="1"/>
    <row r="388" s="134" customFormat="1"/>
    <row r="389" s="134" customFormat="1"/>
    <row r="390" s="134" customFormat="1"/>
    <row r="391" s="134" customFormat="1"/>
    <row r="392" s="134" customFormat="1"/>
    <row r="393" s="134" customFormat="1"/>
    <row r="394" s="134" customFormat="1"/>
    <row r="395" s="134" customFormat="1"/>
    <row r="396" s="134" customFormat="1"/>
    <row r="397" s="134" customFormat="1"/>
    <row r="398" s="134" customFormat="1"/>
    <row r="399" s="134" customFormat="1"/>
    <row r="400" s="134" customFormat="1"/>
    <row r="401" s="134" customFormat="1"/>
    <row r="402" s="134" customFormat="1"/>
    <row r="403" s="134" customFormat="1"/>
    <row r="404" s="134" customFormat="1"/>
    <row r="405" s="134" customFormat="1"/>
    <row r="406" s="134" customFormat="1"/>
    <row r="407" s="134" customFormat="1"/>
    <row r="408" s="134" customFormat="1"/>
    <row r="409" s="134" customFormat="1"/>
    <row r="410" s="134" customFormat="1"/>
    <row r="411" s="134" customFormat="1"/>
    <row r="412" s="134" customFormat="1"/>
    <row r="413" s="134" customFormat="1"/>
    <row r="414" s="134" customFormat="1"/>
    <row r="415" s="134" customFormat="1"/>
    <row r="416" s="134" customFormat="1"/>
    <row r="417" s="134" customFormat="1"/>
    <row r="418" s="134" customFormat="1"/>
    <row r="419" s="134" customFormat="1"/>
    <row r="420" s="134" customFormat="1"/>
    <row r="421" s="134" customFormat="1"/>
    <row r="422" s="134" customFormat="1"/>
    <row r="423" s="134" customFormat="1"/>
    <row r="424" s="134" customFormat="1"/>
    <row r="425" s="134" customFormat="1"/>
    <row r="426" s="134" customFormat="1"/>
    <row r="427" s="134" customFormat="1"/>
    <row r="428" s="134" customFormat="1"/>
    <row r="429" s="134" customFormat="1"/>
    <row r="430" s="134" customFormat="1"/>
    <row r="431" s="134" customFormat="1"/>
    <row r="432" s="134" customFormat="1"/>
    <row r="433" s="134" customFormat="1"/>
    <row r="434" s="134" customFormat="1"/>
    <row r="435" s="134" customFormat="1"/>
    <row r="436" s="134" customFormat="1"/>
    <row r="437" s="134" customFormat="1"/>
    <row r="438" s="134" customFormat="1"/>
    <row r="439" s="134" customFormat="1"/>
    <row r="440" s="134" customFormat="1"/>
    <row r="441" s="134" customFormat="1"/>
    <row r="442" s="134" customFormat="1"/>
    <row r="443" s="134" customFormat="1"/>
    <row r="444" s="134" customFormat="1"/>
    <row r="445" s="134" customFormat="1"/>
    <row r="446" s="134" customFormat="1"/>
    <row r="447" s="134" customFormat="1"/>
    <row r="448" s="134" customFormat="1"/>
    <row r="449" s="134" customFormat="1"/>
    <row r="450" s="134" customFormat="1"/>
    <row r="451" s="134" customFormat="1"/>
    <row r="452" s="134" customFormat="1"/>
    <row r="453" s="134" customFormat="1"/>
    <row r="454" s="134" customFormat="1"/>
    <row r="455" s="134" customFormat="1"/>
    <row r="456" s="134" customFormat="1"/>
    <row r="457" s="134" customFormat="1"/>
    <row r="458" s="134" customFormat="1"/>
    <row r="459" s="134" customFormat="1"/>
    <row r="460" s="134" customFormat="1"/>
    <row r="461" s="134" customFormat="1"/>
    <row r="462" s="134" customFormat="1"/>
    <row r="463" s="134" customFormat="1"/>
    <row r="464" s="134" customFormat="1"/>
    <row r="465" s="134" customFormat="1"/>
    <row r="466" s="134" customFormat="1"/>
    <row r="467" s="134" customFormat="1"/>
    <row r="468" s="134" customFormat="1"/>
    <row r="469" s="134" customFormat="1"/>
    <row r="470" s="134" customFormat="1"/>
    <row r="471" s="134" customFormat="1"/>
    <row r="472" s="134" customFormat="1"/>
    <row r="473" s="134" customFormat="1"/>
    <row r="474" s="134" customFormat="1"/>
    <row r="475" s="134" customFormat="1"/>
    <row r="476" s="134" customFormat="1"/>
    <row r="477" s="134" customFormat="1"/>
    <row r="478" s="134" customFormat="1"/>
    <row r="479" s="134" customFormat="1"/>
    <row r="480" s="134" customFormat="1"/>
    <row r="481" s="134" customFormat="1"/>
    <row r="482" s="134" customFormat="1"/>
    <row r="483" s="134" customFormat="1"/>
    <row r="484" s="134" customFormat="1"/>
    <row r="485" s="134" customFormat="1"/>
    <row r="486" s="134" customFormat="1"/>
    <row r="487" s="134" customFormat="1"/>
    <row r="488" s="134" customFormat="1"/>
    <row r="489" s="134" customFormat="1"/>
    <row r="490" s="134" customFormat="1"/>
    <row r="491" s="134" customFormat="1"/>
    <row r="492" s="134" customFormat="1"/>
    <row r="493" s="134" customFormat="1"/>
    <row r="494" s="134" customFormat="1"/>
    <row r="495" s="134" customFormat="1"/>
    <row r="496" s="134" customFormat="1"/>
    <row r="497" s="134" customFormat="1"/>
    <row r="498" s="134" customFormat="1"/>
    <row r="499" s="134" customFormat="1"/>
    <row r="500" s="134" customFormat="1"/>
    <row r="501" s="134" customFormat="1"/>
    <row r="502" s="134" customFormat="1"/>
    <row r="503" s="134" customFormat="1"/>
    <row r="504" s="134" customFormat="1"/>
    <row r="505" s="134" customFormat="1"/>
    <row r="506" s="134" customFormat="1"/>
    <row r="507" s="134" customFormat="1"/>
    <row r="508" s="134" customFormat="1"/>
    <row r="509" s="134" customFormat="1"/>
    <row r="510" s="134" customFormat="1"/>
    <row r="511" s="134" customFormat="1"/>
    <row r="512" s="134" customFormat="1"/>
    <row r="513" s="134" customFormat="1"/>
    <row r="514" s="134" customFormat="1"/>
    <row r="515" s="134" customFormat="1"/>
    <row r="516" s="134" customFormat="1"/>
    <row r="517" s="134" customFormat="1"/>
    <row r="518" s="134" customFormat="1"/>
    <row r="519" s="134" customFormat="1"/>
    <row r="520" s="134" customFormat="1"/>
    <row r="521" s="134" customFormat="1"/>
    <row r="522" s="134" customFormat="1"/>
    <row r="523" s="134" customFormat="1"/>
    <row r="524" s="134" customFormat="1"/>
    <row r="525" s="134" customFormat="1"/>
    <row r="526" s="134" customFormat="1"/>
    <row r="527" s="134" customFormat="1"/>
    <row r="528" s="134" customFormat="1"/>
    <row r="529" s="134" customFormat="1"/>
    <row r="530" s="134" customFormat="1"/>
    <row r="531" s="134" customFormat="1"/>
    <row r="532" s="134" customFormat="1"/>
    <row r="533" s="134" customFormat="1"/>
    <row r="534" s="134" customFormat="1"/>
    <row r="535" s="134" customFormat="1"/>
    <row r="536" s="134" customFormat="1"/>
    <row r="537" s="134" customFormat="1"/>
    <row r="538" s="134" customFormat="1"/>
    <row r="539" s="134" customFormat="1"/>
    <row r="540" s="134" customFormat="1"/>
    <row r="541" s="134" customFormat="1"/>
    <row r="542" s="134" customFormat="1"/>
    <row r="543" s="134" customFormat="1"/>
    <row r="544" s="134" customFormat="1"/>
    <row r="545" s="134" customFormat="1"/>
    <row r="546" s="134" customFormat="1"/>
    <row r="547" s="134" customFormat="1"/>
    <row r="548" s="134" customFormat="1"/>
    <row r="549" s="134" customFormat="1"/>
    <row r="550" s="134" customFormat="1"/>
    <row r="551" s="134" customFormat="1"/>
    <row r="552" s="134" customFormat="1"/>
    <row r="553" s="134" customFormat="1"/>
    <row r="554" s="134" customFormat="1"/>
    <row r="555" s="134" customFormat="1"/>
    <row r="556" s="134" customFormat="1"/>
    <row r="557" s="134" customFormat="1"/>
    <row r="558" s="134" customFormat="1"/>
    <row r="559" s="134" customFormat="1"/>
    <row r="560" s="134" customFormat="1"/>
    <row r="561" s="134" customFormat="1"/>
    <row r="562" s="134" customFormat="1"/>
    <row r="563" s="134" customFormat="1"/>
    <row r="564" s="134" customFormat="1"/>
    <row r="565" s="134" customFormat="1"/>
    <row r="566" s="134" customFormat="1"/>
    <row r="567" s="134" customFormat="1"/>
    <row r="568" s="134" customFormat="1"/>
    <row r="569" s="134" customFormat="1"/>
    <row r="570" s="134" customFormat="1"/>
    <row r="571" s="134" customFormat="1"/>
    <row r="572" s="134" customFormat="1"/>
    <row r="573" s="134" customFormat="1"/>
    <row r="574" s="134" customFormat="1"/>
    <row r="575" s="134" customFormat="1"/>
    <row r="576" s="134" customFormat="1"/>
    <row r="577" s="134" customFormat="1"/>
    <row r="578" s="134" customFormat="1"/>
    <row r="579" s="134" customFormat="1"/>
    <row r="580" s="134" customFormat="1"/>
    <row r="581" s="134" customFormat="1"/>
    <row r="582" s="134" customFormat="1"/>
    <row r="583" s="134" customFormat="1"/>
    <row r="584" s="134" customFormat="1"/>
    <row r="585" s="134" customFormat="1"/>
    <row r="586" s="134" customFormat="1"/>
    <row r="587" s="134" customFormat="1"/>
    <row r="588" s="134" customFormat="1"/>
    <row r="589" s="134" customFormat="1"/>
    <row r="590" s="134" customFormat="1"/>
    <row r="591" s="134" customFormat="1"/>
    <row r="592" s="134" customFormat="1"/>
    <row r="593" s="134" customFormat="1"/>
    <row r="594" s="134" customFormat="1"/>
    <row r="595" s="134" customFormat="1"/>
    <row r="596" s="134" customFormat="1"/>
    <row r="597" s="134" customFormat="1"/>
    <row r="598" s="134" customFormat="1"/>
    <row r="599" s="134" customFormat="1"/>
    <row r="600" s="134" customFormat="1"/>
    <row r="601" s="134" customFormat="1"/>
    <row r="602" s="134" customFormat="1"/>
    <row r="603" s="134" customFormat="1"/>
    <row r="604" s="134" customFormat="1"/>
    <row r="605" s="134" customFormat="1"/>
    <row r="606" s="134" customFormat="1"/>
    <row r="607" s="134" customFormat="1"/>
    <row r="608" s="134" customFormat="1"/>
    <row r="609" s="134" customFormat="1"/>
    <row r="610" s="134" customFormat="1"/>
    <row r="611" s="134" customFormat="1"/>
    <row r="612" s="134" customFormat="1"/>
    <row r="613" s="134" customFormat="1"/>
    <row r="614" s="134" customFormat="1"/>
    <row r="615" s="134" customFormat="1"/>
    <row r="616" s="134" customFormat="1"/>
    <row r="617" s="134" customFormat="1"/>
    <row r="618" s="134" customFormat="1"/>
    <row r="619" s="134" customFormat="1"/>
    <row r="620" s="134" customFormat="1"/>
    <row r="621" s="134" customFormat="1"/>
    <row r="622" s="134" customFormat="1"/>
    <row r="623" s="134" customFormat="1"/>
    <row r="624" s="134" customFormat="1"/>
    <row r="625" s="134" customFormat="1"/>
    <row r="626" s="134" customFormat="1"/>
    <row r="627" s="134" customFormat="1"/>
    <row r="628" s="134" customFormat="1"/>
    <row r="629" s="134" customFormat="1"/>
    <row r="630" s="134" customFormat="1"/>
    <row r="631" s="134" customFormat="1"/>
    <row r="632" s="134" customFormat="1"/>
    <row r="633" s="134" customFormat="1"/>
    <row r="634" s="134" customFormat="1"/>
    <row r="635" s="134" customFormat="1"/>
    <row r="636" s="134" customFormat="1"/>
    <row r="637" s="134" customFormat="1"/>
    <row r="638" s="134" customFormat="1"/>
    <row r="639" s="134" customFormat="1"/>
    <row r="640" s="134" customFormat="1"/>
    <row r="641" s="134" customFormat="1"/>
    <row r="642" s="134" customFormat="1"/>
    <row r="643" s="134" customFormat="1"/>
    <row r="644" s="134" customFormat="1"/>
    <row r="645" s="134" customFormat="1"/>
    <row r="646" s="134" customFormat="1"/>
    <row r="647" s="134" customFormat="1"/>
    <row r="648" s="134" customFormat="1"/>
    <row r="649" s="134" customFormat="1"/>
    <row r="650" s="134" customFormat="1"/>
    <row r="651" s="134" customFormat="1"/>
    <row r="652" s="134" customFormat="1"/>
    <row r="653" s="134" customFormat="1"/>
    <row r="654" s="134" customFormat="1"/>
    <row r="655" s="134" customFormat="1"/>
    <row r="656" s="134" customFormat="1"/>
    <row r="657" s="134" customFormat="1"/>
    <row r="658" s="134" customFormat="1"/>
    <row r="659" s="134" customFormat="1"/>
    <row r="660" s="134" customFormat="1"/>
    <row r="661" s="134" customFormat="1"/>
    <row r="662" s="134" customFormat="1"/>
    <row r="663" s="134" customFormat="1"/>
    <row r="664" s="134" customFormat="1"/>
    <row r="665" s="134" customFormat="1"/>
    <row r="666" s="134" customFormat="1"/>
    <row r="667" s="134" customFormat="1"/>
    <row r="668" s="134" customFormat="1"/>
    <row r="669" s="134" customFormat="1"/>
    <row r="670" s="134" customFormat="1"/>
    <row r="671" s="134" customFormat="1"/>
    <row r="672" s="134" customFormat="1"/>
    <row r="673" s="134" customFormat="1"/>
    <row r="674" s="134" customFormat="1"/>
    <row r="675" s="134" customFormat="1"/>
    <row r="676" s="134" customFormat="1"/>
    <row r="677" s="134" customFormat="1"/>
    <row r="678" s="134" customFormat="1"/>
    <row r="679" s="134" customFormat="1"/>
    <row r="680" s="134" customFormat="1"/>
    <row r="681" s="134" customFormat="1"/>
    <row r="682" s="134" customFormat="1"/>
    <row r="683" s="134" customFormat="1"/>
    <row r="684" s="134" customFormat="1"/>
    <row r="685" s="134" customFormat="1"/>
    <row r="686" s="134" customFormat="1"/>
    <row r="687" s="134" customFormat="1"/>
    <row r="688" s="134" customFormat="1"/>
    <row r="689" s="134" customFormat="1"/>
    <row r="690" s="134" customFormat="1"/>
    <row r="691" s="134" customFormat="1"/>
    <row r="692" s="134" customFormat="1"/>
    <row r="693" s="134" customFormat="1"/>
    <row r="694" s="134" customFormat="1"/>
    <row r="695" s="134" customFormat="1"/>
    <row r="696" s="134" customFormat="1"/>
    <row r="697" s="134" customFormat="1"/>
    <row r="698" s="134" customFormat="1"/>
    <row r="699" s="134" customFormat="1"/>
    <row r="700" s="134" customFormat="1"/>
    <row r="701" s="134" customFormat="1"/>
    <row r="702" s="134" customFormat="1"/>
    <row r="703" s="134" customFormat="1"/>
    <row r="704" s="134" customFormat="1"/>
    <row r="705" s="134" customFormat="1"/>
    <row r="706" s="134" customFormat="1"/>
    <row r="707" s="134" customFormat="1"/>
    <row r="708" s="134" customFormat="1"/>
    <row r="709" s="134" customFormat="1"/>
    <row r="710" s="134" customFormat="1"/>
    <row r="711" s="134" customFormat="1"/>
    <row r="712" s="134" customFormat="1"/>
    <row r="713" s="134" customFormat="1"/>
    <row r="714" s="134" customFormat="1"/>
    <row r="715" s="134" customFormat="1"/>
    <row r="716" s="134" customFormat="1"/>
    <row r="717" s="134" customFormat="1"/>
    <row r="718" s="134" customFormat="1"/>
    <row r="719" s="134" customFormat="1"/>
    <row r="720" s="134" customFormat="1"/>
    <row r="721" s="134" customFormat="1"/>
    <row r="722" s="134" customFormat="1"/>
    <row r="723" s="134" customFormat="1"/>
    <row r="724" s="134" customFormat="1"/>
    <row r="725" s="134" customFormat="1"/>
    <row r="726" s="134" customFormat="1"/>
    <row r="727" s="134" customFormat="1"/>
    <row r="728" s="134" customFormat="1"/>
    <row r="729" s="134" customFormat="1"/>
    <row r="730" s="134" customFormat="1"/>
    <row r="731" s="134" customFormat="1"/>
    <row r="732" s="134" customFormat="1"/>
    <row r="733" s="134" customFormat="1"/>
    <row r="734" s="134" customFormat="1"/>
    <row r="735" s="134" customFormat="1"/>
    <row r="736" s="134" customFormat="1"/>
    <row r="737" s="134" customFormat="1"/>
    <row r="738" s="134" customFormat="1"/>
    <row r="739" s="134" customFormat="1"/>
    <row r="740" s="134" customFormat="1"/>
    <row r="741" s="134" customFormat="1"/>
    <row r="742" s="134" customFormat="1"/>
    <row r="743" s="134" customFormat="1"/>
    <row r="744" s="134" customFormat="1"/>
    <row r="745" s="134" customFormat="1"/>
    <row r="746" s="134" customFormat="1"/>
    <row r="747" s="134" customFormat="1"/>
    <row r="748" s="134" customFormat="1"/>
    <row r="749" s="134" customFormat="1"/>
    <row r="750" s="134" customFormat="1"/>
    <row r="751" s="134" customFormat="1"/>
    <row r="752" s="134" customFormat="1"/>
    <row r="753" s="134" customFormat="1"/>
    <row r="754" s="134" customFormat="1"/>
    <row r="755" s="134" customFormat="1"/>
    <row r="756" s="134" customFormat="1"/>
    <row r="757" s="134" customFormat="1"/>
    <row r="758" s="134" customFormat="1"/>
    <row r="759" s="134" customFormat="1"/>
    <row r="760" s="134" customFormat="1"/>
    <row r="761" s="134" customFormat="1"/>
    <row r="762" s="134" customFormat="1"/>
    <row r="763" s="134" customFormat="1"/>
    <row r="764" s="134" customFormat="1"/>
    <row r="765" s="134" customFormat="1"/>
    <row r="766" s="134" customFormat="1"/>
    <row r="767" s="134" customFormat="1"/>
    <row r="768" s="134" customFormat="1"/>
    <row r="769" s="134" customFormat="1"/>
    <row r="770" s="134" customFormat="1"/>
    <row r="771" s="134" customFormat="1"/>
    <row r="772" s="134" customFormat="1"/>
    <row r="773" s="134" customFormat="1"/>
    <row r="774" s="134" customFormat="1"/>
    <row r="775" s="134" customFormat="1"/>
    <row r="776" s="134" customFormat="1"/>
    <row r="777" s="134" customFormat="1"/>
    <row r="778" s="134" customFormat="1"/>
    <row r="779" s="134" customFormat="1"/>
    <row r="780" s="134" customFormat="1"/>
    <row r="781" s="134" customFormat="1"/>
    <row r="782" s="134" customFormat="1"/>
    <row r="783" s="134" customFormat="1"/>
    <row r="784" s="134" customFormat="1"/>
    <row r="785" s="134" customFormat="1"/>
    <row r="786" s="134" customFormat="1"/>
    <row r="787" s="134" customFormat="1"/>
    <row r="788" s="134" customFormat="1"/>
    <row r="789" s="134" customFormat="1"/>
    <row r="790" s="134" customFormat="1"/>
    <row r="791" s="134" customFormat="1"/>
    <row r="792" s="134" customFormat="1"/>
    <row r="793" s="134" customFormat="1"/>
    <row r="794" s="134" customFormat="1"/>
    <row r="795" s="134" customFormat="1"/>
    <row r="796" s="134" customFormat="1"/>
    <row r="797" s="134" customFormat="1"/>
    <row r="798" s="134" customFormat="1"/>
    <row r="799" s="134" customFormat="1"/>
    <row r="800" s="134" customFormat="1"/>
    <row r="801" s="134" customFormat="1"/>
    <row r="802" s="134" customFormat="1"/>
    <row r="803" s="134" customFormat="1"/>
    <row r="804" s="134" customFormat="1"/>
    <row r="805" s="134" customFormat="1"/>
    <row r="806" s="134" customFormat="1"/>
    <row r="807" s="134" customFormat="1"/>
    <row r="808" s="134" customFormat="1"/>
    <row r="809" s="134" customFormat="1"/>
    <row r="810" s="134" customFormat="1"/>
    <row r="811" s="134" customFormat="1"/>
    <row r="812" s="134" customFormat="1"/>
    <row r="813" s="134" customFormat="1"/>
    <row r="814" s="134" customFormat="1"/>
    <row r="815" s="134" customFormat="1"/>
    <row r="816" s="134" customFormat="1"/>
    <row r="817" s="134" customFormat="1"/>
    <row r="818" s="134" customFormat="1"/>
    <row r="819" s="134" customFormat="1"/>
    <row r="820" s="134" customFormat="1"/>
    <row r="821" s="134" customFormat="1"/>
    <row r="822" s="134" customFormat="1"/>
    <row r="823" s="134" customFormat="1"/>
    <row r="824" s="134" customFormat="1"/>
    <row r="825" s="134" customFormat="1"/>
    <row r="826" s="134" customFormat="1"/>
    <row r="827" s="134" customFormat="1"/>
    <row r="828" s="134" customFormat="1"/>
    <row r="829" s="134" customFormat="1"/>
    <row r="830" s="134" customFormat="1"/>
    <row r="831" s="134" customFormat="1"/>
    <row r="832" s="134" customFormat="1"/>
    <row r="833" s="134" customFormat="1"/>
    <row r="834" s="134" customFormat="1"/>
    <row r="835" s="134" customFormat="1"/>
    <row r="836" s="134" customFormat="1"/>
    <row r="837" s="134" customFormat="1"/>
    <row r="838" s="134" customFormat="1"/>
    <row r="839" s="134" customFormat="1"/>
    <row r="840" s="134" customFormat="1"/>
    <row r="841" s="134" customFormat="1"/>
    <row r="842" s="134" customFormat="1"/>
    <row r="843" s="134" customFormat="1"/>
    <row r="844" s="134" customFormat="1"/>
    <row r="845" s="134" customFormat="1"/>
    <row r="846" s="134" customFormat="1"/>
    <row r="847" s="134" customFormat="1"/>
    <row r="848" s="134" customFormat="1"/>
    <row r="849" s="134" customFormat="1"/>
    <row r="850" s="134" customFormat="1"/>
    <row r="851" s="134" customFormat="1"/>
    <row r="852" s="134" customFormat="1"/>
    <row r="853" s="134" customFormat="1"/>
    <row r="854" s="134" customFormat="1"/>
    <row r="855" s="134" customFormat="1"/>
    <row r="856" s="134" customFormat="1"/>
    <row r="857" s="134" customFormat="1"/>
    <row r="858" s="134" customFormat="1"/>
    <row r="859" s="134" customFormat="1"/>
    <row r="860" s="134" customFormat="1"/>
    <row r="861" s="134" customFormat="1"/>
    <row r="862" s="134" customFormat="1"/>
    <row r="863" s="134" customFormat="1"/>
    <row r="864" s="134" customFormat="1"/>
    <row r="865" s="134" customFormat="1"/>
    <row r="866" s="134" customFormat="1"/>
    <row r="867" s="134" customFormat="1"/>
    <row r="868" s="134" customFormat="1"/>
    <row r="869" s="134" customFormat="1"/>
    <row r="870" s="134" customFormat="1"/>
    <row r="871" s="134" customFormat="1"/>
    <row r="872" s="134" customFormat="1"/>
    <row r="873" s="134" customFormat="1"/>
    <row r="874" s="134" customFormat="1"/>
    <row r="875" s="134" customFormat="1"/>
    <row r="876" s="134" customFormat="1"/>
    <row r="877" s="134" customFormat="1"/>
    <row r="878" s="134" customFormat="1"/>
    <row r="879" s="134" customFormat="1"/>
    <row r="880" s="134" customFormat="1"/>
    <row r="881" s="134" customFormat="1"/>
    <row r="882" s="134" customFormat="1"/>
    <row r="883" s="134" customFormat="1"/>
    <row r="884" s="134" customFormat="1"/>
    <row r="885" s="134" customFormat="1"/>
    <row r="886" s="134" customFormat="1"/>
    <row r="887" s="134" customFormat="1"/>
    <row r="888" s="134" customFormat="1"/>
    <row r="889" s="134" customFormat="1"/>
    <row r="890" s="134" customFormat="1"/>
    <row r="891" s="134" customFormat="1"/>
    <row r="892" s="134" customFormat="1"/>
    <row r="893" s="134" customFormat="1"/>
    <row r="894" s="134" customFormat="1"/>
    <row r="895" s="134" customFormat="1"/>
    <row r="896" s="134" customFormat="1"/>
    <row r="897" s="134" customFormat="1"/>
    <row r="898" s="134" customFormat="1"/>
    <row r="899" s="134" customFormat="1"/>
    <row r="900" s="134" customFormat="1"/>
    <row r="901" s="134" customFormat="1"/>
    <row r="902" s="134" customFormat="1"/>
    <row r="903" s="134" customFormat="1"/>
    <row r="904" s="134" customFormat="1"/>
    <row r="905" s="134" customFormat="1"/>
    <row r="906" s="134" customFormat="1"/>
    <row r="907" s="134" customFormat="1"/>
    <row r="908" s="134" customFormat="1"/>
    <row r="909" s="134" customFormat="1"/>
    <row r="910" s="134" customFormat="1"/>
    <row r="911" s="134" customFormat="1"/>
    <row r="912" s="134" customFormat="1"/>
    <row r="913" s="134" customFormat="1"/>
    <row r="914" s="134" customFormat="1"/>
    <row r="915" s="134" customFormat="1"/>
    <row r="916" s="134" customFormat="1"/>
    <row r="917" s="134" customFormat="1"/>
    <row r="918" s="134" customFormat="1"/>
    <row r="919" s="134" customFormat="1"/>
    <row r="920" s="134" customFormat="1"/>
    <row r="921" s="134" customFormat="1"/>
    <row r="922" s="134" customFormat="1"/>
    <row r="923" s="134" customFormat="1"/>
    <row r="924" s="134" customFormat="1"/>
    <row r="925" s="134" customFormat="1"/>
    <row r="926" s="134" customFormat="1"/>
    <row r="927" s="134" customFormat="1"/>
    <row r="928" s="134" customFormat="1"/>
    <row r="929" s="134" customFormat="1"/>
    <row r="930" s="134" customFormat="1"/>
    <row r="931" s="134" customFormat="1"/>
    <row r="932" s="134" customFormat="1"/>
    <row r="933" s="134" customFormat="1"/>
    <row r="934" s="134" customFormat="1"/>
    <row r="935" s="134" customFormat="1"/>
    <row r="936" s="134" customFormat="1"/>
    <row r="937" s="134" customFormat="1"/>
    <row r="938" s="134" customFormat="1"/>
    <row r="939" s="134" customFormat="1"/>
    <row r="940" s="134" customFormat="1"/>
    <row r="941" s="134" customFormat="1"/>
    <row r="942" s="134" customFormat="1"/>
    <row r="943" s="134" customFormat="1"/>
    <row r="944" s="134" customFormat="1"/>
    <row r="945" s="134" customFormat="1"/>
    <row r="946" s="134" customFormat="1"/>
    <row r="947" s="134" customFormat="1"/>
    <row r="948" s="134" customFormat="1"/>
    <row r="949" s="134" customFormat="1"/>
    <row r="950" s="134" customFormat="1"/>
    <row r="951" s="134" customFormat="1"/>
    <row r="952" s="134" customFormat="1"/>
    <row r="953" s="134" customFormat="1"/>
    <row r="954" s="134" customFormat="1"/>
    <row r="955" s="134" customFormat="1"/>
    <row r="956" s="134" customFormat="1"/>
    <row r="957" s="134" customFormat="1"/>
    <row r="958" s="134" customFormat="1"/>
    <row r="959" s="134" customFormat="1"/>
    <row r="960" s="134" customFormat="1"/>
    <row r="961" s="134" customFormat="1"/>
    <row r="962" s="134" customFormat="1"/>
    <row r="963" s="134" customFormat="1"/>
    <row r="964" s="134" customFormat="1"/>
    <row r="965" s="134" customFormat="1"/>
    <row r="966" s="134" customFormat="1"/>
    <row r="967" s="134" customFormat="1"/>
    <row r="968" s="134" customFormat="1"/>
    <row r="969" s="134" customFormat="1"/>
    <row r="970" s="134" customFormat="1"/>
    <row r="971" s="134" customFormat="1"/>
    <row r="972" s="134" customFormat="1"/>
    <row r="973" s="134" customFormat="1"/>
    <row r="974" s="134" customFormat="1"/>
    <row r="975" s="134" customFormat="1"/>
    <row r="976" s="134" customFormat="1"/>
    <row r="977" s="134" customFormat="1"/>
    <row r="978" s="134" customFormat="1"/>
    <row r="979" s="134" customFormat="1"/>
    <row r="980" s="134" customFormat="1"/>
    <row r="981" s="134" customFormat="1"/>
    <row r="982" s="134" customFormat="1"/>
    <row r="983" s="134" customFormat="1"/>
    <row r="984" s="134" customFormat="1"/>
    <row r="985" s="134" customFormat="1"/>
    <row r="986" s="134" customFormat="1"/>
    <row r="987" s="134" customFormat="1"/>
    <row r="988" s="134" customFormat="1"/>
    <row r="989" s="134" customFormat="1"/>
    <row r="990" s="134" customFormat="1"/>
    <row r="991" s="134" customFormat="1"/>
    <row r="992" s="134" customFormat="1"/>
    <row r="993" s="134" customFormat="1"/>
    <row r="994" s="134" customFormat="1"/>
    <row r="995" s="134" customFormat="1"/>
    <row r="996" s="134" customFormat="1"/>
    <row r="997" s="134" customFormat="1"/>
    <row r="998" s="134" customFormat="1"/>
    <row r="999" s="134" customFormat="1"/>
    <row r="1000" s="134" customFormat="1"/>
    <row r="1001" s="134" customFormat="1"/>
    <row r="1002" s="134" customFormat="1"/>
    <row r="1003" s="134" customFormat="1"/>
    <row r="1004" s="134" customFormat="1"/>
    <row r="1005" s="134" customFormat="1"/>
    <row r="1006" s="134" customFormat="1"/>
    <row r="1007" s="134" customFormat="1"/>
    <row r="1008" s="134" customFormat="1"/>
    <row r="1009" s="134" customFormat="1"/>
    <row r="1010" s="134" customFormat="1"/>
    <row r="1011" s="134" customFormat="1"/>
    <row r="1012" s="134" customFormat="1"/>
    <row r="1013" s="134" customFormat="1"/>
    <row r="1014" s="134" customFormat="1"/>
    <row r="1015" s="134" customFormat="1"/>
    <row r="1016" s="134" customFormat="1"/>
    <row r="1017" s="134" customFormat="1"/>
    <row r="1018" s="134" customFormat="1"/>
    <row r="1019" s="134" customFormat="1"/>
    <row r="1020" s="134" customFormat="1"/>
    <row r="1021" s="134" customFormat="1"/>
    <row r="1022" s="134" customFormat="1"/>
    <row r="1023" s="134" customFormat="1"/>
    <row r="1024" s="134" customFormat="1"/>
    <row r="1025" s="134" customFormat="1"/>
    <row r="1026" s="134" customFormat="1"/>
    <row r="1027" s="134" customFormat="1"/>
    <row r="1028" s="134" customFormat="1"/>
    <row r="1029" s="134" customFormat="1"/>
    <row r="1030" s="134" customFormat="1"/>
    <row r="1031" s="134" customFormat="1"/>
    <row r="1032" s="134" customFormat="1"/>
    <row r="1033" s="134" customFormat="1"/>
    <row r="1034" s="134" customFormat="1"/>
    <row r="1035" s="134" customFormat="1"/>
    <row r="1036" s="134" customFormat="1"/>
    <row r="1037" s="134" customFormat="1"/>
    <row r="1038" s="134" customFormat="1"/>
    <row r="1039" s="134" customFormat="1"/>
    <row r="1040" s="134" customFormat="1"/>
    <row r="1041" s="134" customFormat="1"/>
    <row r="1042" s="134" customFormat="1"/>
    <row r="1043" s="134" customFormat="1"/>
    <row r="1044" s="134" customFormat="1"/>
    <row r="1045" s="134" customFormat="1"/>
    <row r="1046" s="134" customFormat="1"/>
    <row r="1047" s="134" customFormat="1"/>
    <row r="1048" s="134" customFormat="1"/>
    <row r="1049" s="134" customFormat="1"/>
    <row r="1050" s="134" customFormat="1"/>
    <row r="1051" s="134" customFormat="1"/>
    <row r="1052" s="134" customFormat="1"/>
    <row r="1053" s="134" customFormat="1"/>
    <row r="1054" s="134" customFormat="1"/>
    <row r="1055" s="134" customFormat="1"/>
    <row r="1056" s="134" customFormat="1"/>
    <row r="1057" s="134" customFormat="1"/>
    <row r="1058" s="134" customFormat="1"/>
    <row r="1059" s="134" customFormat="1"/>
    <row r="1060" s="134" customFormat="1"/>
    <row r="1061" s="134" customFormat="1"/>
    <row r="1062" s="134" customFormat="1"/>
    <row r="1063" s="134" customFormat="1"/>
    <row r="1064" s="134" customFormat="1"/>
    <row r="1065" s="134" customFormat="1"/>
    <row r="1066" s="134" customFormat="1"/>
    <row r="1067" s="134" customFormat="1"/>
    <row r="1068" s="134" customFormat="1"/>
    <row r="1069" s="134" customFormat="1"/>
    <row r="1070" s="134" customFormat="1"/>
    <row r="1071" s="134" customFormat="1"/>
    <row r="1072" s="134" customFormat="1"/>
    <row r="1073" s="134" customFormat="1"/>
    <row r="1074" s="134" customFormat="1"/>
    <row r="1075" s="134" customFormat="1"/>
    <row r="1076" s="134" customFormat="1"/>
    <row r="1077" s="134" customFormat="1"/>
    <row r="1078" s="134" customFormat="1"/>
    <row r="1079" s="134" customFormat="1"/>
    <row r="1080" s="134" customFormat="1"/>
    <row r="1081" s="134" customFormat="1"/>
    <row r="1082" s="134" customFormat="1"/>
    <row r="1083" s="134" customFormat="1"/>
    <row r="1084" s="134" customFormat="1"/>
    <row r="1085" s="134" customFormat="1"/>
    <row r="1086" s="134" customFormat="1"/>
    <row r="1087" s="134" customFormat="1"/>
    <row r="1088" s="134" customFormat="1"/>
    <row r="1089" s="134" customFormat="1"/>
    <row r="1090" s="134" customFormat="1"/>
    <row r="1091" s="134" customFormat="1"/>
    <row r="1092" s="134" customFormat="1"/>
    <row r="1093" s="134" customFormat="1"/>
    <row r="1094" s="134" customFormat="1"/>
    <row r="1095" s="134" customFormat="1"/>
    <row r="1096" s="134" customFormat="1"/>
    <row r="1097" s="134" customFormat="1"/>
    <row r="1098" s="134" customFormat="1"/>
    <row r="1099" s="134" customFormat="1"/>
    <row r="1100" s="134" customFormat="1"/>
    <row r="1101" s="134" customFormat="1"/>
    <row r="1102" s="134" customFormat="1"/>
    <row r="1103" s="134" customFormat="1"/>
    <row r="1104" s="134" customFormat="1"/>
    <row r="1105" s="134" customFormat="1"/>
    <row r="1106" s="134" customFormat="1"/>
    <row r="1107" s="134" customFormat="1"/>
    <row r="1108" s="134" customFormat="1"/>
    <row r="1109" s="134" customFormat="1"/>
    <row r="1110" s="134" customFormat="1"/>
    <row r="1111" s="134" customFormat="1"/>
    <row r="1112" s="134" customFormat="1"/>
    <row r="1113" s="134" customFormat="1"/>
    <row r="1114" s="134" customFormat="1"/>
    <row r="1115" s="134" customFormat="1"/>
    <row r="1116" s="134" customFormat="1"/>
    <row r="1117" s="134" customFormat="1"/>
    <row r="1118" s="134" customFormat="1"/>
    <row r="1119" s="134" customFormat="1"/>
    <row r="1120" s="134" customFormat="1"/>
    <row r="1121" s="134" customFormat="1"/>
    <row r="1122" s="134" customFormat="1"/>
    <row r="1123" s="134" customFormat="1"/>
    <row r="1124" s="134" customFormat="1"/>
    <row r="1125" s="134" customFormat="1"/>
    <row r="1126" s="134" customFormat="1"/>
    <row r="1127" s="134" customFormat="1"/>
    <row r="1128" s="134" customFormat="1"/>
    <row r="1129" s="134" customFormat="1"/>
    <row r="1130" s="134" customFormat="1"/>
    <row r="1131" s="134" customFormat="1"/>
    <row r="1132" s="134" customFormat="1"/>
    <row r="1133" s="134" customFormat="1"/>
    <row r="1134" s="134" customFormat="1"/>
    <row r="1135" s="134" customFormat="1"/>
    <row r="1136" s="134" customFormat="1"/>
    <row r="1137" s="134" customFormat="1"/>
    <row r="1138" s="134" customFormat="1"/>
    <row r="1139" s="134" customFormat="1"/>
    <row r="1140" s="134" customFormat="1"/>
    <row r="1141" s="134" customFormat="1"/>
    <row r="1142" s="134" customFormat="1"/>
    <row r="1143" s="134" customFormat="1"/>
    <row r="1144" s="134" customFormat="1"/>
    <row r="1145" s="134" customFormat="1"/>
    <row r="1146" s="134" customFormat="1"/>
    <row r="1147" s="134" customFormat="1"/>
    <row r="1148" s="134" customFormat="1"/>
    <row r="1149" s="134" customFormat="1"/>
    <row r="1150" s="134" customFormat="1"/>
    <row r="1151" s="134" customFormat="1"/>
    <row r="1152" s="134" customFormat="1"/>
    <row r="1153" s="134" customFormat="1"/>
    <row r="1154" s="134" customFormat="1"/>
    <row r="1155" s="134" customFormat="1"/>
    <row r="1156" s="134" customFormat="1"/>
    <row r="1157" s="134" customFormat="1"/>
    <row r="1158" s="134" customFormat="1"/>
    <row r="1159" s="134" customFormat="1"/>
    <row r="1160" s="134" customFormat="1"/>
    <row r="1161" s="134" customFormat="1"/>
    <row r="1162" s="134" customFormat="1"/>
    <row r="1163" s="134" customFormat="1"/>
    <row r="1164" s="134" customFormat="1"/>
    <row r="1165" s="134" customFormat="1"/>
    <row r="1166" s="134" customFormat="1"/>
    <row r="1167" s="134" customFormat="1"/>
    <row r="1168" s="134" customFormat="1"/>
    <row r="1169" s="134" customFormat="1"/>
    <row r="1170" s="134" customFormat="1"/>
    <row r="1171" s="134" customFormat="1"/>
    <row r="1172" s="134" customFormat="1"/>
    <row r="1173" s="134" customFormat="1"/>
    <row r="1174" s="134" customFormat="1"/>
    <row r="1175" s="134" customFormat="1"/>
    <row r="1176" s="134" customFormat="1"/>
    <row r="1177" s="134" customFormat="1"/>
    <row r="1178" s="134" customFormat="1"/>
    <row r="1179" s="134" customFormat="1"/>
    <row r="1180" s="134" customFormat="1"/>
    <row r="1181" s="134" customFormat="1"/>
    <row r="1182" s="134" customFormat="1"/>
    <row r="1183" s="134" customFormat="1"/>
    <row r="1184" s="134" customFormat="1"/>
    <row r="1185" s="134" customFormat="1"/>
    <row r="1186" s="134" customFormat="1"/>
    <row r="1187" s="134" customFormat="1"/>
    <row r="1188" s="134" customFormat="1"/>
    <row r="1189" s="134" customFormat="1"/>
    <row r="1190" s="134" customFormat="1"/>
    <row r="1191" s="134" customFormat="1"/>
    <row r="1192" s="134" customFormat="1"/>
    <row r="1193" s="134" customFormat="1"/>
    <row r="1194" s="134" customFormat="1"/>
    <row r="1195" s="134" customFormat="1"/>
    <row r="1196" s="134" customFormat="1"/>
    <row r="1197" s="134" customFormat="1"/>
    <row r="1198" s="134" customFormat="1"/>
    <row r="1199" s="134" customFormat="1"/>
    <row r="1200" s="134" customFormat="1"/>
    <row r="1201" s="134" customFormat="1"/>
    <row r="1202" s="134" customFormat="1"/>
    <row r="1203" s="134" customFormat="1"/>
    <row r="1204" s="134" customFormat="1"/>
    <row r="1205" s="134" customFormat="1"/>
    <row r="1206" s="134" customFormat="1"/>
    <row r="1207" s="134" customFormat="1"/>
    <row r="1208" s="134" customFormat="1"/>
    <row r="1209" s="134" customFormat="1"/>
    <row r="1210" s="134" customFormat="1"/>
    <row r="1211" s="134" customFormat="1"/>
    <row r="1212" s="134" customFormat="1"/>
    <row r="1213" s="134" customFormat="1"/>
    <row r="1214" s="134" customFormat="1"/>
    <row r="1215" s="134" customFormat="1"/>
    <row r="1216" s="134" customFormat="1"/>
    <row r="1217" s="134" customFormat="1"/>
    <row r="1218" s="134" customFormat="1"/>
    <row r="1219" s="134" customFormat="1"/>
    <row r="1220" s="134" customFormat="1"/>
    <row r="1221" s="134" customFormat="1"/>
    <row r="1222" s="134" customFormat="1"/>
    <row r="1223" s="134" customFormat="1"/>
    <row r="1224" s="134" customFormat="1"/>
    <row r="1225" s="134" customFormat="1"/>
    <row r="1226" s="134" customFormat="1"/>
    <row r="1227" s="134" customFormat="1"/>
    <row r="1228" s="134" customFormat="1"/>
    <row r="1229" s="134" customFormat="1"/>
    <row r="1230" s="134" customFormat="1"/>
    <row r="1231" s="134" customFormat="1"/>
    <row r="1232" s="134" customFormat="1"/>
    <row r="1233" s="134" customFormat="1"/>
    <row r="1234" s="134" customFormat="1"/>
    <row r="1235" s="134" customFormat="1"/>
    <row r="1236" s="134" customFormat="1"/>
    <row r="1237" s="134" customFormat="1"/>
    <row r="1238" s="134" customFormat="1"/>
    <row r="1239" s="134" customFormat="1"/>
    <row r="1240" s="134" customFormat="1"/>
    <row r="1241" s="134" customFormat="1"/>
    <row r="1242" s="134" customFormat="1"/>
    <row r="1243" s="134" customFormat="1"/>
    <row r="1244" s="134" customFormat="1"/>
    <row r="1245" s="134" customFormat="1"/>
    <row r="1246" s="134" customFormat="1"/>
    <row r="1247" s="134" customFormat="1"/>
    <row r="1248" s="134" customFormat="1"/>
    <row r="1249" s="134" customFormat="1"/>
    <row r="1250" s="134" customFormat="1"/>
    <row r="1251" s="134" customFormat="1"/>
    <row r="1252" s="134" customFormat="1"/>
    <row r="1253" s="134" customFormat="1"/>
    <row r="1254" s="134" customFormat="1"/>
    <row r="1255" s="134" customFormat="1"/>
    <row r="1256" s="134" customFormat="1"/>
    <row r="1257" s="134" customFormat="1"/>
    <row r="1258" s="134" customFormat="1"/>
    <row r="1259" s="134" customFormat="1"/>
    <row r="1260" s="134" customFormat="1"/>
    <row r="1261" s="134" customFormat="1"/>
    <row r="1262" s="134" customFormat="1"/>
    <row r="1263" s="134" customFormat="1"/>
    <row r="1264" s="134" customFormat="1"/>
    <row r="1265" s="134" customFormat="1"/>
    <row r="1266" s="134" customFormat="1"/>
    <row r="1267" s="134" customFormat="1"/>
    <row r="1268" s="134" customFormat="1"/>
    <row r="1269" s="134" customFormat="1"/>
    <row r="1270" s="134" customFormat="1"/>
    <row r="1271" s="134" customFormat="1"/>
    <row r="1272" s="134" customFormat="1"/>
    <row r="1273" s="134" customFormat="1"/>
    <row r="1274" s="134" customFormat="1"/>
    <row r="1275" s="134" customFormat="1"/>
    <row r="1276" s="134" customFormat="1"/>
    <row r="1277" s="134" customFormat="1"/>
    <row r="1278" s="134" customFormat="1"/>
    <row r="1279" s="134" customFormat="1"/>
    <row r="1280" s="134" customFormat="1"/>
    <row r="1281" s="134" customFormat="1"/>
    <row r="1282" s="134" customFormat="1"/>
    <row r="1283" s="134" customFormat="1"/>
    <row r="1284" s="134" customFormat="1"/>
    <row r="1285" s="134" customFormat="1"/>
    <row r="1286" s="134" customFormat="1"/>
    <row r="1287" s="134" customFormat="1"/>
    <row r="1288" s="134" customFormat="1"/>
    <row r="1289" s="134" customFormat="1"/>
    <row r="1290" s="134" customFormat="1"/>
    <row r="1291" s="134" customFormat="1"/>
    <row r="1292" s="134" customFormat="1"/>
    <row r="1293" s="134" customFormat="1"/>
    <row r="1294" s="134" customFormat="1"/>
    <row r="1295" s="134" customFormat="1"/>
    <row r="1296" s="134" customFormat="1"/>
    <row r="1297" s="134" customFormat="1"/>
    <row r="1298" s="134" customFormat="1"/>
    <row r="1299" s="134" customFormat="1"/>
    <row r="1300" s="134" customFormat="1"/>
    <row r="1301" s="134" customFormat="1"/>
    <row r="1302" s="134" customFormat="1"/>
    <row r="1303" s="134" customFormat="1"/>
    <row r="1304" s="134" customFormat="1"/>
    <row r="1305" s="134" customFormat="1"/>
    <row r="1306" s="134" customFormat="1"/>
    <row r="1307" s="134" customFormat="1"/>
    <row r="1308" s="134" customFormat="1"/>
    <row r="1309" s="134" customFormat="1"/>
    <row r="1310" s="134" customFormat="1"/>
    <row r="1311" s="134" customFormat="1"/>
    <row r="1312" s="134" customFormat="1"/>
    <row r="1313" s="134" customFormat="1"/>
    <row r="1314" s="134" customFormat="1"/>
    <row r="1315" s="134" customFormat="1"/>
    <row r="1316" s="134" customFormat="1"/>
    <row r="1317" s="134" customFormat="1"/>
    <row r="1318" s="134" customFormat="1"/>
    <row r="1319" s="134" customFormat="1"/>
    <row r="1320" s="134" customFormat="1"/>
    <row r="1321" s="134" customFormat="1"/>
    <row r="1322" s="134" customFormat="1"/>
    <row r="1323" s="134" customFormat="1"/>
    <row r="1324" s="134" customFormat="1"/>
    <row r="1325" s="134" customFormat="1"/>
    <row r="1326" s="134" customFormat="1"/>
    <row r="1327" s="134" customFormat="1"/>
    <row r="1328" s="134" customFormat="1"/>
    <row r="1329" s="134" customFormat="1"/>
    <row r="1330" s="134" customFormat="1"/>
    <row r="1331" s="134" customFormat="1"/>
    <row r="1332" s="134" customFormat="1"/>
    <row r="1333" s="134" customFormat="1"/>
    <row r="1334" s="134" customFormat="1"/>
    <row r="1335" s="134" customFormat="1"/>
    <row r="1336" s="134" customFormat="1"/>
    <row r="1337" s="134" customFormat="1"/>
    <row r="1338" s="134" customFormat="1"/>
    <row r="1339" s="134" customFormat="1"/>
    <row r="1340" s="134" customFormat="1"/>
    <row r="1341" s="134" customFormat="1"/>
    <row r="1342" s="134" customFormat="1"/>
    <row r="1343" s="134" customFormat="1"/>
    <row r="1344" s="134" customFormat="1"/>
    <row r="1345" s="134" customFormat="1"/>
    <row r="1346" s="134" customFormat="1"/>
    <row r="1347" s="134" customFormat="1"/>
    <row r="1348" s="134" customFormat="1"/>
    <row r="1349" s="134" customFormat="1"/>
    <row r="1350" s="134" customFormat="1"/>
    <row r="1351" s="134" customFormat="1"/>
    <row r="1352" s="134" customFormat="1"/>
    <row r="1353" s="134" customFormat="1"/>
    <row r="1354" s="134" customFormat="1"/>
    <row r="1355" s="134" customFormat="1"/>
    <row r="1356" s="134" customFormat="1"/>
    <row r="1357" s="134" customFormat="1"/>
    <row r="1358" s="134" customFormat="1"/>
    <row r="1359" s="134" customFormat="1"/>
    <row r="1360" s="134" customFormat="1"/>
    <row r="1361" s="134" customFormat="1"/>
    <row r="1362" s="134" customFormat="1"/>
    <row r="1363" s="134" customFormat="1"/>
    <row r="1364" s="134" customFormat="1"/>
    <row r="1365" s="134" customFormat="1"/>
    <row r="1366" s="134" customFormat="1"/>
    <row r="1367" s="134" customFormat="1"/>
    <row r="1368" s="134" customFormat="1"/>
    <row r="1369" s="134" customFormat="1"/>
    <row r="1370" s="134" customFormat="1"/>
    <row r="1371" s="134" customFormat="1"/>
    <row r="1372" s="134" customFormat="1"/>
    <row r="1373" s="134" customFormat="1"/>
    <row r="1374" s="134" customFormat="1"/>
    <row r="1375" s="134" customFormat="1"/>
    <row r="1376" s="134" customFormat="1"/>
    <row r="1377" s="134" customFormat="1"/>
    <row r="1378" s="134" customFormat="1"/>
    <row r="1379" s="134" customFormat="1"/>
    <row r="1380" s="134" customFormat="1"/>
    <row r="1381" s="134" customFormat="1"/>
    <row r="1382" s="134" customFormat="1"/>
    <row r="1383" s="134" customFormat="1"/>
    <row r="1384" s="134" customFormat="1"/>
    <row r="1385" s="134" customFormat="1"/>
    <row r="1386" s="134" customFormat="1"/>
    <row r="1387" s="134" customFormat="1"/>
    <row r="1388" s="134" customFormat="1"/>
    <row r="1389" s="134" customFormat="1"/>
    <row r="1390" s="134" customFormat="1"/>
    <row r="1391" s="134" customFormat="1"/>
    <row r="1392" s="134" customFormat="1"/>
    <row r="1393" s="134" customFormat="1"/>
    <row r="1394" s="134" customFormat="1"/>
    <row r="1395" s="134" customFormat="1"/>
    <row r="1396" s="134" customFormat="1"/>
    <row r="1397" s="134" customFormat="1"/>
    <row r="1398" s="134" customFormat="1"/>
    <row r="1399" s="134" customFormat="1"/>
    <row r="1400" s="134" customFormat="1"/>
    <row r="1401" s="134" customFormat="1"/>
    <row r="1402" s="134" customFormat="1"/>
    <row r="1403" s="134" customFormat="1"/>
    <row r="1404" s="134" customFormat="1"/>
    <row r="1405" s="134" customFormat="1"/>
    <row r="1406" s="134" customFormat="1"/>
    <row r="1407" s="134" customFormat="1"/>
    <row r="1408" s="134" customFormat="1"/>
    <row r="1409" s="134" customFormat="1"/>
    <row r="1410" s="134" customFormat="1"/>
    <row r="1411" s="134" customFormat="1"/>
    <row r="1412" s="134" customFormat="1"/>
    <row r="1413" s="134" customFormat="1"/>
    <row r="1414" s="134" customFormat="1"/>
    <row r="1415" s="134" customFormat="1"/>
    <row r="1416" s="134" customFormat="1"/>
    <row r="1417" s="134" customFormat="1"/>
    <row r="1418" s="134" customFormat="1"/>
    <row r="1419" s="134" customFormat="1"/>
    <row r="1420" s="134" customFormat="1"/>
    <row r="1421" s="134" customFormat="1"/>
    <row r="1422" s="134" customFormat="1"/>
    <row r="1423" s="134" customFormat="1"/>
    <row r="1424" s="134" customFormat="1"/>
    <row r="1425" s="134" customFormat="1"/>
    <row r="1426" s="134" customFormat="1"/>
    <row r="1427" s="134" customFormat="1"/>
    <row r="1428" s="134" customFormat="1"/>
    <row r="1429" s="134" customFormat="1"/>
    <row r="1430" s="134" customFormat="1"/>
    <row r="1431" s="134" customFormat="1"/>
    <row r="1432" s="134" customFormat="1"/>
    <row r="1433" s="134" customFormat="1"/>
    <row r="1434" s="134" customFormat="1"/>
    <row r="1435" s="134" customFormat="1"/>
    <row r="1436" s="134" customFormat="1"/>
    <row r="1437" s="134" customFormat="1"/>
    <row r="1438" s="134" customFormat="1"/>
    <row r="1439" s="134" customFormat="1"/>
    <row r="1440" s="134" customFormat="1"/>
    <row r="1441" s="134" customFormat="1"/>
    <row r="1442" s="134" customFormat="1"/>
    <row r="1443" s="134" customFormat="1"/>
    <row r="1444" s="134" customFormat="1"/>
    <row r="1445" s="134" customFormat="1"/>
    <row r="1446" s="134" customFormat="1"/>
    <row r="1447" s="134" customFormat="1"/>
    <row r="1448" s="134" customFormat="1"/>
    <row r="1449" s="134" customFormat="1"/>
    <row r="1450" s="134" customFormat="1"/>
    <row r="1451" s="134" customFormat="1"/>
    <row r="1452" s="134" customFormat="1"/>
    <row r="1453" s="134" customFormat="1"/>
    <row r="1454" s="134" customFormat="1"/>
    <row r="1455" s="134" customFormat="1"/>
    <row r="1456" s="134" customFormat="1"/>
    <row r="1457" s="134" customFormat="1"/>
    <row r="1458" s="134" customFormat="1"/>
    <row r="1459" s="134" customFormat="1"/>
    <row r="1460" s="134" customFormat="1"/>
    <row r="1461" s="134" customFormat="1"/>
    <row r="1462" s="134" customFormat="1"/>
    <row r="1463" s="134" customFormat="1"/>
    <row r="1464" s="134" customFormat="1"/>
    <row r="1465" s="134" customFormat="1"/>
    <row r="1466" s="134" customFormat="1"/>
    <row r="1467" s="134" customFormat="1"/>
    <row r="1468" s="134" customFormat="1"/>
    <row r="1469" s="134" customFormat="1"/>
    <row r="1470" s="134" customFormat="1"/>
    <row r="1471" s="134" customFormat="1"/>
    <row r="1472" s="134" customFormat="1"/>
    <row r="1473" s="134" customFormat="1"/>
    <row r="1474" s="134" customFormat="1"/>
    <row r="1475" s="134" customFormat="1"/>
    <row r="1476" s="134" customFormat="1"/>
    <row r="1477" s="134" customFormat="1"/>
    <row r="1478" s="134" customFormat="1"/>
    <row r="1479" s="134" customFormat="1"/>
    <row r="1480" s="134" customFormat="1"/>
    <row r="1481" s="134" customFormat="1"/>
    <row r="1482" s="134" customFormat="1"/>
    <row r="1483" s="134" customFormat="1"/>
    <row r="1484" s="134" customFormat="1"/>
    <row r="1485" s="134" customFormat="1"/>
    <row r="1486" s="134" customFormat="1"/>
    <row r="1487" s="134" customFormat="1"/>
    <row r="1488" s="134" customFormat="1"/>
    <row r="1489" s="134" customFormat="1"/>
    <row r="1490" s="134" customFormat="1"/>
    <row r="1491" s="134" customFormat="1"/>
    <row r="1492" s="134" customFormat="1"/>
    <row r="1493" s="134" customFormat="1"/>
    <row r="1494" s="134" customFormat="1"/>
    <row r="1495" s="134" customFormat="1"/>
    <row r="1496" s="134" customFormat="1"/>
    <row r="1497" s="134" customFormat="1"/>
    <row r="1498" s="134" customFormat="1"/>
    <row r="1499" s="134" customFormat="1"/>
    <row r="1500" s="134" customFormat="1"/>
    <row r="1501" s="134" customFormat="1"/>
    <row r="1502" s="134" customFormat="1"/>
    <row r="1503" s="134" customFormat="1"/>
    <row r="1504" s="134" customFormat="1"/>
    <row r="1505" s="134" customFormat="1"/>
    <row r="1506" s="134" customFormat="1"/>
    <row r="1507" s="134" customFormat="1"/>
    <row r="1508" s="134" customFormat="1"/>
    <row r="1509" s="134" customFormat="1"/>
    <row r="1510" s="134" customFormat="1"/>
    <row r="1511" s="134" customFormat="1"/>
    <row r="1512" s="134" customFormat="1"/>
    <row r="1513" s="134" customFormat="1"/>
    <row r="1514" s="134" customFormat="1"/>
    <row r="1515" s="134" customFormat="1"/>
    <row r="1516" s="134" customFormat="1"/>
    <row r="1517" s="134" customFormat="1"/>
    <row r="1518" s="134" customFormat="1"/>
    <row r="1519" s="134" customFormat="1"/>
    <row r="1520" s="134" customFormat="1"/>
    <row r="1521" s="134" customFormat="1"/>
    <row r="1522" s="134" customFormat="1"/>
    <row r="1523" s="134" customFormat="1"/>
    <row r="1524" s="134" customFormat="1"/>
    <row r="1525" s="134" customFormat="1"/>
    <row r="1526" s="134" customFormat="1"/>
    <row r="1527" s="134" customFormat="1"/>
    <row r="1528" s="134" customFormat="1"/>
    <row r="1529" s="134" customFormat="1"/>
    <row r="1530" s="134" customFormat="1"/>
    <row r="1531" s="134" customFormat="1"/>
    <row r="1532" s="134" customFormat="1"/>
    <row r="1533" s="134" customFormat="1"/>
    <row r="1534" s="134" customFormat="1"/>
    <row r="1535" s="134" customFormat="1"/>
    <row r="1536" s="134" customFormat="1"/>
    <row r="1537" s="134" customFormat="1"/>
    <row r="1538" s="134" customFormat="1"/>
    <row r="1539" s="134" customFormat="1"/>
    <row r="1540" s="134" customFormat="1"/>
    <row r="1541" s="134" customFormat="1"/>
    <row r="1542" s="134" customFormat="1"/>
    <row r="1543" s="134" customFormat="1"/>
    <row r="1544" s="134" customFormat="1"/>
    <row r="1545" s="134" customFormat="1"/>
    <row r="1546" s="134" customFormat="1"/>
    <row r="1547" s="134" customFormat="1"/>
    <row r="1548" s="134" customFormat="1"/>
    <row r="1549" s="134" customFormat="1"/>
    <row r="1550" s="134" customFormat="1"/>
    <row r="1551" s="134" customFormat="1"/>
    <row r="1552" s="134" customFormat="1"/>
    <row r="1553" s="134" customFormat="1"/>
    <row r="1554" s="134" customFormat="1"/>
    <row r="1555" s="134" customFormat="1"/>
    <row r="1556" s="134" customFormat="1"/>
    <row r="1557" s="134" customFormat="1"/>
    <row r="1558" s="134" customFormat="1"/>
    <row r="1559" s="134" customFormat="1"/>
    <row r="1560" s="134" customFormat="1"/>
    <row r="1561" s="134" customFormat="1"/>
    <row r="1562" s="134" customFormat="1"/>
    <row r="1563" s="134" customFormat="1"/>
    <row r="1564" s="134" customFormat="1"/>
    <row r="1565" s="134" customFormat="1"/>
    <row r="1566" s="134" customFormat="1"/>
    <row r="1567" s="134" customFormat="1"/>
    <row r="1568" s="134" customFormat="1"/>
    <row r="1569" s="134" customFormat="1"/>
    <row r="1570" s="134" customFormat="1"/>
    <row r="1571" s="134" customFormat="1"/>
    <row r="1572" s="134" customFormat="1"/>
    <row r="1573" s="134" customFormat="1"/>
    <row r="1574" s="134" customFormat="1"/>
    <row r="1575" s="134" customFormat="1"/>
    <row r="1576" s="134" customFormat="1"/>
    <row r="1577" s="134" customFormat="1"/>
    <row r="1578" s="134" customFormat="1"/>
    <row r="1579" s="134" customFormat="1"/>
    <row r="1580" s="134" customFormat="1"/>
    <row r="1581" s="134" customFormat="1"/>
    <row r="1582" s="134" customFormat="1"/>
    <row r="1583" s="134" customFormat="1"/>
    <row r="1584" s="134" customFormat="1"/>
    <row r="1585" s="134" customFormat="1"/>
    <row r="1586" s="134" customFormat="1"/>
    <row r="1587" s="134" customFormat="1"/>
    <row r="1588" s="134" customFormat="1"/>
    <row r="1589" s="134" customFormat="1"/>
    <row r="1590" s="134" customFormat="1"/>
    <row r="1591" s="134" customFormat="1"/>
    <row r="1592" s="134" customFormat="1"/>
    <row r="1593" s="134" customFormat="1"/>
    <row r="1594" s="134" customFormat="1"/>
    <row r="1595" s="134" customFormat="1"/>
    <row r="1596" s="134" customFormat="1"/>
    <row r="1597" s="134" customFormat="1"/>
    <row r="1598" s="134" customFormat="1"/>
    <row r="1599" s="134" customFormat="1"/>
    <row r="1600" s="134" customFormat="1"/>
    <row r="1601" s="134" customFormat="1"/>
    <row r="1602" s="134" customFormat="1"/>
    <row r="1603" s="134" customFormat="1"/>
    <row r="1604" s="134" customFormat="1"/>
    <row r="1605" s="134" customFormat="1"/>
    <row r="1606" s="134" customFormat="1"/>
    <row r="1607" s="134" customFormat="1"/>
    <row r="1608" s="134" customFormat="1"/>
    <row r="1609" s="134" customFormat="1"/>
    <row r="1610" s="134" customFormat="1"/>
    <row r="1611" s="134" customFormat="1"/>
    <row r="1612" s="134" customFormat="1"/>
    <row r="1613" s="134" customFormat="1"/>
    <row r="1614" s="134" customFormat="1"/>
    <row r="1615" s="134" customFormat="1"/>
    <row r="1616" s="134" customFormat="1"/>
    <row r="1617" s="134" customFormat="1"/>
    <row r="1618" s="134" customFormat="1"/>
    <row r="1619" s="134" customFormat="1"/>
    <row r="1620" s="134" customFormat="1"/>
    <row r="1621" s="134" customFormat="1"/>
    <row r="1622" s="134" customFormat="1"/>
    <row r="1623" s="134" customFormat="1"/>
    <row r="1624" s="134" customFormat="1"/>
    <row r="1625" s="134" customFormat="1"/>
    <row r="1626" s="134" customFormat="1"/>
    <row r="1627" s="134" customFormat="1"/>
    <row r="1628" s="134" customFormat="1"/>
    <row r="1629" s="134" customFormat="1"/>
    <row r="1630" s="134" customFormat="1"/>
    <row r="1631" s="134" customFormat="1"/>
    <row r="1632" s="134" customFormat="1"/>
    <row r="1633" s="134" customFormat="1"/>
    <row r="1634" s="134" customFormat="1"/>
    <row r="1635" s="134" customFormat="1"/>
    <row r="1636" s="134" customFormat="1"/>
    <row r="1637" s="134" customFormat="1"/>
    <row r="1638" s="134" customFormat="1"/>
    <row r="1639" s="134" customFormat="1"/>
    <row r="1640" s="134" customFormat="1"/>
    <row r="1641" s="134" customFormat="1"/>
    <row r="1642" s="134" customFormat="1"/>
    <row r="1643" s="134" customFormat="1"/>
    <row r="1644" s="134" customFormat="1"/>
    <row r="1645" s="134" customFormat="1"/>
    <row r="1646" s="134" customFormat="1"/>
    <row r="1647" s="134" customFormat="1"/>
    <row r="1648" s="134" customFormat="1"/>
    <row r="1649" s="134" customFormat="1"/>
    <row r="1650" s="134" customFormat="1"/>
    <row r="1651" s="134" customFormat="1"/>
    <row r="1652" s="134" customFormat="1"/>
    <row r="1653" s="134" customFormat="1"/>
    <row r="1654" s="134" customFormat="1"/>
    <row r="1655" s="134" customFormat="1"/>
    <row r="1656" s="134" customFormat="1"/>
    <row r="1657" s="134" customFormat="1"/>
    <row r="1658" s="134" customFormat="1"/>
    <row r="1659" s="134" customFormat="1"/>
    <row r="1660" s="134" customFormat="1"/>
    <row r="1661" s="134" customFormat="1"/>
    <row r="1662" s="134" customFormat="1"/>
    <row r="1663" s="134" customFormat="1"/>
    <row r="1664" s="134" customFormat="1"/>
    <row r="1665" s="134" customFormat="1"/>
    <row r="1666" s="134" customFormat="1"/>
    <row r="1667" s="134" customFormat="1"/>
    <row r="1668" s="134" customFormat="1"/>
    <row r="1669" s="134" customFormat="1"/>
    <row r="1670" s="134" customFormat="1"/>
    <row r="1671" s="134" customFormat="1"/>
    <row r="1672" s="134" customFormat="1"/>
    <row r="1673" s="134" customFormat="1"/>
    <row r="1674" s="134" customFormat="1"/>
    <row r="1675" s="134" customFormat="1"/>
    <row r="1676" s="134" customFormat="1"/>
    <row r="1677" s="134" customFormat="1"/>
    <row r="1678" s="134" customFormat="1"/>
    <row r="1679" s="134" customFormat="1"/>
    <row r="1680" s="134" customFormat="1"/>
    <row r="1681" s="134" customFormat="1"/>
    <row r="1682" s="134" customFormat="1"/>
    <row r="1683" s="134" customFormat="1"/>
    <row r="1684" s="134" customFormat="1"/>
    <row r="1685" s="134" customFormat="1"/>
    <row r="1686" s="134" customFormat="1"/>
    <row r="1687" s="134" customFormat="1"/>
    <row r="1688" s="134" customFormat="1"/>
    <row r="1689" s="134" customFormat="1"/>
    <row r="1690" s="134" customFormat="1"/>
    <row r="1691" s="134" customFormat="1"/>
    <row r="1692" s="134" customFormat="1"/>
    <row r="1693" s="134" customFormat="1"/>
    <row r="1694" s="134" customFormat="1"/>
    <row r="1695" s="134" customFormat="1"/>
    <row r="1696" s="134" customFormat="1"/>
    <row r="1697" s="134" customFormat="1"/>
    <row r="1698" s="134" customFormat="1"/>
    <row r="1699" s="134" customFormat="1"/>
    <row r="1700" s="134" customFormat="1"/>
    <row r="1701" s="134" customFormat="1"/>
    <row r="1702" s="134" customFormat="1"/>
    <row r="1703" s="134" customFormat="1"/>
    <row r="1704" s="134" customFormat="1"/>
    <row r="1705" s="134" customFormat="1"/>
    <row r="1706" s="134" customFormat="1"/>
    <row r="1707" s="134" customFormat="1"/>
    <row r="1708" s="134" customFormat="1"/>
    <row r="1709" s="134" customFormat="1"/>
    <row r="1710" s="134" customFormat="1"/>
    <row r="1711" s="134" customFormat="1"/>
    <row r="1712" s="134" customFormat="1"/>
    <row r="1713" s="134" customFormat="1"/>
    <row r="1714" s="134" customFormat="1"/>
    <row r="1715" s="134" customFormat="1"/>
    <row r="1716" s="134" customFormat="1"/>
    <row r="1717" s="134" customFormat="1"/>
    <row r="1718" s="134" customFormat="1"/>
    <row r="1719" s="134" customFormat="1"/>
    <row r="1720" s="134" customFormat="1"/>
    <row r="1721" s="134" customFormat="1"/>
    <row r="1722" s="134" customFormat="1"/>
    <row r="1723" s="134" customFormat="1"/>
    <row r="1724" s="134" customFormat="1"/>
    <row r="1725" s="134" customFormat="1"/>
    <row r="1726" s="134" customFormat="1"/>
    <row r="1727" s="134" customFormat="1"/>
    <row r="1728" s="134" customFormat="1"/>
    <row r="1729" s="134" customFormat="1"/>
    <row r="1730" s="134" customFormat="1"/>
    <row r="1731" s="134" customFormat="1"/>
    <row r="1732" s="134" customFormat="1"/>
    <row r="1733" s="134" customFormat="1"/>
    <row r="1734" s="134" customFormat="1"/>
    <row r="1735" s="134" customFormat="1"/>
    <row r="1736" s="134" customFormat="1"/>
    <row r="1737" s="134" customFormat="1"/>
    <row r="1738" s="134" customFormat="1"/>
    <row r="1739" s="134" customFormat="1"/>
    <row r="1740" s="134" customFormat="1"/>
    <row r="1741" s="134" customFormat="1"/>
    <row r="1742" s="134" customFormat="1"/>
    <row r="1743" s="134" customFormat="1"/>
    <row r="1744" s="134" customFormat="1"/>
    <row r="1745" s="134" customFormat="1"/>
    <row r="1746" s="134" customFormat="1"/>
    <row r="1747" s="134" customFormat="1"/>
    <row r="1748" s="134" customFormat="1"/>
    <row r="1749" s="134" customFormat="1"/>
    <row r="1750" s="134" customFormat="1"/>
    <row r="1751" s="134" customFormat="1"/>
    <row r="1752" s="134" customFormat="1"/>
    <row r="1753" s="134" customFormat="1"/>
    <row r="1754" s="134" customFormat="1"/>
    <row r="1755" s="134" customFormat="1"/>
    <row r="1756" s="134" customFormat="1"/>
    <row r="1757" s="134" customFormat="1"/>
    <row r="1758" s="134" customFormat="1"/>
    <row r="1759" s="134" customFormat="1"/>
    <row r="1760" s="134" customFormat="1"/>
    <row r="1761" s="134" customFormat="1"/>
    <row r="1762" s="134" customFormat="1"/>
    <row r="1763" s="134" customFormat="1"/>
    <row r="1764" s="134" customFormat="1"/>
    <row r="1765" s="134" customFormat="1"/>
    <row r="1766" s="134" customFormat="1"/>
    <row r="1767" s="134" customFormat="1"/>
    <row r="1768" s="134" customFormat="1"/>
    <row r="1769" s="134" customFormat="1"/>
    <row r="1770" s="134" customFormat="1"/>
    <row r="1771" s="134" customFormat="1"/>
    <row r="1772" s="134" customFormat="1"/>
    <row r="1773" s="134" customFormat="1"/>
    <row r="1774" s="134" customFormat="1"/>
    <row r="1775" s="134" customFormat="1"/>
    <row r="1776" s="134" customFormat="1"/>
    <row r="1777" s="134" customFormat="1"/>
    <row r="1778" s="134" customFormat="1"/>
    <row r="1779" s="134" customFormat="1"/>
    <row r="1780" s="134" customFormat="1"/>
    <row r="1781" s="134" customFormat="1"/>
    <row r="1782" s="134" customFormat="1"/>
    <row r="1783" s="134" customFormat="1"/>
    <row r="1784" s="134" customFormat="1"/>
    <row r="1785" s="134" customFormat="1"/>
    <row r="1786" s="134" customFormat="1"/>
    <row r="1787" s="134" customFormat="1"/>
    <row r="1788" s="134" customFormat="1"/>
    <row r="1789" s="134" customFormat="1"/>
    <row r="1790" s="134" customFormat="1"/>
    <row r="1791" s="134" customFormat="1"/>
    <row r="1792" s="134" customFormat="1"/>
    <row r="1793" s="134" customFormat="1"/>
    <row r="1794" s="134" customFormat="1"/>
    <row r="1795" s="134" customFormat="1"/>
    <row r="1796" s="134" customFormat="1"/>
    <row r="1797" s="134" customFormat="1"/>
    <row r="1798" s="134" customFormat="1"/>
    <row r="1799" s="134" customFormat="1"/>
    <row r="1800" s="134" customFormat="1"/>
    <row r="1801" s="134" customFormat="1"/>
    <row r="1802" s="134" customFormat="1"/>
    <row r="1803" s="134" customFormat="1"/>
    <row r="1804" s="134" customFormat="1"/>
    <row r="1805" s="134" customFormat="1"/>
    <row r="1806" s="134" customFormat="1"/>
    <row r="1807" s="134" customFormat="1"/>
    <row r="1808" s="134" customFormat="1"/>
    <row r="1809" s="134" customFormat="1"/>
    <row r="1810" s="134" customFormat="1"/>
    <row r="1811" s="134" customFormat="1"/>
    <row r="1812" s="134" customFormat="1"/>
    <row r="1813" s="134" customFormat="1"/>
    <row r="1814" s="134" customFormat="1"/>
    <row r="1815" s="134" customFormat="1"/>
    <row r="1816" s="134" customFormat="1"/>
    <row r="1817" s="134" customFormat="1"/>
    <row r="1818" s="134" customFormat="1"/>
    <row r="1819" s="134" customFormat="1"/>
    <row r="1820" s="134" customFormat="1"/>
    <row r="1821" s="134" customFormat="1"/>
    <row r="1822" s="134" customFormat="1"/>
    <row r="1823" s="134" customFormat="1"/>
    <row r="1824" s="134" customFormat="1"/>
    <row r="1825" s="134" customFormat="1"/>
    <row r="1826" s="134" customFormat="1"/>
    <row r="1827" s="134" customFormat="1"/>
    <row r="1828" s="134" customFormat="1"/>
    <row r="1829" s="134" customFormat="1"/>
    <row r="1830" s="134" customFormat="1"/>
    <row r="1831" s="134" customFormat="1"/>
    <row r="1832" s="134" customFormat="1"/>
    <row r="1833" s="134" customFormat="1"/>
    <row r="1834" s="134" customFormat="1"/>
    <row r="1835" s="134" customFormat="1"/>
    <row r="1836" s="134" customFormat="1"/>
    <row r="1837" s="134" customFormat="1"/>
    <row r="1838" s="134" customFormat="1"/>
    <row r="1839" s="134" customFormat="1"/>
    <row r="1840" s="134" customFormat="1"/>
    <row r="1841" s="134" customFormat="1"/>
    <row r="1842" s="134" customFormat="1"/>
    <row r="1843" s="134" customFormat="1"/>
    <row r="1844" s="134" customFormat="1"/>
    <row r="1845" s="134" customFormat="1"/>
    <row r="1846" s="134" customFormat="1"/>
    <row r="1847" s="134" customFormat="1"/>
    <row r="1848" s="134" customFormat="1"/>
    <row r="1849" s="134" customFormat="1"/>
    <row r="1850" s="134" customFormat="1"/>
    <row r="1851" s="134" customFormat="1"/>
    <row r="1852" s="134" customFormat="1"/>
    <row r="1853" s="134" customFormat="1"/>
    <row r="1854" s="134" customFormat="1"/>
    <row r="1855" s="134" customFormat="1"/>
    <row r="1856" s="134" customFormat="1"/>
    <row r="1857" s="134" customFormat="1"/>
    <row r="1858" s="134" customFormat="1"/>
    <row r="1859" s="134" customFormat="1"/>
    <row r="1860" s="134" customFormat="1"/>
    <row r="1861" s="134" customFormat="1"/>
    <row r="1862" s="134" customFormat="1"/>
    <row r="1863" s="134" customFormat="1"/>
    <row r="1864" s="134" customFormat="1"/>
    <row r="1865" s="134" customFormat="1"/>
    <row r="1866" s="134" customFormat="1"/>
    <row r="1867" s="134" customFormat="1"/>
    <row r="1868" s="134" customFormat="1"/>
    <row r="1869" s="134" customFormat="1"/>
    <row r="1870" s="134" customFormat="1"/>
    <row r="1871" s="134" customFormat="1"/>
    <row r="1872" s="134" customFormat="1"/>
    <row r="1873" s="134" customFormat="1"/>
    <row r="1874" s="134" customFormat="1"/>
    <row r="1875" s="134" customFormat="1"/>
    <row r="1876" s="134" customFormat="1"/>
    <row r="1877" s="134" customFormat="1"/>
    <row r="1878" s="134" customFormat="1"/>
    <row r="1879" s="134" customFormat="1"/>
    <row r="1880" s="134" customFormat="1"/>
    <row r="1881" s="134" customFormat="1"/>
    <row r="1882" s="134" customFormat="1"/>
    <row r="1883" s="134" customFormat="1"/>
    <row r="1884" s="134" customFormat="1"/>
    <row r="1885" s="134" customFormat="1"/>
    <row r="1886" s="134" customFormat="1"/>
    <row r="1887" s="134" customFormat="1"/>
    <row r="1888" s="134" customFormat="1"/>
    <row r="1889" s="134" customFormat="1"/>
    <row r="1890" s="134" customFormat="1"/>
    <row r="1891" s="134" customFormat="1"/>
    <row r="1892" s="134" customFormat="1"/>
    <row r="1893" s="134" customFormat="1"/>
    <row r="1894" s="134" customFormat="1"/>
    <row r="1895" s="134" customFormat="1"/>
    <row r="1896" s="134" customFormat="1"/>
    <row r="1897" s="134" customFormat="1"/>
    <row r="1898" s="134" customFormat="1"/>
    <row r="1899" s="134" customFormat="1"/>
    <row r="1900" s="134" customFormat="1"/>
    <row r="1901" s="134" customFormat="1"/>
    <row r="1902" s="134" customFormat="1"/>
    <row r="1903" s="134" customFormat="1"/>
    <row r="1904" s="134" customFormat="1"/>
    <row r="1905" s="134" customFormat="1"/>
    <row r="1906" s="134" customFormat="1"/>
    <row r="1907" s="134" customFormat="1"/>
    <row r="1908" s="134" customFormat="1"/>
    <row r="1909" s="134" customFormat="1"/>
    <row r="1910" s="134" customFormat="1"/>
    <row r="1911" s="134" customFormat="1"/>
    <row r="1912" s="134" customFormat="1"/>
    <row r="1913" s="134" customFormat="1"/>
    <row r="1914" s="134" customFormat="1"/>
    <row r="1915" s="134" customFormat="1"/>
    <row r="1916" s="134" customFormat="1"/>
    <row r="1917" s="134" customFormat="1"/>
    <row r="1918" s="134" customFormat="1"/>
    <row r="1919" s="134" customFormat="1"/>
    <row r="1920" s="134" customFormat="1"/>
    <row r="1921" s="134" customFormat="1"/>
    <row r="1922" s="134" customFormat="1"/>
    <row r="1923" s="134" customFormat="1"/>
    <row r="1924" s="134" customFormat="1"/>
    <row r="1925" s="134" customFormat="1"/>
    <row r="1926" s="134" customFormat="1"/>
    <row r="1927" s="134" customFormat="1"/>
    <row r="1928" s="134" customFormat="1"/>
    <row r="1929" s="134" customFormat="1"/>
    <row r="1930" s="134" customFormat="1"/>
    <row r="1931" s="134" customFormat="1"/>
    <row r="1932" s="134" customFormat="1"/>
    <row r="1933" s="134" customFormat="1"/>
    <row r="1934" s="134" customFormat="1"/>
    <row r="1935" s="134" customFormat="1"/>
    <row r="1936" s="134" customFormat="1"/>
    <row r="1937" s="134" customFormat="1"/>
    <row r="1938" s="134" customFormat="1"/>
    <row r="1939" s="134" customFormat="1"/>
    <row r="1940" s="134" customFormat="1"/>
    <row r="1941" s="134" customFormat="1"/>
    <row r="1942" s="134" customFormat="1"/>
    <row r="1943" s="134" customFormat="1"/>
    <row r="1944" s="134" customFormat="1"/>
    <row r="1945" s="134" customFormat="1"/>
    <row r="1946" s="134" customFormat="1"/>
    <row r="1947" s="134" customFormat="1"/>
    <row r="1948" s="134" customFormat="1"/>
    <row r="1949" s="134" customFormat="1"/>
    <row r="1950" s="134" customFormat="1"/>
    <row r="1951" s="134" customFormat="1"/>
    <row r="1952" s="134" customFormat="1"/>
    <row r="1953" s="134" customFormat="1"/>
    <row r="1954" s="134" customFormat="1"/>
    <row r="1955" s="134" customFormat="1"/>
    <row r="1956" s="134" customFormat="1"/>
    <row r="1957" s="134" customFormat="1"/>
    <row r="1958" s="134" customFormat="1"/>
    <row r="1959" s="134" customFormat="1"/>
    <row r="1960" s="134" customFormat="1"/>
    <row r="1961" s="134" customFormat="1"/>
    <row r="1962" s="134" customFormat="1"/>
    <row r="1963" s="134" customFormat="1"/>
    <row r="1964" s="134" customFormat="1"/>
    <row r="1965" s="134" customFormat="1"/>
    <row r="1966" s="134" customFormat="1"/>
    <row r="1967" s="134" customFormat="1"/>
    <row r="1968" s="134" customFormat="1"/>
    <row r="1969" s="134" customFormat="1"/>
    <row r="1970" s="134" customFormat="1"/>
    <row r="1971" s="134" customFormat="1"/>
    <row r="1972" s="134" customFormat="1"/>
    <row r="1973" s="134" customFormat="1"/>
    <row r="1974" s="134" customFormat="1"/>
    <row r="1975" s="134" customFormat="1"/>
    <row r="1976" s="134" customFormat="1"/>
    <row r="1977" s="134" customFormat="1"/>
    <row r="1978" s="134" customFormat="1"/>
    <row r="1979" s="134" customFormat="1"/>
    <row r="1980" s="134" customFormat="1"/>
    <row r="1981" s="134" customFormat="1"/>
    <row r="1982" s="134" customFormat="1"/>
    <row r="1983" s="134" customFormat="1"/>
    <row r="1984" s="134" customFormat="1"/>
    <row r="1985" s="134" customFormat="1"/>
    <row r="1986" s="134" customFormat="1"/>
    <row r="1987" s="134" customFormat="1"/>
    <row r="1988" s="134" customFormat="1"/>
    <row r="1989" s="134" customFormat="1"/>
    <row r="1990" s="134" customFormat="1"/>
    <row r="1991" s="134" customFormat="1"/>
    <row r="1992" s="134" customFormat="1"/>
    <row r="1993" s="134" customFormat="1"/>
    <row r="1994" s="134" customFormat="1"/>
    <row r="1995" s="134" customFormat="1"/>
    <row r="1996" s="134" customFormat="1"/>
    <row r="1997" s="134" customFormat="1"/>
    <row r="1998" s="134" customFormat="1"/>
    <row r="1999" s="134" customFormat="1"/>
    <row r="2000" s="134" customFormat="1"/>
    <row r="2001" s="134" customFormat="1"/>
    <row r="2002" s="134" customFormat="1"/>
    <row r="2003" s="134" customFormat="1"/>
    <row r="2004" s="134" customFormat="1"/>
    <row r="2005" s="134" customFormat="1"/>
    <row r="2006" s="134" customFormat="1"/>
    <row r="2007" s="134" customFormat="1"/>
    <row r="2008" s="134" customFormat="1"/>
    <row r="2009" s="134" customFormat="1"/>
    <row r="2010" s="134" customFormat="1"/>
    <row r="2011" s="134" customFormat="1"/>
    <row r="2012" s="134" customFormat="1"/>
    <row r="2013" s="134" customFormat="1"/>
    <row r="2014" s="134" customFormat="1"/>
    <row r="2015" s="134" customFormat="1"/>
    <row r="2016" s="134" customFormat="1"/>
    <row r="2017" s="134" customFormat="1"/>
    <row r="2018" s="134" customFormat="1"/>
    <row r="2019" s="134" customFormat="1"/>
    <row r="2020" s="134" customFormat="1"/>
    <row r="2021" s="134" customFormat="1"/>
    <row r="2022" s="134" customFormat="1"/>
    <row r="2023" s="134" customFormat="1"/>
    <row r="2024" s="134" customFormat="1"/>
    <row r="2025" s="134" customFormat="1"/>
    <row r="2026" s="134" customFormat="1"/>
    <row r="2027" s="134" customFormat="1"/>
    <row r="2028" s="134" customFormat="1"/>
    <row r="2029" s="134" customFormat="1"/>
    <row r="2030" s="134" customFormat="1"/>
    <row r="2031" s="134" customFormat="1"/>
    <row r="2032" s="134" customFormat="1"/>
    <row r="2033" s="134" customFormat="1"/>
    <row r="2034" s="134" customFormat="1"/>
    <row r="2035" s="134" customFormat="1"/>
    <row r="2036" s="134" customFormat="1"/>
    <row r="2037" s="134" customFormat="1"/>
    <row r="2038" s="134" customFormat="1"/>
    <row r="2039" s="134" customFormat="1"/>
    <row r="2040" s="134" customFormat="1"/>
    <row r="2041" s="134" customFormat="1"/>
    <row r="2042" s="134" customFormat="1"/>
    <row r="2043" s="134" customFormat="1"/>
    <row r="2044" s="134" customFormat="1"/>
    <row r="2045" s="134" customFormat="1"/>
    <row r="2046" s="134" customFormat="1"/>
    <row r="2047" s="134" customFormat="1"/>
    <row r="2048" s="134" customFormat="1"/>
    <row r="2049" s="134" customFormat="1"/>
    <row r="2050" s="134" customFormat="1"/>
    <row r="2051" s="134" customFormat="1"/>
    <row r="2052" s="134" customFormat="1"/>
    <row r="2053" s="134" customFormat="1"/>
    <row r="2054" s="134" customFormat="1"/>
    <row r="2055" s="134" customFormat="1"/>
    <row r="2056" s="134" customFormat="1"/>
    <row r="2057" s="134" customFormat="1"/>
    <row r="2058" s="134" customFormat="1"/>
    <row r="2059" s="134" customFormat="1"/>
    <row r="2060" s="134" customFormat="1"/>
    <row r="2061" s="134" customFormat="1"/>
    <row r="2062" s="134" customFormat="1"/>
    <row r="2063" s="134" customFormat="1"/>
    <row r="2064" s="134" customFormat="1"/>
    <row r="2065" s="134" customFormat="1"/>
    <row r="2066" s="134" customFormat="1"/>
    <row r="2067" s="134" customFormat="1"/>
    <row r="2068" s="134" customFormat="1"/>
    <row r="2069" s="134" customFormat="1"/>
    <row r="2070" s="134" customFormat="1"/>
    <row r="2071" s="134" customFormat="1"/>
    <row r="2072" s="134" customFormat="1"/>
    <row r="2073" s="134" customFormat="1"/>
    <row r="2074" s="134" customFormat="1"/>
    <row r="2075" s="134" customFormat="1"/>
    <row r="2076" s="134" customFormat="1"/>
    <row r="2077" s="134" customFormat="1"/>
    <row r="2078" s="134" customFormat="1"/>
    <row r="2079" s="134" customFormat="1"/>
    <row r="2080" s="134" customFormat="1"/>
    <row r="2081" s="134" customFormat="1"/>
    <row r="2082" s="134" customFormat="1"/>
    <row r="2083" s="134" customFormat="1"/>
    <row r="2084" s="134" customFormat="1"/>
    <row r="2085" s="134" customFormat="1"/>
    <row r="2086" s="134" customFormat="1"/>
    <row r="2087" s="134" customFormat="1"/>
    <row r="2088" s="134" customFormat="1"/>
    <row r="2089" s="134" customFormat="1"/>
    <row r="2090" s="134" customFormat="1"/>
    <row r="2091" s="134" customFormat="1"/>
    <row r="2092" s="134" customFormat="1"/>
    <row r="2093" s="134" customFormat="1"/>
    <row r="2094" s="134" customFormat="1"/>
    <row r="2095" s="134" customFormat="1"/>
    <row r="2096" s="134" customFormat="1"/>
    <row r="2097" s="134" customFormat="1"/>
    <row r="2098" s="134" customFormat="1"/>
    <row r="2099" s="134" customFormat="1"/>
    <row r="2100" s="134" customFormat="1"/>
    <row r="2101" s="134" customFormat="1"/>
    <row r="2102" s="134" customFormat="1"/>
    <row r="2103" s="134" customFormat="1"/>
    <row r="2104" s="134" customFormat="1"/>
    <row r="2105" s="134" customFormat="1"/>
    <row r="2106" s="134" customFormat="1"/>
    <row r="2107" s="134" customFormat="1"/>
    <row r="2108" s="134" customFormat="1"/>
    <row r="2109" s="134" customFormat="1"/>
    <row r="2110" s="134" customFormat="1"/>
    <row r="2111" s="134" customFormat="1"/>
    <row r="2112" s="134" customFormat="1"/>
    <row r="2113" s="134" customFormat="1"/>
    <row r="2114" s="134" customFormat="1"/>
    <row r="2115" s="134" customFormat="1"/>
    <row r="2116" s="134" customFormat="1"/>
    <row r="2117" s="134" customFormat="1"/>
    <row r="2118" s="134" customFormat="1"/>
    <row r="2119" s="134" customFormat="1"/>
    <row r="2120" s="134" customFormat="1"/>
    <row r="2121" s="134" customFormat="1"/>
    <row r="2122" s="134" customFormat="1"/>
    <row r="2123" s="134" customFormat="1"/>
    <row r="2124" s="134" customFormat="1"/>
    <row r="2125" s="134" customFormat="1"/>
    <row r="2126" s="134" customFormat="1"/>
    <row r="2127" s="134" customFormat="1"/>
    <row r="2128" s="134" customFormat="1"/>
    <row r="2129" s="134" customFormat="1"/>
    <row r="2130" s="134" customFormat="1"/>
    <row r="2131" s="134" customFormat="1"/>
    <row r="2132" s="134" customFormat="1"/>
    <row r="2133" s="134" customFormat="1"/>
    <row r="2134" s="134" customFormat="1"/>
    <row r="2135" s="134" customFormat="1"/>
    <row r="2136" s="134" customFormat="1"/>
    <row r="2137" s="134" customFormat="1"/>
    <row r="2138" s="134" customFormat="1"/>
    <row r="2139" s="134" customFormat="1"/>
    <row r="2140" s="134" customFormat="1"/>
    <row r="2141" s="134" customFormat="1"/>
    <row r="2142" s="134" customFormat="1"/>
    <row r="2143" s="134" customFormat="1"/>
    <row r="2144" s="134" customFormat="1"/>
    <row r="2145" s="134" customFormat="1"/>
    <row r="2146" s="134" customFormat="1"/>
    <row r="2147" s="134" customFormat="1"/>
    <row r="2148" s="134" customFormat="1"/>
    <row r="2149" s="134" customFormat="1"/>
    <row r="2150" s="134" customFormat="1"/>
    <row r="2151" s="134" customFormat="1"/>
    <row r="2152" s="134" customFormat="1"/>
    <row r="2153" s="134" customFormat="1"/>
    <row r="2154" s="134" customFormat="1"/>
    <row r="2155" s="134" customFormat="1"/>
    <row r="2156" s="134" customFormat="1"/>
    <row r="2157" s="134" customFormat="1"/>
    <row r="2158" s="134" customFormat="1"/>
    <row r="2159" s="134" customFormat="1"/>
    <row r="2160" s="134" customFormat="1"/>
    <row r="2161" s="134" customFormat="1"/>
    <row r="2162" s="134" customFormat="1"/>
    <row r="2163" s="134" customFormat="1"/>
    <row r="2164" s="134" customFormat="1"/>
    <row r="2165" s="134" customFormat="1"/>
    <row r="2166" s="134" customFormat="1"/>
    <row r="2167" s="134" customFormat="1"/>
    <row r="2168" s="134" customFormat="1"/>
    <row r="2169" s="134" customFormat="1"/>
    <row r="2170" s="134" customFormat="1"/>
    <row r="2171" s="134" customFormat="1"/>
    <row r="2172" s="134" customFormat="1"/>
    <row r="2173" s="134" customFormat="1"/>
    <row r="2174" s="134" customFormat="1"/>
    <row r="2175" s="134" customFormat="1"/>
    <row r="2176" s="134" customFormat="1"/>
    <row r="2177" s="134" customFormat="1"/>
    <row r="2178" s="134" customFormat="1"/>
    <row r="2179" s="134" customFormat="1"/>
    <row r="2180" s="134" customFormat="1"/>
    <row r="2181" s="134" customFormat="1"/>
    <row r="2182" s="134" customFormat="1"/>
    <row r="2183" s="134" customFormat="1"/>
    <row r="2184" s="134" customFormat="1"/>
    <row r="2185" s="134" customFormat="1"/>
    <row r="2186" s="134" customFormat="1"/>
    <row r="2187" s="134" customFormat="1"/>
    <row r="2188" s="134" customFormat="1"/>
    <row r="2189" s="134" customFormat="1"/>
    <row r="2190" s="134" customFormat="1"/>
    <row r="2191" s="134" customFormat="1"/>
    <row r="2192" s="134" customFormat="1"/>
    <row r="2193" s="134" customFormat="1"/>
    <row r="2194" s="134" customFormat="1"/>
    <row r="2195" s="134" customFormat="1"/>
    <row r="2196" s="134" customFormat="1"/>
    <row r="2197" s="134" customFormat="1"/>
    <row r="2198" s="134" customFormat="1"/>
    <row r="2199" s="134" customFormat="1"/>
    <row r="2200" s="134" customFormat="1"/>
    <row r="2201" s="134" customFormat="1"/>
    <row r="2202" s="134" customFormat="1"/>
    <row r="2203" s="134" customFormat="1"/>
    <row r="2204" s="134" customFormat="1"/>
    <row r="2205" s="134" customFormat="1"/>
    <row r="2206" s="134" customFormat="1"/>
    <row r="2207" s="134" customFormat="1"/>
    <row r="2208" s="134" customFormat="1"/>
    <row r="2209" s="134" customFormat="1"/>
    <row r="2210" s="134" customFormat="1"/>
    <row r="2211" s="134" customFormat="1"/>
    <row r="2212" s="134" customFormat="1"/>
    <row r="2213" s="134" customFormat="1"/>
    <row r="2214" s="134" customFormat="1"/>
    <row r="2215" s="134" customFormat="1"/>
    <row r="2216" s="134" customFormat="1"/>
    <row r="2217" s="134" customFormat="1"/>
    <row r="2218" s="134" customFormat="1"/>
    <row r="2219" s="134" customFormat="1"/>
    <row r="2220" s="134" customFormat="1"/>
    <row r="2221" s="134" customFormat="1"/>
    <row r="2222" s="134" customFormat="1"/>
    <row r="2223" s="134" customFormat="1"/>
    <row r="2224" s="134" customFormat="1"/>
    <row r="2225" s="134" customFormat="1"/>
    <row r="2226" s="134" customFormat="1"/>
    <row r="2227" s="134" customFormat="1"/>
    <row r="2228" s="134" customFormat="1"/>
    <row r="2229" s="134" customFormat="1"/>
    <row r="2230" s="134" customFormat="1"/>
    <row r="2231" s="134" customFormat="1"/>
    <row r="2232" s="134" customFormat="1"/>
    <row r="2233" s="134" customFormat="1"/>
    <row r="2234" s="134" customFormat="1"/>
    <row r="2235" s="134" customFormat="1"/>
    <row r="2236" s="134" customFormat="1"/>
    <row r="2237" s="134" customFormat="1"/>
    <row r="2238" s="134" customFormat="1"/>
    <row r="2239" s="134" customFormat="1"/>
    <row r="2240" s="134" customFormat="1"/>
    <row r="2241" s="134" customFormat="1"/>
    <row r="2242" s="134" customFormat="1"/>
    <row r="2243" s="134" customFormat="1"/>
    <row r="2244" s="134" customFormat="1"/>
    <row r="2245" s="134" customFormat="1"/>
    <row r="2246" s="134" customFormat="1"/>
    <row r="2247" s="134" customFormat="1"/>
    <row r="2248" s="134" customFormat="1"/>
    <row r="2249" s="134" customFormat="1"/>
    <row r="2250" s="134" customFormat="1"/>
    <row r="2251" s="134" customFormat="1"/>
    <row r="2252" s="134" customFormat="1"/>
    <row r="2253" s="134" customFormat="1"/>
    <row r="2254" s="134" customFormat="1"/>
    <row r="2255" s="134" customFormat="1"/>
    <row r="2256" s="134" customFormat="1"/>
    <row r="2257" s="134" customFormat="1"/>
    <row r="2258" s="134" customFormat="1"/>
    <row r="2259" s="134" customFormat="1"/>
    <row r="2260" s="134" customFormat="1"/>
    <row r="2261" s="134" customFormat="1"/>
    <row r="2262" s="134" customFormat="1"/>
    <row r="2263" s="134" customFormat="1"/>
    <row r="2264" s="134" customFormat="1"/>
    <row r="2265" s="134" customFormat="1"/>
    <row r="2266" s="134" customFormat="1"/>
    <row r="2267" s="134" customFormat="1"/>
    <row r="2268" s="134" customFormat="1"/>
    <row r="2269" s="134" customFormat="1"/>
    <row r="2270" s="134" customFormat="1"/>
    <row r="2271" s="134" customFormat="1"/>
    <row r="2272" s="134" customFormat="1"/>
    <row r="2273" s="134" customFormat="1"/>
    <row r="2274" s="134" customFormat="1"/>
    <row r="2275" s="134" customFormat="1"/>
    <row r="2276" s="134" customFormat="1"/>
    <row r="2277" s="134" customFormat="1"/>
    <row r="2278" s="134" customFormat="1"/>
    <row r="2279" s="134" customFormat="1"/>
    <row r="2280" s="134" customFormat="1"/>
    <row r="2281" s="134" customFormat="1"/>
    <row r="2282" s="134" customFormat="1"/>
    <row r="2283" s="134" customFormat="1"/>
    <row r="2284" s="134" customFormat="1"/>
    <row r="2285" s="134" customFormat="1"/>
    <row r="2286" s="134" customFormat="1"/>
    <row r="2287" s="134" customFormat="1"/>
    <row r="2288" s="134" customFormat="1"/>
    <row r="2289" s="134" customFormat="1"/>
    <row r="2290" s="134" customFormat="1"/>
    <row r="2291" s="134" customFormat="1"/>
    <row r="2292" s="134" customFormat="1"/>
    <row r="2293" s="134" customFormat="1"/>
    <row r="2294" s="134" customFormat="1"/>
    <row r="2295" s="134" customFormat="1"/>
    <row r="2296" s="134" customFormat="1"/>
    <row r="2297" s="134" customFormat="1"/>
    <row r="2298" s="134" customFormat="1"/>
    <row r="2299" s="134" customFormat="1"/>
    <row r="2300" s="134" customFormat="1"/>
    <row r="2301" s="134" customFormat="1"/>
    <row r="2302" s="134" customFormat="1"/>
    <row r="2303" s="134" customFormat="1"/>
    <row r="2304" s="134" customFormat="1"/>
    <row r="2305" s="134" customFormat="1"/>
    <row r="2306" s="134" customFormat="1"/>
    <row r="2307" s="134" customFormat="1"/>
    <row r="2308" s="134" customFormat="1"/>
    <row r="2309" s="134" customFormat="1"/>
    <row r="2310" s="134" customFormat="1"/>
    <row r="2311" s="134" customFormat="1"/>
    <row r="2312" s="134" customFormat="1"/>
    <row r="2313" s="134" customFormat="1"/>
    <row r="2314" s="134" customFormat="1"/>
    <row r="2315" s="134" customFormat="1"/>
    <row r="2316" s="134" customFormat="1"/>
    <row r="2317" s="134" customFormat="1"/>
    <row r="2318" s="134" customFormat="1"/>
    <row r="2319" s="134" customFormat="1"/>
    <row r="2320" s="134" customFormat="1"/>
    <row r="2321" s="134" customFormat="1"/>
    <row r="2322" s="134" customFormat="1"/>
    <row r="2323" s="134" customFormat="1"/>
    <row r="2324" s="134" customFormat="1"/>
    <row r="2325" s="134" customFormat="1"/>
    <row r="2326" s="134" customFormat="1"/>
    <row r="2327" s="134" customFormat="1"/>
    <row r="2328" s="134" customFormat="1"/>
    <row r="2329" s="134" customFormat="1"/>
    <row r="2330" s="134" customFormat="1"/>
    <row r="2331" s="134" customFormat="1"/>
    <row r="2332" s="134" customFormat="1"/>
    <row r="2333" s="134" customFormat="1"/>
    <row r="2334" s="134" customFormat="1"/>
    <row r="2335" s="134" customFormat="1"/>
    <row r="2336" s="134" customFormat="1"/>
    <row r="2337" s="134" customFormat="1"/>
    <row r="2338" s="134" customFormat="1"/>
    <row r="2339" s="134" customFormat="1"/>
    <row r="2340" s="134" customFormat="1"/>
    <row r="2341" s="134" customFormat="1"/>
    <row r="2342" s="134" customFormat="1"/>
    <row r="2343" s="134" customFormat="1"/>
    <row r="2344" s="134" customFormat="1"/>
    <row r="2345" s="134" customFormat="1"/>
    <row r="2346" s="134" customFormat="1"/>
    <row r="2347" s="134" customFormat="1"/>
    <row r="2348" s="134" customFormat="1"/>
    <row r="2349" s="134" customFormat="1"/>
    <row r="2350" s="134" customFormat="1"/>
    <row r="2351" s="134" customFormat="1"/>
    <row r="2352" s="134" customFormat="1"/>
    <row r="2353" s="134" customFormat="1"/>
    <row r="2354" s="134" customFormat="1"/>
    <row r="2355" s="134" customFormat="1"/>
    <row r="2356" s="134" customFormat="1"/>
    <row r="2357" s="134" customFormat="1"/>
    <row r="2358" s="134" customFormat="1"/>
    <row r="2359" s="134" customFormat="1"/>
    <row r="2360" s="134" customFormat="1"/>
    <row r="2361" s="134" customFormat="1"/>
    <row r="2362" s="134" customFormat="1"/>
    <row r="2363" s="134" customFormat="1"/>
    <row r="2364" s="134" customFormat="1"/>
    <row r="2365" s="134" customFormat="1"/>
    <row r="2366" s="134" customFormat="1"/>
    <row r="2367" s="134" customFormat="1"/>
    <row r="2368" s="134" customFormat="1"/>
    <row r="2369" s="134" customFormat="1"/>
    <row r="2370" s="134" customFormat="1"/>
    <row r="2371" s="134" customFormat="1"/>
    <row r="2372" s="134" customFormat="1"/>
    <row r="2373" s="134" customFormat="1"/>
    <row r="2374" s="134" customFormat="1"/>
    <row r="2375" s="134" customFormat="1"/>
    <row r="2376" s="134" customFormat="1"/>
    <row r="2377" s="134" customFormat="1"/>
    <row r="2378" s="134" customFormat="1"/>
    <row r="2379" s="134" customFormat="1"/>
    <row r="2380" s="134" customFormat="1"/>
    <row r="2381" s="134" customFormat="1"/>
    <row r="2382" s="134" customFormat="1"/>
    <row r="2383" s="134" customFormat="1"/>
    <row r="2384" s="134" customFormat="1"/>
    <row r="2385" s="134" customFormat="1"/>
    <row r="2386" s="134" customFormat="1"/>
    <row r="2387" s="134" customFormat="1"/>
    <row r="2388" s="134" customFormat="1"/>
    <row r="2389" s="134" customFormat="1"/>
    <row r="2390" s="134" customFormat="1"/>
    <row r="2391" s="134" customFormat="1"/>
    <row r="2392" s="134" customFormat="1"/>
    <row r="2393" s="134" customFormat="1"/>
    <row r="2394" s="134" customFormat="1"/>
    <row r="2395" s="134" customFormat="1"/>
    <row r="2396" s="134" customFormat="1"/>
    <row r="2397" s="134" customFormat="1"/>
    <row r="2398" s="134" customFormat="1"/>
    <row r="2399" s="134" customFormat="1"/>
    <row r="2400" s="134" customFormat="1"/>
    <row r="2401" s="134" customFormat="1"/>
    <row r="2402" s="134" customFormat="1"/>
    <row r="2403" s="134" customFormat="1"/>
    <row r="2404" s="134" customFormat="1"/>
    <row r="2405" s="134" customFormat="1"/>
    <row r="2406" s="134" customFormat="1"/>
    <row r="2407" s="134" customFormat="1"/>
    <row r="2408" s="134" customFormat="1"/>
    <row r="2409" s="134" customFormat="1"/>
    <row r="2410" s="134" customFormat="1"/>
    <row r="2411" s="134" customFormat="1"/>
    <row r="2412" s="134" customFormat="1"/>
    <row r="2413" s="134" customFormat="1"/>
    <row r="2414" s="134" customFormat="1"/>
    <row r="2415" s="134" customFormat="1"/>
    <row r="2416" s="134" customFormat="1"/>
    <row r="2417" s="134" customFormat="1"/>
    <row r="2418" s="134" customFormat="1"/>
    <row r="2419" s="134" customFormat="1"/>
    <row r="2420" s="134" customFormat="1"/>
    <row r="2421" s="134" customFormat="1"/>
    <row r="2422" s="134" customFormat="1"/>
    <row r="2423" s="134" customFormat="1"/>
    <row r="2424" s="134" customFormat="1"/>
    <row r="2425" s="134" customFormat="1"/>
    <row r="2426" s="134" customFormat="1"/>
    <row r="2427" s="134" customFormat="1"/>
    <row r="2428" s="134" customFormat="1"/>
    <row r="2429" s="134" customFormat="1"/>
    <row r="2430" s="134" customFormat="1"/>
    <row r="2431" s="134" customFormat="1"/>
    <row r="2432" s="134" customFormat="1"/>
    <row r="2433" s="134" customFormat="1"/>
    <row r="2434" s="134" customFormat="1"/>
    <row r="2435" s="134" customFormat="1"/>
    <row r="2436" s="134" customFormat="1"/>
    <row r="2437" s="134" customFormat="1"/>
    <row r="2438" s="134" customFormat="1"/>
    <row r="2439" s="134" customFormat="1"/>
    <row r="2440" s="134" customFormat="1"/>
    <row r="2441" s="134" customFormat="1"/>
    <row r="2442" s="134" customFormat="1"/>
    <row r="2443" s="134" customFormat="1"/>
    <row r="2444" s="134" customFormat="1"/>
    <row r="2445" s="134" customFormat="1"/>
    <row r="2446" s="134" customFormat="1"/>
    <row r="2447" s="134" customFormat="1"/>
    <row r="2448" s="134" customFormat="1"/>
    <row r="2449" s="134" customFormat="1"/>
    <row r="2450" s="134" customFormat="1"/>
    <row r="2451" s="134" customFormat="1"/>
    <row r="2452" s="134" customFormat="1"/>
    <row r="2453" s="134" customFormat="1"/>
    <row r="2454" s="134" customFormat="1"/>
    <row r="2455" s="134" customFormat="1"/>
    <row r="2456" s="134" customFormat="1"/>
    <row r="2457" s="134" customFormat="1"/>
    <row r="2458" s="134" customFormat="1"/>
    <row r="2459" s="134" customFormat="1"/>
    <row r="2460" s="134" customFormat="1"/>
    <row r="2461" s="134" customFormat="1"/>
    <row r="2462" s="134" customFormat="1"/>
    <row r="2463" s="134" customFormat="1"/>
    <row r="2464" s="134" customFormat="1"/>
    <row r="2465" s="134" customFormat="1"/>
    <row r="2466" s="134" customFormat="1"/>
    <row r="2467" s="134" customFormat="1"/>
    <row r="2468" s="134" customFormat="1"/>
    <row r="2469" s="134" customFormat="1"/>
    <row r="2470" s="134" customFormat="1"/>
    <row r="2471" s="134" customFormat="1"/>
    <row r="2472" s="134" customFormat="1"/>
    <row r="2473" s="134" customFormat="1"/>
    <row r="2474" s="134" customFormat="1"/>
    <row r="2475" s="134" customFormat="1"/>
    <row r="2476" s="134" customFormat="1"/>
    <row r="2477" s="134" customFormat="1"/>
    <row r="2478" s="134" customFormat="1"/>
    <row r="2479" s="134" customFormat="1"/>
    <row r="2480" s="134" customFormat="1"/>
    <row r="2481" s="134" customFormat="1"/>
    <row r="2482" s="134" customFormat="1"/>
    <row r="2483" s="134" customFormat="1"/>
    <row r="2484" s="134" customFormat="1"/>
    <row r="2485" s="134" customFormat="1"/>
    <row r="2486" s="134" customFormat="1"/>
    <row r="2487" s="134" customFormat="1"/>
    <row r="2488" s="134" customFormat="1"/>
    <row r="2489" s="134" customFormat="1"/>
    <row r="2490" s="134" customFormat="1"/>
    <row r="2491" s="134" customFormat="1"/>
    <row r="2492" s="134" customFormat="1"/>
    <row r="2493" s="134" customFormat="1"/>
    <row r="2494" s="134" customFormat="1"/>
    <row r="2495" s="134" customFormat="1"/>
    <row r="2496" s="134" customFormat="1"/>
    <row r="2497" s="134" customFormat="1"/>
    <row r="2498" s="134" customFormat="1"/>
    <row r="2499" s="134" customFormat="1"/>
    <row r="2500" s="134" customFormat="1"/>
    <row r="2501" s="134" customFormat="1"/>
    <row r="2502" s="134" customFormat="1"/>
    <row r="2503" s="134" customFormat="1"/>
    <row r="2504" s="134" customFormat="1"/>
    <row r="2505" s="134" customFormat="1"/>
    <row r="2506" s="134" customFormat="1"/>
    <row r="2507" s="134" customFormat="1"/>
    <row r="2508" s="134" customFormat="1"/>
    <row r="2509" s="134" customFormat="1"/>
    <row r="2510" s="134" customFormat="1"/>
    <row r="2511" s="134" customFormat="1"/>
    <row r="2512" s="134" customFormat="1"/>
    <row r="2513" s="134" customFormat="1"/>
    <row r="2514" s="134" customFormat="1"/>
    <row r="2515" s="134" customFormat="1"/>
    <row r="2516" s="134" customFormat="1"/>
    <row r="2517" s="134" customFormat="1"/>
    <row r="2518" s="134" customFormat="1"/>
    <row r="2519" s="134" customFormat="1"/>
    <row r="2520" s="134" customFormat="1"/>
    <row r="2521" s="134" customFormat="1"/>
    <row r="2522" s="134" customFormat="1"/>
    <row r="2523" s="134" customFormat="1"/>
    <row r="2524" s="134" customFormat="1"/>
    <row r="2525" s="134" customFormat="1"/>
    <row r="2526" s="134" customFormat="1"/>
    <row r="2527" s="134" customFormat="1"/>
    <row r="2528" s="134" customFormat="1"/>
    <row r="2529" s="134" customFormat="1"/>
    <row r="2530" s="134" customFormat="1"/>
    <row r="2531" s="134" customFormat="1"/>
    <row r="2532" s="134" customFormat="1"/>
    <row r="2533" s="134" customFormat="1"/>
    <row r="2534" s="134" customFormat="1"/>
    <row r="2535" s="134" customFormat="1"/>
    <row r="2536" s="134" customFormat="1"/>
    <row r="2537" s="134" customFormat="1"/>
    <row r="2538" s="134" customFormat="1"/>
    <row r="2539" s="134" customFormat="1"/>
    <row r="2540" s="134" customFormat="1"/>
    <row r="2541" s="134" customFormat="1"/>
    <row r="2542" s="134" customFormat="1"/>
    <row r="2543" s="134" customFormat="1"/>
    <row r="2544" s="134" customFormat="1"/>
    <row r="2545" s="134" customFormat="1"/>
    <row r="2546" s="134" customFormat="1"/>
    <row r="2547" s="134" customFormat="1"/>
    <row r="2548" s="134" customFormat="1"/>
    <row r="2549" s="134" customFormat="1"/>
    <row r="2550" s="134" customFormat="1"/>
    <row r="2551" s="134" customFormat="1"/>
    <row r="2552" s="134" customFormat="1"/>
    <row r="2553" s="134" customFormat="1"/>
    <row r="2554" s="134" customFormat="1"/>
    <row r="2555" s="134" customFormat="1"/>
    <row r="2556" s="134" customFormat="1"/>
    <row r="2557" s="134" customFormat="1"/>
    <row r="2558" s="134" customFormat="1"/>
    <row r="2559" s="134" customFormat="1"/>
    <row r="2560" s="134" customFormat="1"/>
    <row r="2561" s="134" customFormat="1"/>
    <row r="2562" s="134" customFormat="1"/>
    <row r="2563" s="134" customFormat="1"/>
    <row r="2564" s="134" customFormat="1"/>
    <row r="2565" s="134" customFormat="1"/>
    <row r="2566" s="134" customFormat="1"/>
    <row r="2567" s="134" customFormat="1"/>
    <row r="2568" s="134" customFormat="1"/>
    <row r="2569" s="134" customFormat="1"/>
    <row r="2570" s="134" customFormat="1"/>
    <row r="2571" s="134" customFormat="1"/>
    <row r="2572" s="134" customFormat="1"/>
    <row r="2573" s="134" customFormat="1"/>
    <row r="2574" s="134" customFormat="1"/>
    <row r="2575" s="134" customFormat="1"/>
    <row r="2576" s="134" customFormat="1"/>
    <row r="2577" s="134" customFormat="1"/>
    <row r="2578" s="134" customFormat="1"/>
    <row r="2579" s="134" customFormat="1"/>
    <row r="2580" s="134" customFormat="1"/>
    <row r="2581" s="134" customFormat="1"/>
    <row r="2582" s="134" customFormat="1"/>
    <row r="2583" s="134" customFormat="1"/>
    <row r="2584" s="134" customFormat="1"/>
    <row r="2585" s="134" customFormat="1"/>
    <row r="2586" s="134" customFormat="1"/>
    <row r="2587" s="134" customFormat="1"/>
    <row r="2588" s="134" customFormat="1"/>
    <row r="2589" s="134" customFormat="1"/>
    <row r="2590" s="134" customFormat="1"/>
    <row r="2591" s="134" customFormat="1"/>
    <row r="2592" s="134" customFormat="1"/>
    <row r="2593" s="134" customFormat="1"/>
    <row r="2594" s="134" customFormat="1"/>
    <row r="2595" s="134" customFormat="1"/>
    <row r="2596" s="134" customFormat="1"/>
    <row r="2597" s="134" customFormat="1"/>
    <row r="2598" s="134" customFormat="1"/>
    <row r="2599" s="134" customFormat="1"/>
    <row r="2600" s="134" customFormat="1"/>
    <row r="2601" s="134" customFormat="1"/>
    <row r="2602" s="134" customFormat="1"/>
    <row r="2603" s="134" customFormat="1"/>
    <row r="2604" s="134" customFormat="1"/>
    <row r="2605" s="134" customFormat="1"/>
    <row r="2606" s="134" customFormat="1"/>
    <row r="2607" s="134" customFormat="1"/>
    <row r="2608" s="134" customFormat="1"/>
    <row r="2609" s="134" customFormat="1"/>
    <row r="2610" s="134" customFormat="1"/>
    <row r="2611" s="134" customFormat="1"/>
    <row r="2612" s="134" customFormat="1"/>
    <row r="2613" s="134" customFormat="1"/>
    <row r="2614" s="134" customFormat="1"/>
    <row r="2615" s="134" customFormat="1"/>
    <row r="2616" s="134" customFormat="1"/>
    <row r="2617" s="134" customFormat="1"/>
    <row r="2618" s="134" customFormat="1"/>
    <row r="2619" s="134" customFormat="1"/>
    <row r="2620" s="134" customFormat="1"/>
    <row r="2621" s="134" customFormat="1"/>
    <row r="2622" s="134" customFormat="1"/>
    <row r="2623" s="134" customFormat="1"/>
    <row r="2624" s="134" customFormat="1"/>
    <row r="2625" s="134" customFormat="1"/>
    <row r="2626" s="134" customFormat="1"/>
    <row r="2627" s="134" customFormat="1"/>
    <row r="2628" s="134" customFormat="1"/>
    <row r="2629" s="134" customFormat="1"/>
    <row r="2630" s="134" customFormat="1"/>
    <row r="2631" s="134" customFormat="1"/>
    <row r="2632" s="134" customFormat="1"/>
    <row r="2633" s="134" customFormat="1"/>
    <row r="2634" s="134" customFormat="1"/>
    <row r="2635" s="134" customFormat="1"/>
    <row r="2636" s="134" customFormat="1"/>
    <row r="2637" s="134" customFormat="1"/>
    <row r="2638" s="134" customFormat="1"/>
    <row r="2639" s="134" customFormat="1"/>
    <row r="2640" s="134" customFormat="1"/>
    <row r="2641" s="134" customFormat="1"/>
    <row r="2642" s="134" customFormat="1"/>
    <row r="2643" s="134" customFormat="1"/>
    <row r="2644" s="134" customFormat="1"/>
    <row r="2645" s="134" customFormat="1"/>
    <row r="2646" s="134" customFormat="1"/>
    <row r="2647" s="134" customFormat="1"/>
    <row r="2648" s="134" customFormat="1"/>
    <row r="2649" s="134" customFormat="1"/>
    <row r="2650" s="134" customFormat="1"/>
    <row r="2651" s="134" customFormat="1"/>
    <row r="2652" s="134" customFormat="1"/>
    <row r="2653" s="134" customFormat="1"/>
    <row r="2654" s="134" customFormat="1"/>
    <row r="2655" s="134" customFormat="1"/>
    <row r="2656" s="134" customFormat="1"/>
    <row r="2657" s="134" customFormat="1"/>
    <row r="2658" s="134" customFormat="1"/>
    <row r="2659" s="134" customFormat="1"/>
    <row r="2660" s="134" customFormat="1"/>
    <row r="2661" s="134" customFormat="1"/>
    <row r="2662" s="134" customFormat="1"/>
    <row r="2663" s="134" customFormat="1"/>
    <row r="2664" s="134" customFormat="1"/>
    <row r="2665" s="134" customFormat="1"/>
    <row r="2666" s="134" customFormat="1"/>
    <row r="2667" s="134" customFormat="1"/>
    <row r="2668" s="134" customFormat="1"/>
    <row r="2669" s="134" customFormat="1"/>
    <row r="2670" s="134" customFormat="1"/>
    <row r="2671" s="134" customFormat="1"/>
    <row r="2672" s="134" customFormat="1"/>
    <row r="2673" s="134" customFormat="1"/>
    <row r="2674" s="134" customFormat="1"/>
    <row r="2675" s="134" customFormat="1"/>
    <row r="2676" s="134" customFormat="1"/>
    <row r="2677" s="134" customFormat="1"/>
    <row r="2678" s="134" customFormat="1"/>
    <row r="2679" s="134" customFormat="1"/>
    <row r="2680" s="134" customFormat="1"/>
    <row r="2681" s="134" customFormat="1"/>
    <row r="2682" s="134" customFormat="1"/>
    <row r="2683" s="134" customFormat="1"/>
    <row r="2684" s="134" customFormat="1"/>
    <row r="2685" s="134" customFormat="1"/>
    <row r="2686" s="134" customFormat="1"/>
    <row r="2687" s="134" customFormat="1"/>
    <row r="2688" s="134" customFormat="1"/>
    <row r="2689" s="134" customFormat="1"/>
    <row r="2690" s="134" customFormat="1"/>
    <row r="2691" s="134" customFormat="1"/>
    <row r="2692" s="134" customFormat="1"/>
    <row r="2693" s="134" customFormat="1"/>
    <row r="2694" s="134" customFormat="1"/>
    <row r="2695" s="134" customFormat="1"/>
    <row r="2696" s="134" customFormat="1"/>
    <row r="2697" s="134" customFormat="1"/>
    <row r="2698" s="134" customFormat="1"/>
    <row r="2699" s="134" customFormat="1"/>
    <row r="2700" s="134" customFormat="1"/>
    <row r="2701" s="134" customFormat="1"/>
    <row r="2702" s="134" customFormat="1"/>
    <row r="2703" s="134" customFormat="1"/>
    <row r="2704" s="134" customFormat="1"/>
    <row r="2705" s="134" customFormat="1"/>
    <row r="2706" s="134" customFormat="1"/>
    <row r="2707" s="134" customFormat="1"/>
    <row r="2708" s="134" customFormat="1"/>
    <row r="2709" s="134" customFormat="1"/>
    <row r="2710" s="134" customFormat="1"/>
    <row r="2711" s="134" customFormat="1"/>
    <row r="2712" s="134" customFormat="1"/>
    <row r="2713" s="134" customFormat="1"/>
    <row r="2714" s="134" customFormat="1"/>
    <row r="2715" s="134" customFormat="1"/>
    <row r="2716" s="134" customFormat="1"/>
    <row r="2717" s="134" customFormat="1"/>
    <row r="2718" s="134" customFormat="1"/>
    <row r="2719" s="134" customFormat="1"/>
    <row r="2720" s="134" customFormat="1"/>
    <row r="2721" s="134" customFormat="1"/>
    <row r="2722" s="134" customFormat="1"/>
    <row r="2723" s="134" customFormat="1"/>
    <row r="2724" s="134" customFormat="1"/>
    <row r="2725" s="134" customFormat="1"/>
    <row r="2726" s="134" customFormat="1"/>
    <row r="2727" s="134" customFormat="1"/>
    <row r="2728" s="134" customFormat="1"/>
    <row r="2729" s="134" customFormat="1"/>
    <row r="2730" s="134" customFormat="1"/>
    <row r="2731" s="134" customFormat="1"/>
    <row r="2732" s="134" customFormat="1"/>
    <row r="2733" s="134" customFormat="1"/>
    <row r="2734" s="134" customFormat="1"/>
    <row r="2735" s="134" customFormat="1"/>
    <row r="2736" s="134" customFormat="1"/>
    <row r="2737" s="134" customFormat="1"/>
    <row r="2738" s="134" customFormat="1"/>
    <row r="2739" s="134" customFormat="1"/>
    <row r="2740" s="134" customFormat="1"/>
    <row r="2741" s="134" customFormat="1"/>
    <row r="2742" s="134" customFormat="1"/>
    <row r="2743" s="134" customFormat="1"/>
    <row r="2744" s="134" customFormat="1"/>
    <row r="2745" s="134" customFormat="1"/>
    <row r="2746" s="134" customFormat="1"/>
    <row r="2747" s="134" customFormat="1"/>
    <row r="2748" s="134" customFormat="1"/>
    <row r="2749" s="134" customFormat="1"/>
    <row r="2750" s="134" customFormat="1"/>
    <row r="2751" s="134" customFormat="1"/>
    <row r="2752" s="134" customFormat="1"/>
    <row r="2753" s="134" customFormat="1"/>
    <row r="2754" s="134" customFormat="1"/>
    <row r="2755" s="134" customFormat="1"/>
    <row r="2756" s="134" customFormat="1"/>
    <row r="2757" s="134" customFormat="1"/>
    <row r="2758" s="134" customFormat="1"/>
    <row r="2759" s="134" customFormat="1"/>
    <row r="2760" s="134" customFormat="1"/>
    <row r="2761" s="134" customFormat="1"/>
    <row r="2762" s="134" customFormat="1"/>
    <row r="2763" s="134" customFormat="1"/>
    <row r="2764" s="134" customFormat="1"/>
    <row r="2765" s="134" customFormat="1"/>
    <row r="2766" s="134" customFormat="1"/>
    <row r="2767" s="134" customFormat="1"/>
    <row r="2768" s="134" customFormat="1"/>
    <row r="2769" s="134" customFormat="1"/>
    <row r="2770" s="134" customFormat="1"/>
    <row r="2771" s="134" customFormat="1"/>
    <row r="2772" s="134" customFormat="1"/>
    <row r="2773" s="134" customFormat="1"/>
    <row r="2774" s="134" customFormat="1"/>
    <row r="2775" s="134" customFormat="1"/>
    <row r="2776" s="134" customFormat="1"/>
    <row r="2777" s="134" customFormat="1"/>
    <row r="2778" s="134" customFormat="1"/>
    <row r="2779" s="134" customFormat="1"/>
    <row r="2780" s="134" customFormat="1"/>
    <row r="2781" s="134" customFormat="1"/>
    <row r="2782" s="134" customFormat="1"/>
    <row r="2783" s="134" customFormat="1"/>
    <row r="2784" s="134" customFormat="1"/>
    <row r="2785" s="134" customFormat="1"/>
    <row r="2786" s="134" customFormat="1"/>
    <row r="2787" s="134" customFormat="1"/>
    <row r="2788" s="134" customFormat="1"/>
    <row r="2789" s="134" customFormat="1"/>
    <row r="2790" s="134" customFormat="1"/>
    <row r="2791" s="134" customFormat="1"/>
    <row r="2792" s="134" customFormat="1"/>
    <row r="2793" s="134" customFormat="1"/>
    <row r="2794" s="134" customFormat="1"/>
    <row r="2795" s="134" customFormat="1"/>
    <row r="2796" s="134" customFormat="1"/>
    <row r="2797" s="134" customFormat="1"/>
    <row r="2798" s="134" customFormat="1"/>
    <row r="2799" s="134" customFormat="1"/>
    <row r="2800" s="134" customFormat="1"/>
    <row r="2801" s="134" customFormat="1"/>
    <row r="2802" s="134" customFormat="1"/>
    <row r="2803" s="134" customFormat="1"/>
    <row r="2804" s="134" customFormat="1"/>
    <row r="2805" s="134" customFormat="1"/>
    <row r="2806" s="134" customFormat="1"/>
    <row r="2807" s="134" customFormat="1"/>
    <row r="2808" s="134" customFormat="1"/>
    <row r="2809" s="134" customFormat="1"/>
    <row r="2810" s="134" customFormat="1"/>
    <row r="2811" s="134" customFormat="1"/>
    <row r="2812" s="134" customFormat="1"/>
    <row r="2813" s="134" customFormat="1"/>
    <row r="2814" s="134" customFormat="1"/>
    <row r="2815" s="134" customFormat="1"/>
    <row r="2816" s="134" customFormat="1"/>
    <row r="2817" s="134" customFormat="1"/>
    <row r="2818" s="134" customFormat="1"/>
    <row r="2819" s="134" customFormat="1"/>
    <row r="2820" s="134" customFormat="1"/>
    <row r="2821" s="134" customFormat="1"/>
    <row r="2822" s="134" customFormat="1"/>
    <row r="2823" s="134" customFormat="1"/>
    <row r="2824" s="134" customFormat="1"/>
    <row r="2825" s="134" customFormat="1"/>
    <row r="2826" s="134" customFormat="1"/>
    <row r="2827" s="134" customFormat="1"/>
    <row r="2828" s="134" customFormat="1"/>
    <row r="2829" s="134" customFormat="1"/>
    <row r="2830" s="134" customFormat="1"/>
    <row r="2831" s="134" customFormat="1"/>
    <row r="2832" s="134" customFormat="1"/>
    <row r="2833" s="134" customFormat="1"/>
    <row r="2834" s="134" customFormat="1"/>
    <row r="2835" s="134" customFormat="1"/>
    <row r="2836" s="134" customFormat="1"/>
    <row r="2837" s="134" customFormat="1"/>
    <row r="2838" s="134" customFormat="1"/>
    <row r="2839" s="134" customFormat="1"/>
    <row r="2840" s="134" customFormat="1"/>
    <row r="2841" s="134" customFormat="1"/>
    <row r="2842" s="134" customFormat="1"/>
    <row r="2843" s="134" customFormat="1"/>
    <row r="2844" s="134" customFormat="1"/>
    <row r="2845" s="134" customFormat="1"/>
    <row r="2846" s="134" customFormat="1"/>
    <row r="2847" s="134" customFormat="1"/>
    <row r="2848" s="134" customFormat="1"/>
    <row r="2849" s="134" customFormat="1"/>
    <row r="2850" s="134" customFormat="1"/>
    <row r="2851" s="134" customFormat="1"/>
    <row r="2852" s="134" customFormat="1"/>
    <row r="2853" s="134" customFormat="1"/>
    <row r="2854" s="134" customFormat="1"/>
    <row r="2855" s="134" customFormat="1"/>
    <row r="2856" s="134" customFormat="1"/>
    <row r="2857" s="134" customFormat="1"/>
    <row r="2858" s="134" customFormat="1"/>
    <row r="2859" s="134" customFormat="1"/>
    <row r="2860" s="134" customFormat="1"/>
    <row r="2861" s="134" customFormat="1"/>
    <row r="2862" s="134" customFormat="1"/>
    <row r="2863" s="134" customFormat="1"/>
    <row r="2864" s="134" customFormat="1"/>
    <row r="2865" s="134" customFormat="1"/>
    <row r="2866" s="134" customFormat="1"/>
    <row r="2867" s="134" customFormat="1"/>
    <row r="2868" s="134" customFormat="1"/>
    <row r="2869" s="134" customFormat="1"/>
    <row r="2870" s="134" customFormat="1"/>
    <row r="2871" s="134" customFormat="1"/>
    <row r="2872" s="134" customFormat="1"/>
    <row r="2873" s="134" customFormat="1"/>
    <row r="2874" s="134" customFormat="1"/>
    <row r="2875" s="134" customFormat="1"/>
    <row r="2876" s="134" customFormat="1"/>
    <row r="2877" s="134" customFormat="1"/>
    <row r="2878" s="134" customFormat="1"/>
    <row r="2879" s="134" customFormat="1"/>
    <row r="2880" s="134" customFormat="1"/>
    <row r="2881" s="134" customFormat="1"/>
    <row r="2882" s="134" customFormat="1"/>
    <row r="2883" s="134" customFormat="1"/>
    <row r="2884" s="134" customFormat="1"/>
    <row r="2885" s="134" customFormat="1"/>
    <row r="2886" s="134" customFormat="1"/>
    <row r="2887" s="134" customFormat="1"/>
    <row r="2888" s="134" customFormat="1"/>
    <row r="2889" s="134" customFormat="1"/>
    <row r="2890" s="134" customFormat="1"/>
    <row r="2891" s="134" customFormat="1"/>
    <row r="2892" s="134" customFormat="1"/>
    <row r="2893" s="134" customFormat="1"/>
    <row r="2894" s="134" customFormat="1"/>
    <row r="2895" s="134" customFormat="1"/>
    <row r="2896" s="134" customFormat="1"/>
    <row r="2897" s="134" customFormat="1"/>
    <row r="2898" s="134" customFormat="1"/>
    <row r="2899" s="134" customFormat="1"/>
    <row r="2900" s="134" customFormat="1"/>
    <row r="2901" s="134" customFormat="1"/>
    <row r="2902" s="134" customFormat="1"/>
    <row r="2903" s="134" customFormat="1"/>
    <row r="2904" s="134" customFormat="1"/>
    <row r="2905" s="134" customFormat="1"/>
    <row r="2906" s="134" customFormat="1"/>
    <row r="2907" s="134" customFormat="1"/>
    <row r="2908" s="134" customFormat="1"/>
    <row r="2909" s="134" customFormat="1"/>
    <row r="2910" s="134" customFormat="1"/>
    <row r="2911" s="134" customFormat="1"/>
    <row r="2912" s="134" customFormat="1"/>
    <row r="2913" s="134" customFormat="1"/>
    <row r="2914" s="134" customFormat="1"/>
    <row r="2915" s="134" customFormat="1"/>
    <row r="2916" s="134" customFormat="1"/>
    <row r="2917" s="134" customFormat="1"/>
    <row r="2918" s="134" customFormat="1"/>
    <row r="2919" s="134" customFormat="1"/>
    <row r="2920" s="134" customFormat="1"/>
    <row r="2921" s="134" customFormat="1"/>
    <row r="2922" s="134" customFormat="1"/>
    <row r="2923" s="134" customFormat="1"/>
    <row r="2924" s="134" customFormat="1"/>
    <row r="2925" s="134" customFormat="1"/>
    <row r="2926" s="134" customFormat="1"/>
    <row r="2927" s="134" customFormat="1"/>
    <row r="2928" s="134" customFormat="1"/>
    <row r="2929" s="134" customFormat="1"/>
    <row r="2930" s="134" customFormat="1"/>
    <row r="2931" s="134" customFormat="1"/>
    <row r="2932" s="134" customFormat="1"/>
    <row r="2933" s="134" customFormat="1"/>
    <row r="2934" s="134" customFormat="1"/>
    <row r="2935" s="134" customFormat="1"/>
    <row r="2936" s="134" customFormat="1"/>
    <row r="2937" s="134" customFormat="1"/>
    <row r="2938" s="134" customFormat="1"/>
    <row r="2939" s="134" customFormat="1"/>
    <row r="2940" s="134" customFormat="1"/>
    <row r="2941" s="134" customFormat="1"/>
    <row r="2942" s="134" customFormat="1"/>
    <row r="2943" s="134" customFormat="1"/>
    <row r="2944" s="134" customFormat="1"/>
    <row r="2945" s="134" customFormat="1"/>
    <row r="2946" s="134" customFormat="1"/>
    <row r="2947" s="134" customFormat="1"/>
    <row r="2948" s="134" customFormat="1"/>
    <row r="2949" s="134" customFormat="1"/>
    <row r="2950" s="134" customFormat="1"/>
    <row r="2951" s="134" customFormat="1"/>
    <row r="2952" s="134" customFormat="1"/>
    <row r="2953" s="134" customFormat="1"/>
    <row r="2954" s="134" customFormat="1"/>
    <row r="2955" s="134" customFormat="1"/>
    <row r="2956" s="134" customFormat="1"/>
    <row r="2957" s="134" customFormat="1"/>
    <row r="2958" s="134" customFormat="1"/>
    <row r="2959" s="134" customFormat="1"/>
    <row r="2960" s="134" customFormat="1"/>
    <row r="2961" s="134" customFormat="1"/>
    <row r="2962" s="134" customFormat="1"/>
    <row r="2963" s="134" customFormat="1"/>
    <row r="2964" s="134" customFormat="1"/>
    <row r="2965" s="134" customFormat="1"/>
    <row r="2966" s="134" customFormat="1"/>
    <row r="2967" s="134" customFormat="1"/>
    <row r="2968" s="134" customFormat="1"/>
    <row r="2969" s="134" customFormat="1"/>
    <row r="2970" s="134" customFormat="1"/>
    <row r="2971" s="134" customFormat="1"/>
    <row r="2972" s="134" customFormat="1"/>
    <row r="2973" s="134" customFormat="1"/>
    <row r="2974" s="134" customFormat="1"/>
    <row r="2975" s="134" customFormat="1"/>
    <row r="2976" s="134" customFormat="1"/>
    <row r="2977" s="134" customFormat="1"/>
    <row r="2978" s="134" customFormat="1"/>
    <row r="2979" s="134" customFormat="1"/>
    <row r="2980" s="134" customFormat="1"/>
    <row r="2981" s="134" customFormat="1"/>
    <row r="2982" s="134" customFormat="1"/>
    <row r="2983" s="134" customFormat="1"/>
    <row r="2984" s="134" customFormat="1"/>
    <row r="2985" s="134" customFormat="1"/>
    <row r="2986" s="134" customFormat="1"/>
    <row r="2987" s="134" customFormat="1"/>
    <row r="2988" s="134" customFormat="1"/>
    <row r="2989" s="134" customFormat="1"/>
    <row r="2990" s="134" customFormat="1"/>
    <row r="2991" s="134" customFormat="1"/>
    <row r="2992" s="134" customFormat="1"/>
    <row r="2993" s="134" customFormat="1"/>
    <row r="2994" s="134" customFormat="1"/>
    <row r="2995" s="134" customFormat="1"/>
    <row r="2996" s="134" customFormat="1"/>
    <row r="2997" s="134" customFormat="1"/>
    <row r="2998" s="134" customFormat="1"/>
    <row r="2999" s="134" customFormat="1"/>
    <row r="3000" s="134" customFormat="1"/>
    <row r="3001" s="134" customFormat="1"/>
    <row r="3002" s="134" customFormat="1"/>
    <row r="3003" s="134" customFormat="1"/>
    <row r="3004" s="134" customFormat="1"/>
    <row r="3005" s="134" customFormat="1"/>
    <row r="3006" s="134" customFormat="1"/>
    <row r="3007" s="134" customFormat="1"/>
    <row r="3008" s="134" customFormat="1"/>
    <row r="3009" s="134" customFormat="1"/>
    <row r="3010" s="134" customFormat="1"/>
    <row r="3011" s="134" customFormat="1"/>
    <row r="3012" s="134" customFormat="1"/>
    <row r="3013" s="134" customFormat="1"/>
    <row r="3014" s="134" customFormat="1"/>
    <row r="3015" s="134" customFormat="1"/>
    <row r="3016" s="134" customFormat="1"/>
    <row r="3017" s="134" customFormat="1"/>
    <row r="3018" s="134" customFormat="1"/>
    <row r="3019" s="134" customFormat="1"/>
    <row r="3020" s="134" customFormat="1"/>
    <row r="3021" s="134" customFormat="1"/>
    <row r="3022" s="134" customFormat="1"/>
    <row r="3023" s="134" customFormat="1"/>
    <row r="3024" s="134" customFormat="1"/>
    <row r="3025" s="134" customFormat="1"/>
    <row r="3026" s="134" customFormat="1"/>
    <row r="3027" s="134" customFormat="1"/>
    <row r="3028" s="134" customFormat="1"/>
    <row r="3029" s="134" customFormat="1"/>
    <row r="3030" s="134" customFormat="1"/>
    <row r="3031" s="134" customFormat="1"/>
    <row r="3032" s="134" customFormat="1"/>
    <row r="3033" s="134" customFormat="1"/>
    <row r="3034" s="134" customFormat="1"/>
    <row r="3035" s="134" customFormat="1"/>
    <row r="3036" s="134" customFormat="1"/>
    <row r="3037" s="134" customFormat="1"/>
    <row r="3038" s="134" customFormat="1"/>
    <row r="3039" s="134" customFormat="1"/>
    <row r="3040" s="134" customFormat="1"/>
    <row r="3041" s="134" customFormat="1"/>
    <row r="3042" s="134" customFormat="1"/>
    <row r="3043" s="134" customFormat="1"/>
    <row r="3044" s="134" customFormat="1"/>
    <row r="3045" s="134" customFormat="1"/>
    <row r="3046" s="134" customFormat="1"/>
    <row r="3047" s="134" customFormat="1"/>
    <row r="3048" s="134" customFormat="1"/>
    <row r="3049" s="134" customFormat="1"/>
    <row r="3050" s="134" customFormat="1"/>
    <row r="3051" s="134" customFormat="1"/>
    <row r="3052" s="134" customFormat="1"/>
    <row r="3053" s="134" customFormat="1"/>
    <row r="3054" s="134" customFormat="1"/>
    <row r="3055" s="134" customFormat="1"/>
    <row r="3056" s="134" customFormat="1"/>
    <row r="3057" s="134" customFormat="1"/>
    <row r="3058" s="134" customFormat="1"/>
    <row r="3059" s="134" customFormat="1"/>
    <row r="3060" s="134" customFormat="1"/>
    <row r="3061" s="134" customFormat="1"/>
    <row r="3062" s="134" customFormat="1"/>
    <row r="3063" s="134" customFormat="1"/>
    <row r="3064" s="134" customFormat="1"/>
    <row r="3065" s="134" customFormat="1"/>
    <row r="3066" s="134" customFormat="1"/>
    <row r="3067" s="134" customFormat="1"/>
    <row r="3068" s="134" customFormat="1"/>
    <row r="3069" s="134" customFormat="1"/>
    <row r="3070" s="134" customFormat="1"/>
    <row r="3071" s="134" customFormat="1"/>
    <row r="3072" s="134" customFormat="1"/>
    <row r="3073" s="134" customFormat="1"/>
    <row r="3074" s="134" customFormat="1"/>
    <row r="3075" s="134" customFormat="1"/>
    <row r="3076" s="134" customFormat="1"/>
    <row r="3077" s="134" customFormat="1"/>
    <row r="3078" s="134" customFormat="1"/>
    <row r="3079" s="134" customFormat="1"/>
    <row r="3080" s="134" customFormat="1"/>
    <row r="3081" s="134" customFormat="1"/>
    <row r="3082" s="134" customFormat="1"/>
    <row r="3083" s="134" customFormat="1"/>
    <row r="3084" s="134" customFormat="1"/>
    <row r="3085" s="134" customFormat="1"/>
    <row r="3086" s="134" customFormat="1"/>
    <row r="3087" s="134" customFormat="1"/>
    <row r="3088" s="134" customFormat="1"/>
    <row r="3089" s="134" customFormat="1"/>
    <row r="3090" s="134" customFormat="1"/>
    <row r="3091" s="134" customFormat="1"/>
    <row r="3092" s="134" customFormat="1"/>
    <row r="3093" s="134" customFormat="1"/>
    <row r="3094" s="134" customFormat="1"/>
    <row r="3095" s="134" customFormat="1"/>
    <row r="3096" s="134" customFormat="1"/>
    <row r="3097" s="134" customFormat="1"/>
    <row r="3098" s="134" customFormat="1"/>
    <row r="3099" s="134" customFormat="1"/>
    <row r="3100" s="134" customFormat="1"/>
    <row r="3101" s="134" customFormat="1"/>
    <row r="3102" s="134" customFormat="1"/>
    <row r="3103" s="134" customFormat="1"/>
    <row r="3104" s="134" customFormat="1"/>
    <row r="3105" s="134" customFormat="1"/>
    <row r="3106" s="134" customFormat="1"/>
    <row r="3107" s="134" customFormat="1"/>
    <row r="3108" s="134" customFormat="1"/>
    <row r="3109" s="134" customFormat="1"/>
    <row r="3110" s="134" customFormat="1"/>
    <row r="3111" s="134" customFormat="1"/>
    <row r="3112" s="134" customFormat="1"/>
    <row r="3113" s="134" customFormat="1"/>
    <row r="3114" s="134" customFormat="1"/>
    <row r="3115" s="134" customFormat="1"/>
    <row r="3116" s="134" customFormat="1"/>
    <row r="3117" s="134" customFormat="1"/>
    <row r="3118" s="134" customFormat="1"/>
    <row r="3119" s="134" customFormat="1"/>
    <row r="3120" s="134" customFormat="1"/>
    <row r="3121" s="134" customFormat="1"/>
    <row r="3122" s="134" customFormat="1"/>
    <row r="3123" s="134" customFormat="1"/>
    <row r="3124" s="134" customFormat="1"/>
    <row r="3125" s="134" customFormat="1"/>
    <row r="3126" s="134" customFormat="1"/>
    <row r="3127" s="134" customFormat="1"/>
    <row r="3128" s="134" customFormat="1"/>
    <row r="3129" s="134" customFormat="1"/>
    <row r="3130" s="134" customFormat="1"/>
    <row r="3131" s="134" customFormat="1"/>
    <row r="3132" s="134" customFormat="1"/>
    <row r="3133" s="134" customFormat="1"/>
    <row r="3134" s="134" customFormat="1"/>
    <row r="3135" s="134" customFormat="1"/>
    <row r="3136" s="134" customFormat="1"/>
    <row r="3137" s="134" customFormat="1"/>
    <row r="3138" s="134" customFormat="1"/>
    <row r="3139" s="134" customFormat="1"/>
    <row r="3140" s="134" customFormat="1"/>
    <row r="3141" s="134" customFormat="1"/>
    <row r="3142" s="134" customFormat="1"/>
    <row r="3143" s="134" customFormat="1"/>
    <row r="3144" s="134" customFormat="1"/>
    <row r="3145" s="134" customFormat="1"/>
    <row r="3146" s="134" customFormat="1"/>
    <row r="3147" s="134" customFormat="1"/>
    <row r="3148" s="134" customFormat="1"/>
    <row r="3149" s="134" customFormat="1"/>
    <row r="3150" s="134" customFormat="1"/>
    <row r="3151" s="134" customFormat="1"/>
    <row r="3152" s="134" customFormat="1"/>
    <row r="3153" s="134" customFormat="1"/>
    <row r="3154" s="134" customFormat="1"/>
    <row r="3155" s="134" customFormat="1"/>
    <row r="3156" s="134" customFormat="1"/>
    <row r="3157" s="134" customFormat="1"/>
    <row r="3158" s="134" customFormat="1"/>
    <row r="3159" s="134" customFormat="1"/>
    <row r="3160" s="134" customFormat="1"/>
    <row r="3161" s="134" customFormat="1"/>
    <row r="3162" s="134" customFormat="1"/>
    <row r="3163" s="134" customFormat="1"/>
    <row r="3164" s="134" customFormat="1"/>
    <row r="3165" s="134" customFormat="1"/>
    <row r="3166" s="134" customFormat="1"/>
    <row r="3167" s="134" customFormat="1"/>
    <row r="3168" s="134" customFormat="1"/>
    <row r="3169" s="134" customFormat="1"/>
    <row r="3170" s="134" customFormat="1"/>
    <row r="3171" s="134" customFormat="1"/>
    <row r="3172" s="134" customFormat="1"/>
    <row r="3173" s="134" customFormat="1"/>
    <row r="3174" s="134" customFormat="1"/>
    <row r="3175" s="134" customFormat="1"/>
    <row r="3176" s="134" customFormat="1"/>
    <row r="3177" s="134" customFormat="1"/>
    <row r="3178" s="134" customFormat="1"/>
    <row r="3179" s="134" customFormat="1"/>
    <row r="3180" s="134" customFormat="1"/>
    <row r="3181" s="134" customFormat="1"/>
    <row r="3182" s="134" customFormat="1"/>
    <row r="3183" s="134" customFormat="1"/>
    <row r="3184" s="134" customFormat="1"/>
    <row r="3185" s="134" customFormat="1"/>
    <row r="3186" s="134" customFormat="1"/>
    <row r="3187" s="134" customFormat="1"/>
    <row r="3188" s="134" customFormat="1"/>
    <row r="3189" s="134" customFormat="1"/>
    <row r="3190" s="134" customFormat="1"/>
    <row r="3191" s="134" customFormat="1"/>
    <row r="3192" s="134" customFormat="1"/>
    <row r="3193" s="134" customFormat="1"/>
    <row r="3194" s="134" customFormat="1"/>
    <row r="3195" s="134" customFormat="1"/>
    <row r="3196" s="134" customFormat="1"/>
    <row r="3197" s="134" customFormat="1"/>
    <row r="3198" s="134" customFormat="1"/>
    <row r="3199" s="134" customFormat="1"/>
    <row r="3200" s="134" customFormat="1"/>
    <row r="3201" s="134" customFormat="1"/>
    <row r="3202" s="134" customFormat="1"/>
    <row r="3203" s="134" customFormat="1"/>
    <row r="3204" s="134" customFormat="1"/>
    <row r="3205" s="134" customFormat="1"/>
    <row r="3206" s="134" customFormat="1"/>
    <row r="3207" s="134" customFormat="1"/>
    <row r="3208" s="134" customFormat="1"/>
    <row r="3209" s="134" customFormat="1"/>
    <row r="3210" s="134" customFormat="1"/>
    <row r="3211" s="134" customFormat="1"/>
    <row r="3212" s="134" customFormat="1"/>
    <row r="3213" s="134" customFormat="1"/>
    <row r="3214" s="134" customFormat="1"/>
    <row r="3215" s="134" customFormat="1"/>
    <row r="3216" s="134" customFormat="1"/>
    <row r="3217" s="134" customFormat="1"/>
    <row r="3218" s="134" customFormat="1"/>
    <row r="3219" s="134" customFormat="1"/>
    <row r="3220" s="134" customFormat="1"/>
    <row r="3221" s="134" customFormat="1"/>
    <row r="3222" s="134" customFormat="1"/>
    <row r="3223" s="134" customFormat="1"/>
    <row r="3224" s="134" customFormat="1"/>
    <row r="3225" s="134" customFormat="1"/>
    <row r="3226" s="134" customFormat="1"/>
    <row r="3227" s="134" customFormat="1"/>
    <row r="3228" s="134" customFormat="1"/>
    <row r="3229" s="134" customFormat="1"/>
    <row r="3230" s="134" customFormat="1"/>
    <row r="3231" s="134" customFormat="1"/>
    <row r="3232" s="134" customFormat="1"/>
    <row r="3233" s="134" customFormat="1"/>
    <row r="3234" s="134" customFormat="1"/>
    <row r="3235" s="134" customFormat="1"/>
    <row r="3236" s="134" customFormat="1"/>
    <row r="3237" s="134" customFormat="1"/>
    <row r="3238" s="134" customFormat="1"/>
    <row r="3239" s="134" customFormat="1"/>
    <row r="3240" s="134" customFormat="1"/>
    <row r="3241" s="134" customFormat="1"/>
    <row r="3242" s="134" customFormat="1"/>
    <row r="3243" s="134" customFormat="1"/>
    <row r="3244" s="134" customFormat="1"/>
    <row r="3245" s="134" customFormat="1"/>
    <row r="3246" s="134" customFormat="1"/>
    <row r="3247" s="134" customFormat="1"/>
    <row r="3248" s="134" customFormat="1"/>
    <row r="3249" s="134" customFormat="1"/>
    <row r="3250" s="134" customFormat="1"/>
    <row r="3251" s="134" customFormat="1"/>
    <row r="3252" s="134" customFormat="1"/>
    <row r="3253" s="134" customFormat="1"/>
    <row r="3254" s="134" customFormat="1"/>
    <row r="3255" s="134" customFormat="1"/>
    <row r="3256" s="134" customFormat="1"/>
    <row r="3257" s="134" customFormat="1"/>
    <row r="3258" s="134" customFormat="1"/>
    <row r="3259" s="134" customFormat="1"/>
    <row r="3260" s="134" customFormat="1"/>
    <row r="3261" s="134" customFormat="1"/>
    <row r="3262" s="134" customFormat="1"/>
    <row r="3263" s="134" customFormat="1"/>
    <row r="3264" s="134" customFormat="1"/>
    <row r="3265" s="134" customFormat="1"/>
    <row r="3266" s="134" customFormat="1"/>
    <row r="3267" s="134" customFormat="1"/>
    <row r="3268" s="134" customFormat="1"/>
    <row r="3269" s="134" customFormat="1"/>
    <row r="3270" s="134" customFormat="1"/>
    <row r="3271" s="134" customFormat="1"/>
    <row r="3272" s="134" customFormat="1"/>
    <row r="3273" s="134" customFormat="1"/>
    <row r="3274" s="134" customFormat="1"/>
    <row r="3275" s="134" customFormat="1"/>
    <row r="3276" s="134" customFormat="1"/>
    <row r="3277" s="134" customFormat="1"/>
    <row r="3278" s="134" customFormat="1"/>
    <row r="3279" s="134" customFormat="1"/>
    <row r="3280" s="134" customFormat="1"/>
    <row r="3281" s="134" customFormat="1"/>
    <row r="3282" s="134" customFormat="1"/>
    <row r="3283" s="134" customFormat="1"/>
    <row r="3284" s="134" customFormat="1"/>
    <row r="3285" s="134" customFormat="1"/>
    <row r="3286" s="134" customFormat="1"/>
    <row r="3287" s="134" customFormat="1"/>
    <row r="3288" s="134" customFormat="1"/>
    <row r="3289" s="134" customFormat="1"/>
    <row r="3290" s="134" customFormat="1"/>
    <row r="3291" s="134" customFormat="1"/>
    <row r="3292" s="134" customFormat="1"/>
    <row r="3293" s="134" customFormat="1"/>
    <row r="3294" s="134" customFormat="1"/>
    <row r="3295" s="134" customFormat="1"/>
    <row r="3296" s="134" customFormat="1"/>
    <row r="3297" s="134" customFormat="1"/>
    <row r="3298" s="134" customFormat="1"/>
    <row r="3299" s="134" customFormat="1"/>
    <row r="3300" s="134" customFormat="1"/>
    <row r="3301" s="134" customFormat="1"/>
    <row r="3302" s="134" customFormat="1"/>
    <row r="3303" s="134" customFormat="1"/>
    <row r="3304" s="134" customFormat="1"/>
    <row r="3305" s="134" customFormat="1"/>
    <row r="3306" s="134" customFormat="1"/>
    <row r="3307" s="134" customFormat="1"/>
    <row r="3308" s="134" customFormat="1"/>
    <row r="3309" s="134" customFormat="1"/>
    <row r="3310" s="134" customFormat="1"/>
    <row r="3311" s="134" customFormat="1"/>
    <row r="3312" s="134" customFormat="1"/>
    <row r="3313" s="134" customFormat="1"/>
    <row r="3314" s="134" customFormat="1"/>
    <row r="3315" s="134" customFormat="1"/>
    <row r="3316" s="134" customFormat="1"/>
    <row r="3317" s="134" customFormat="1"/>
    <row r="3318" s="134" customFormat="1"/>
    <row r="3319" s="134" customFormat="1"/>
    <row r="3320" s="134" customFormat="1"/>
    <row r="3321" s="134" customFormat="1"/>
    <row r="3322" s="134" customFormat="1"/>
    <row r="3323" s="134" customFormat="1"/>
    <row r="3324" s="134" customFormat="1"/>
    <row r="3325" s="134" customFormat="1"/>
    <row r="3326" s="134" customFormat="1"/>
    <row r="3327" s="134" customFormat="1"/>
    <row r="3328" s="134" customFormat="1"/>
    <row r="3329" s="134" customFormat="1"/>
    <row r="3330" s="134" customFormat="1"/>
    <row r="3331" s="134" customFormat="1"/>
    <row r="3332" s="134" customFormat="1"/>
    <row r="3333" s="134" customFormat="1"/>
    <row r="3334" s="134" customFormat="1"/>
    <row r="3335" s="134" customFormat="1"/>
    <row r="3336" s="134" customFormat="1"/>
    <row r="3337" s="134" customFormat="1"/>
    <row r="3338" s="134" customFormat="1"/>
    <row r="3339" s="134" customFormat="1"/>
    <row r="3340" s="134" customFormat="1"/>
    <row r="3341" s="134" customFormat="1"/>
    <row r="3342" s="134" customFormat="1"/>
    <row r="3343" s="134" customFormat="1"/>
    <row r="3344" s="134" customFormat="1"/>
    <row r="3345" s="134" customFormat="1"/>
    <row r="3346" s="134" customFormat="1"/>
    <row r="3347" s="134" customFormat="1"/>
    <row r="3348" s="134" customFormat="1"/>
    <row r="3349" s="134" customFormat="1"/>
    <row r="3350" s="134" customFormat="1"/>
    <row r="3351" s="134" customFormat="1"/>
    <row r="3352" s="134" customFormat="1"/>
    <row r="3353" s="134" customFormat="1"/>
    <row r="3354" s="134" customFormat="1"/>
    <row r="3355" s="134" customFormat="1"/>
    <row r="3356" s="134" customFormat="1"/>
    <row r="3357" s="134" customFormat="1"/>
    <row r="3358" s="134" customFormat="1"/>
    <row r="3359" s="134" customFormat="1"/>
    <row r="3360" s="134" customFormat="1"/>
    <row r="3361" s="134" customFormat="1"/>
    <row r="3362" s="134" customFormat="1"/>
    <row r="3363" s="134" customFormat="1"/>
    <row r="3364" s="134" customFormat="1"/>
    <row r="3365" s="134" customFormat="1"/>
    <row r="3366" s="134" customFormat="1"/>
    <row r="3367" s="134" customFormat="1"/>
    <row r="3368" s="134" customFormat="1"/>
    <row r="3369" s="134" customFormat="1"/>
    <row r="3370" s="134" customFormat="1"/>
    <row r="3371" s="134" customFormat="1"/>
    <row r="3372" s="134" customFormat="1"/>
    <row r="3373" s="134" customFormat="1"/>
    <row r="3374" s="134" customFormat="1"/>
    <row r="3375" s="134" customFormat="1"/>
    <row r="3376" s="134" customFormat="1"/>
    <row r="3377" s="134" customFormat="1"/>
    <row r="3378" s="134" customFormat="1"/>
    <row r="3379" s="134" customFormat="1"/>
    <row r="3380" s="134" customFormat="1"/>
    <row r="3381" s="134" customFormat="1"/>
    <row r="3382" s="134" customFormat="1"/>
    <row r="3383" s="134" customFormat="1"/>
    <row r="3384" s="134" customFormat="1"/>
    <row r="3385" s="134" customFormat="1"/>
    <row r="3386" s="134" customFormat="1"/>
    <row r="3387" s="134" customFormat="1"/>
    <row r="3388" s="134" customFormat="1"/>
    <row r="3389" s="134" customFormat="1"/>
    <row r="3390" s="134" customFormat="1"/>
    <row r="3391" s="134" customFormat="1"/>
    <row r="3392" s="134" customFormat="1"/>
    <row r="3393" s="134" customFormat="1"/>
    <row r="3394" s="134" customFormat="1"/>
    <row r="3395" s="134" customFormat="1"/>
    <row r="3396" s="134" customFormat="1"/>
    <row r="3397" s="134" customFormat="1"/>
    <row r="3398" s="134" customFormat="1"/>
    <row r="3399" s="134" customFormat="1"/>
    <row r="3400" s="134" customFormat="1"/>
    <row r="3401" s="134" customFormat="1"/>
    <row r="3402" s="134" customFormat="1"/>
    <row r="3403" s="134" customFormat="1"/>
    <row r="3404" s="134" customFormat="1"/>
    <row r="3405" s="134" customFormat="1"/>
    <row r="3406" s="134" customFormat="1"/>
    <row r="3407" s="134" customFormat="1"/>
    <row r="3408" s="134" customFormat="1"/>
    <row r="3409" s="134" customFormat="1"/>
    <row r="3410" s="134" customFormat="1"/>
    <row r="3411" s="134" customFormat="1"/>
    <row r="3412" s="134" customFormat="1"/>
    <row r="3413" s="134" customFormat="1"/>
    <row r="3414" s="134" customFormat="1"/>
    <row r="3415" s="134" customFormat="1"/>
    <row r="3416" s="134" customFormat="1"/>
    <row r="3417" s="134" customFormat="1"/>
    <row r="3418" s="134" customFormat="1"/>
    <row r="3419" s="134" customFormat="1"/>
    <row r="3420" s="134" customFormat="1"/>
    <row r="3421" s="134" customFormat="1"/>
    <row r="3422" s="134" customFormat="1"/>
    <row r="3423" s="134" customFormat="1"/>
    <row r="3424" s="134" customFormat="1"/>
    <row r="3425" s="134" customFormat="1"/>
    <row r="3426" s="134" customFormat="1"/>
    <row r="3427" s="134" customFormat="1"/>
    <row r="3428" s="134" customFormat="1"/>
    <row r="3429" s="134" customFormat="1"/>
    <row r="3430" s="134" customFormat="1"/>
    <row r="3431" s="134" customFormat="1"/>
    <row r="3432" s="134" customFormat="1"/>
    <row r="3433" s="134" customFormat="1"/>
    <row r="3434" s="134" customFormat="1"/>
    <row r="3435" s="134" customFormat="1"/>
    <row r="3436" s="134" customFormat="1"/>
    <row r="3437" s="134" customFormat="1"/>
    <row r="3438" s="134" customFormat="1"/>
    <row r="3439" s="134" customFormat="1"/>
    <row r="3440" s="134" customFormat="1"/>
    <row r="3441" s="134" customFormat="1"/>
    <row r="3442" s="134" customFormat="1"/>
    <row r="3443" s="134" customFormat="1"/>
    <row r="3444" s="134" customFormat="1"/>
    <row r="3445" s="134" customFormat="1"/>
    <row r="3446" s="134" customFormat="1"/>
    <row r="3447" s="134" customFormat="1"/>
    <row r="3448" s="134" customFormat="1"/>
    <row r="3449" s="134" customFormat="1"/>
    <row r="3450" s="134" customFormat="1"/>
    <row r="3451" s="134" customFormat="1"/>
    <row r="3452" s="134" customFormat="1"/>
    <row r="3453" s="134" customFormat="1"/>
    <row r="3454" s="134" customFormat="1"/>
    <row r="3455" s="134" customFormat="1"/>
    <row r="3456" s="134" customFormat="1"/>
    <row r="3457" s="134" customFormat="1"/>
    <row r="3458" s="134" customFormat="1"/>
    <row r="3459" s="134" customFormat="1"/>
    <row r="3460" s="134" customFormat="1"/>
    <row r="3461" s="134" customFormat="1"/>
    <row r="3462" s="134" customFormat="1"/>
    <row r="3463" s="134" customFormat="1"/>
    <row r="3464" s="134" customFormat="1"/>
    <row r="3465" s="134" customFormat="1"/>
    <row r="3466" s="134" customFormat="1"/>
    <row r="3467" s="134" customFormat="1"/>
    <row r="3468" s="134" customFormat="1"/>
    <row r="3469" s="134" customFormat="1"/>
    <row r="3470" s="134" customFormat="1"/>
    <row r="3471" s="134" customFormat="1"/>
    <row r="3472" s="134" customFormat="1"/>
    <row r="3473" s="134" customFormat="1"/>
    <row r="3474" s="134" customFormat="1"/>
    <row r="3475" s="134" customFormat="1"/>
    <row r="3476" s="134" customFormat="1"/>
    <row r="3477" s="134" customFormat="1"/>
    <row r="3478" s="134" customFormat="1"/>
    <row r="3479" s="134" customFormat="1"/>
    <row r="3480" s="134" customFormat="1"/>
    <row r="3481" s="134" customFormat="1"/>
    <row r="3482" s="134" customFormat="1"/>
    <row r="3483" s="134" customFormat="1"/>
    <row r="3484" s="134" customFormat="1"/>
    <row r="3485" s="134" customFormat="1"/>
    <row r="3486" s="134" customFormat="1"/>
    <row r="3487" s="134" customFormat="1"/>
    <row r="3488" s="134" customFormat="1"/>
    <row r="3489" s="134" customFormat="1"/>
    <row r="3490" s="134" customFormat="1"/>
    <row r="3491" s="134" customFormat="1"/>
    <row r="3492" s="134" customFormat="1"/>
    <row r="3493" s="134" customFormat="1"/>
    <row r="3494" s="134" customFormat="1"/>
    <row r="3495" s="134" customFormat="1"/>
    <row r="3496" s="134" customFormat="1"/>
    <row r="3497" s="134" customFormat="1"/>
    <row r="3498" s="134" customFormat="1"/>
    <row r="3499" s="134" customFormat="1"/>
    <row r="3500" s="134" customFormat="1"/>
    <row r="3501" s="134" customFormat="1"/>
    <row r="3502" s="134" customFormat="1"/>
    <row r="3503" s="134" customFormat="1"/>
    <row r="3504" s="134" customFormat="1"/>
    <row r="3505" s="134" customFormat="1"/>
    <row r="3506" s="134" customFormat="1"/>
    <row r="3507" s="134" customFormat="1"/>
    <row r="3508" s="134" customFormat="1"/>
    <row r="3509" s="134" customFormat="1"/>
    <row r="3510" s="134" customFormat="1"/>
    <row r="3511" s="134" customFormat="1"/>
    <row r="3512" s="134" customFormat="1"/>
    <row r="3513" s="134" customFormat="1"/>
    <row r="3514" s="134" customFormat="1"/>
    <row r="3515" s="134" customFormat="1"/>
    <row r="3516" s="134" customFormat="1"/>
    <row r="3517" s="134" customFormat="1"/>
    <row r="3518" s="134" customFormat="1"/>
    <row r="3519" s="134" customFormat="1"/>
    <row r="3520" s="134" customFormat="1"/>
    <row r="3521" s="134" customFormat="1"/>
    <row r="3522" s="134" customFormat="1"/>
    <row r="3523" s="134" customFormat="1"/>
    <row r="3524" s="134" customFormat="1"/>
    <row r="3525" s="134" customFormat="1"/>
    <row r="3526" s="134" customFormat="1"/>
    <row r="3527" s="134" customFormat="1"/>
    <row r="3528" s="134" customFormat="1"/>
    <row r="3529" s="134" customFormat="1"/>
    <row r="3530" s="134" customFormat="1"/>
    <row r="3531" s="134" customFormat="1"/>
    <row r="3532" s="134" customFormat="1"/>
    <row r="3533" s="134" customFormat="1"/>
    <row r="3534" s="134" customFormat="1"/>
    <row r="3535" s="134" customFormat="1"/>
    <row r="3536" s="134" customFormat="1"/>
    <row r="3537" s="134" customFormat="1"/>
    <row r="3538" s="134" customFormat="1"/>
    <row r="3539" s="134" customFormat="1"/>
    <row r="3540" s="134" customFormat="1"/>
    <row r="3541" s="134" customFormat="1"/>
    <row r="3542" s="134" customFormat="1"/>
    <row r="3543" s="134" customFormat="1"/>
    <row r="3544" s="134" customFormat="1"/>
    <row r="3545" s="134" customFormat="1"/>
    <row r="3546" s="134" customFormat="1"/>
    <row r="3547" s="134" customFormat="1"/>
    <row r="3548" s="134" customFormat="1"/>
    <row r="3549" s="134" customFormat="1"/>
    <row r="3550" s="134" customFormat="1"/>
    <row r="3551" s="134" customFormat="1"/>
    <row r="3552" s="134" customFormat="1"/>
    <row r="3553" s="134" customFormat="1"/>
    <row r="3554" s="134" customFormat="1"/>
    <row r="3555" s="134" customFormat="1"/>
    <row r="3556" s="134" customFormat="1"/>
    <row r="3557" s="134" customFormat="1"/>
    <row r="3558" s="134" customFormat="1"/>
    <row r="3559" s="134" customFormat="1"/>
    <row r="3560" s="134" customFormat="1"/>
    <row r="3561" s="134" customFormat="1"/>
    <row r="3562" s="134" customFormat="1"/>
    <row r="3563" s="134" customFormat="1"/>
    <row r="3564" s="134" customFormat="1"/>
    <row r="3565" s="134" customFormat="1"/>
    <row r="3566" s="134" customFormat="1"/>
    <row r="3567" s="134" customFormat="1"/>
    <row r="3568" s="134" customFormat="1"/>
    <row r="3569" s="134" customFormat="1"/>
    <row r="3570" s="134" customFormat="1"/>
    <row r="3571" s="134" customFormat="1"/>
    <row r="3572" s="134" customFormat="1"/>
    <row r="3573" s="134" customFormat="1"/>
    <row r="3574" s="134" customFormat="1"/>
    <row r="3575" s="134" customFormat="1"/>
    <row r="3576" s="134" customFormat="1"/>
    <row r="3577" s="134" customFormat="1"/>
    <row r="3578" s="134" customFormat="1"/>
    <row r="3579" s="134" customFormat="1"/>
    <row r="3580" s="134" customFormat="1"/>
    <row r="3581" s="134" customFormat="1"/>
    <row r="3582" s="134" customFormat="1"/>
    <row r="3583" s="134" customFormat="1"/>
    <row r="3584" s="134" customFormat="1"/>
    <row r="3585" s="134" customFormat="1"/>
    <row r="3586" s="134" customFormat="1"/>
    <row r="3587" s="134" customFormat="1"/>
    <row r="3588" s="134" customFormat="1"/>
    <row r="3589" s="134" customFormat="1"/>
    <row r="3590" s="134" customFormat="1"/>
    <row r="3591" s="134" customFormat="1"/>
    <row r="3592" s="134" customFormat="1"/>
    <row r="3593" s="134" customFormat="1"/>
    <row r="3594" s="134" customFormat="1"/>
    <row r="3595" s="134" customFormat="1"/>
    <row r="3596" s="134" customFormat="1"/>
    <row r="3597" s="134" customFormat="1"/>
    <row r="3598" s="134" customFormat="1"/>
    <row r="3599" s="134" customFormat="1"/>
    <row r="3600" s="134" customFormat="1"/>
    <row r="3601" s="134" customFormat="1"/>
    <row r="3602" s="134" customFormat="1"/>
    <row r="3603" s="134" customFormat="1"/>
    <row r="3604" s="134" customFormat="1"/>
    <row r="3605" s="134" customFormat="1"/>
    <row r="3606" s="134" customFormat="1"/>
    <row r="3607" s="134" customFormat="1"/>
    <row r="3608" s="134" customFormat="1"/>
    <row r="3609" s="134" customFormat="1"/>
    <row r="3610" s="134" customFormat="1"/>
    <row r="3611" s="134" customFormat="1"/>
    <row r="3612" s="134" customFormat="1"/>
    <row r="3613" s="134" customFormat="1"/>
    <row r="3614" s="134" customFormat="1"/>
    <row r="3615" s="134" customFormat="1"/>
    <row r="3616" s="134" customFormat="1"/>
    <row r="3617" s="134" customFormat="1"/>
    <row r="3618" s="134" customFormat="1"/>
    <row r="3619" s="134" customFormat="1"/>
    <row r="3620" s="134" customFormat="1"/>
    <row r="3621" s="134" customFormat="1"/>
    <row r="3622" s="134" customFormat="1"/>
    <row r="3623" s="134" customFormat="1"/>
    <row r="3624" s="134" customFormat="1"/>
    <row r="3625" s="134" customFormat="1"/>
    <row r="3626" s="134" customFormat="1"/>
    <row r="3627" s="134" customFormat="1"/>
    <row r="3628" s="134" customFormat="1"/>
    <row r="3629" s="134" customFormat="1"/>
    <row r="3630" s="134" customFormat="1"/>
    <row r="3631" s="134" customFormat="1"/>
    <row r="3632" s="134" customFormat="1"/>
    <row r="3633" s="134" customFormat="1"/>
    <row r="3634" s="134" customFormat="1"/>
    <row r="3635" s="134" customFormat="1"/>
    <row r="3636" s="134" customFormat="1"/>
    <row r="3637" s="134" customFormat="1"/>
    <row r="3638" s="134" customFormat="1"/>
    <row r="3639" s="134" customFormat="1"/>
    <row r="3640" s="134" customFormat="1"/>
    <row r="3641" s="134" customFormat="1"/>
    <row r="3642" s="134" customFormat="1"/>
    <row r="3643" s="134" customFormat="1"/>
    <row r="3644" s="134" customFormat="1"/>
    <row r="3645" s="134" customFormat="1"/>
    <row r="3646" s="134" customFormat="1"/>
    <row r="3647" s="134" customFormat="1"/>
    <row r="3648" s="134" customFormat="1"/>
    <row r="3649" s="134" customFormat="1"/>
    <row r="3650" s="134" customFormat="1"/>
    <row r="3651" s="134" customFormat="1"/>
    <row r="3652" s="134" customFormat="1"/>
    <row r="3653" s="134" customFormat="1"/>
    <row r="3654" s="134" customFormat="1"/>
    <row r="3655" s="134" customFormat="1"/>
    <row r="3656" s="134" customFormat="1"/>
    <row r="3657" s="134" customFormat="1"/>
    <row r="3658" s="134" customFormat="1"/>
    <row r="3659" s="134" customFormat="1"/>
    <row r="3660" s="134" customFormat="1"/>
    <row r="3661" s="134" customFormat="1"/>
    <row r="3662" s="134" customFormat="1"/>
    <row r="3663" s="134" customFormat="1"/>
    <row r="3664" s="134" customFormat="1"/>
    <row r="3665" s="134" customFormat="1"/>
    <row r="3666" s="134" customFormat="1"/>
    <row r="3667" s="134" customFormat="1"/>
    <row r="3668" s="134" customFormat="1"/>
    <row r="3669" s="134" customFormat="1"/>
    <row r="3670" s="134" customFormat="1"/>
    <row r="3671" s="134" customFormat="1"/>
    <row r="3672" s="134" customFormat="1"/>
    <row r="3673" s="134" customFormat="1"/>
    <row r="3674" s="134" customFormat="1"/>
    <row r="3675" s="134" customFormat="1"/>
    <row r="3676" s="134" customFormat="1"/>
    <row r="3677" s="134" customFormat="1"/>
    <row r="3678" s="134" customFormat="1"/>
    <row r="3679" s="134" customFormat="1"/>
    <row r="3680" s="134" customFormat="1"/>
    <row r="3681" s="134" customFormat="1"/>
    <row r="3682" s="134" customFormat="1"/>
    <row r="3683" s="134" customFormat="1"/>
    <row r="3684" s="134" customFormat="1"/>
    <row r="3685" s="134" customFormat="1"/>
    <row r="3686" s="134" customFormat="1"/>
    <row r="3687" s="134" customFormat="1"/>
    <row r="3688" s="134" customFormat="1"/>
    <row r="3689" s="134" customFormat="1"/>
    <row r="3690" s="134" customFormat="1"/>
    <row r="3691" s="134" customFormat="1"/>
    <row r="3692" s="134" customFormat="1"/>
    <row r="3693" s="134" customFormat="1"/>
    <row r="3694" s="134" customFormat="1"/>
    <row r="3695" s="134" customFormat="1"/>
    <row r="3696" s="134" customFormat="1"/>
    <row r="3697" s="134" customFormat="1"/>
    <row r="3698" s="134" customFormat="1"/>
    <row r="3699" s="134" customFormat="1"/>
    <row r="3700" s="134" customFormat="1"/>
    <row r="3701" s="134" customFormat="1"/>
    <row r="3702" s="134" customFormat="1"/>
    <row r="3703" s="134" customFormat="1"/>
    <row r="3704" s="134" customFormat="1"/>
    <row r="3705" s="134" customFormat="1"/>
    <row r="3706" s="134" customFormat="1"/>
    <row r="3707" s="134" customFormat="1"/>
    <row r="3708" s="134" customFormat="1"/>
    <row r="3709" s="134" customFormat="1"/>
    <row r="3710" s="134" customFormat="1"/>
    <row r="3711" s="134" customFormat="1"/>
    <row r="3712" s="134" customFormat="1"/>
    <row r="3713" s="134" customFormat="1"/>
    <row r="3714" s="134" customFormat="1"/>
    <row r="3715" s="134" customFormat="1"/>
    <row r="3716" s="134" customFormat="1"/>
    <row r="3717" s="134" customFormat="1"/>
    <row r="3718" s="134" customFormat="1"/>
    <row r="3719" s="134" customFormat="1"/>
    <row r="3720" s="134" customFormat="1"/>
    <row r="3721" s="134" customFormat="1"/>
    <row r="3722" s="134" customFormat="1"/>
    <row r="3723" s="134" customFormat="1"/>
    <row r="3724" s="134" customFormat="1"/>
    <row r="3725" s="134" customFormat="1"/>
    <row r="3726" s="134" customFormat="1"/>
    <row r="3727" s="134" customFormat="1"/>
    <row r="3728" s="134" customFormat="1"/>
    <row r="3729" s="134" customFormat="1"/>
    <row r="3730" s="134" customFormat="1"/>
    <row r="3731" s="134" customFormat="1"/>
    <row r="3732" s="134" customFormat="1"/>
    <row r="3733" s="134" customFormat="1"/>
    <row r="3734" s="134" customFormat="1"/>
    <row r="3735" s="134" customFormat="1"/>
    <row r="3736" s="134" customFormat="1"/>
    <row r="3737" s="134" customFormat="1"/>
    <row r="3738" s="134" customFormat="1"/>
    <row r="3739" s="134" customFormat="1"/>
    <row r="3740" s="134" customFormat="1"/>
    <row r="3741" s="134" customFormat="1"/>
    <row r="3742" s="134" customFormat="1"/>
    <row r="3743" s="134" customFormat="1"/>
    <row r="3744" s="134" customFormat="1"/>
    <row r="3745" s="134" customFormat="1"/>
    <row r="3746" s="134" customFormat="1"/>
    <row r="3747" s="134" customFormat="1"/>
    <row r="3748" s="134" customFormat="1"/>
    <row r="3749" s="134" customFormat="1"/>
    <row r="3750" s="134" customFormat="1"/>
    <row r="3751" s="134" customFormat="1"/>
    <row r="3752" s="134" customFormat="1"/>
    <row r="3753" s="134" customFormat="1"/>
    <row r="3754" s="134" customFormat="1"/>
    <row r="3755" s="134" customFormat="1"/>
    <row r="3756" s="134" customFormat="1"/>
    <row r="3757" s="134" customFormat="1"/>
    <row r="3758" s="134" customFormat="1"/>
    <row r="3759" s="134" customFormat="1"/>
    <row r="3760" s="134" customFormat="1"/>
    <row r="3761" s="134" customFormat="1"/>
    <row r="3762" s="134" customFormat="1"/>
    <row r="3763" s="134" customFormat="1"/>
    <row r="3764" s="134" customFormat="1"/>
    <row r="3765" s="134" customFormat="1"/>
    <row r="3766" s="134" customFormat="1"/>
    <row r="3767" s="134" customFormat="1"/>
    <row r="3768" s="134" customFormat="1"/>
    <row r="3769" s="134" customFormat="1"/>
    <row r="3770" s="134" customFormat="1"/>
    <row r="3771" s="134" customFormat="1"/>
    <row r="3772" s="134" customFormat="1"/>
    <row r="3773" s="134" customFormat="1"/>
    <row r="3774" s="134" customFormat="1"/>
    <row r="3775" s="134" customFormat="1"/>
    <row r="3776" s="134" customFormat="1"/>
    <row r="3777" s="134" customFormat="1"/>
    <row r="3778" s="134" customFormat="1"/>
    <row r="3779" s="134" customFormat="1"/>
    <row r="3780" s="134" customFormat="1"/>
    <row r="3781" s="134" customFormat="1"/>
    <row r="3782" s="134" customFormat="1"/>
    <row r="3783" s="134" customFormat="1"/>
    <row r="3784" s="134" customFormat="1"/>
    <row r="3785" s="134" customFormat="1"/>
    <row r="3786" s="134" customFormat="1"/>
    <row r="3787" s="134" customFormat="1"/>
    <row r="3788" s="134" customFormat="1"/>
    <row r="3789" s="134" customFormat="1"/>
    <row r="3790" s="134" customFormat="1"/>
    <row r="3791" s="134" customFormat="1"/>
    <row r="3792" s="134" customFormat="1"/>
    <row r="3793" s="134" customFormat="1"/>
    <row r="3794" s="134" customFormat="1"/>
    <row r="3795" s="134" customFormat="1"/>
    <row r="3796" s="134" customFormat="1"/>
    <row r="3797" s="134" customFormat="1"/>
    <row r="3798" s="134" customFormat="1"/>
    <row r="3799" s="134" customFormat="1"/>
    <row r="3800" s="134" customFormat="1"/>
    <row r="3801" s="134" customFormat="1"/>
    <row r="3802" s="134" customFormat="1"/>
    <row r="3803" s="134" customFormat="1"/>
    <row r="3804" s="134" customFormat="1"/>
    <row r="3805" s="134" customFormat="1"/>
    <row r="3806" s="134" customFormat="1"/>
    <row r="3807" s="134" customFormat="1"/>
    <row r="3808" s="134" customFormat="1"/>
    <row r="3809" s="134" customFormat="1"/>
    <row r="3810" s="134" customFormat="1"/>
    <row r="3811" s="134" customFormat="1"/>
    <row r="3812" s="134" customFormat="1"/>
    <row r="3813" s="134" customFormat="1"/>
    <row r="3814" s="134" customFormat="1"/>
    <row r="3815" s="134" customFormat="1"/>
    <row r="3816" s="134" customFormat="1"/>
    <row r="3817" s="134" customFormat="1"/>
    <row r="3818" s="134" customFormat="1"/>
    <row r="3819" s="134" customFormat="1"/>
    <row r="3820" s="134" customFormat="1"/>
    <row r="3821" s="134" customFormat="1"/>
    <row r="3822" s="134" customFormat="1"/>
    <row r="3823" s="134" customFormat="1"/>
    <row r="3824" s="134" customFormat="1"/>
    <row r="3825" s="134" customFormat="1"/>
    <row r="3826" s="134" customFormat="1"/>
    <row r="3827" s="134" customFormat="1"/>
    <row r="3828" s="134" customFormat="1"/>
    <row r="3829" s="134" customFormat="1"/>
    <row r="3830" s="134" customFormat="1"/>
    <row r="3831" s="134" customFormat="1"/>
    <row r="3832" s="134" customFormat="1"/>
    <row r="3833" s="134" customFormat="1"/>
    <row r="3834" s="134" customFormat="1"/>
    <row r="3835" s="134" customFormat="1"/>
    <row r="3836" s="134" customFormat="1"/>
    <row r="3837" s="134" customFormat="1"/>
    <row r="3838" s="134" customFormat="1"/>
    <row r="3839" s="134" customFormat="1"/>
    <row r="3840" s="134" customFormat="1"/>
    <row r="3841" s="134" customFormat="1"/>
    <row r="3842" s="134" customFormat="1"/>
    <row r="3843" s="134" customFormat="1"/>
    <row r="3844" s="134" customFormat="1"/>
    <row r="3845" s="134" customFormat="1"/>
    <row r="3846" s="134" customFormat="1"/>
    <row r="3847" s="134" customFormat="1"/>
    <row r="3848" s="134" customFormat="1"/>
    <row r="3849" s="134" customFormat="1"/>
    <row r="3850" s="134" customFormat="1"/>
    <row r="3851" s="134" customFormat="1"/>
    <row r="3852" s="134" customFormat="1"/>
    <row r="3853" s="134" customFormat="1"/>
    <row r="3854" s="134" customFormat="1"/>
    <row r="3855" s="134" customFormat="1"/>
    <row r="3856" s="134" customFormat="1"/>
    <row r="3857" s="134" customFormat="1"/>
    <row r="3858" s="134" customFormat="1"/>
    <row r="3859" s="134" customFormat="1"/>
    <row r="3860" s="134" customFormat="1"/>
    <row r="3861" s="134" customFormat="1"/>
    <row r="3862" s="134" customFormat="1"/>
    <row r="3863" s="134" customFormat="1"/>
    <row r="3864" s="134" customFormat="1"/>
    <row r="3865" s="134" customFormat="1"/>
    <row r="3866" s="134" customFormat="1"/>
    <row r="3867" s="134" customFormat="1"/>
    <row r="3868" s="134" customFormat="1"/>
    <row r="3869" s="134" customFormat="1"/>
    <row r="3870" s="134" customFormat="1"/>
    <row r="3871" s="134" customFormat="1"/>
    <row r="3872" s="134" customFormat="1"/>
    <row r="3873" s="134" customFormat="1"/>
    <row r="3874" s="134" customFormat="1"/>
    <row r="3875" s="134" customFormat="1"/>
    <row r="3876" s="134" customFormat="1"/>
    <row r="3877" s="134" customFormat="1"/>
    <row r="3878" s="134" customFormat="1"/>
    <row r="3879" s="134" customFormat="1"/>
    <row r="3880" s="134" customFormat="1"/>
    <row r="3881" s="134" customFormat="1"/>
    <row r="3882" s="134" customFormat="1"/>
    <row r="3883" s="134" customFormat="1"/>
    <row r="3884" s="134" customFormat="1"/>
    <row r="3885" s="134" customFormat="1"/>
    <row r="3886" s="134" customFormat="1"/>
    <row r="3887" s="134" customFormat="1"/>
    <row r="3888" s="134" customFormat="1"/>
    <row r="3889" s="134" customFormat="1"/>
    <row r="3890" s="134" customFormat="1"/>
    <row r="3891" s="134" customFormat="1"/>
    <row r="3892" s="134" customFormat="1"/>
    <row r="3893" s="134" customFormat="1"/>
    <row r="3894" s="134" customFormat="1"/>
    <row r="3895" s="134" customFormat="1"/>
    <row r="3896" s="134" customFormat="1"/>
    <row r="3897" s="134" customFormat="1"/>
    <row r="3898" s="134" customFormat="1"/>
    <row r="3899" s="134" customFormat="1"/>
    <row r="3900" s="134" customFormat="1"/>
    <row r="3901" s="134" customFormat="1"/>
    <row r="3902" s="134" customFormat="1"/>
    <row r="3903" s="134" customFormat="1"/>
    <row r="3904" s="134" customFormat="1"/>
    <row r="3905" s="134" customFormat="1"/>
    <row r="3906" s="134" customFormat="1"/>
    <row r="3907" s="134" customFormat="1"/>
    <row r="3908" s="134" customFormat="1"/>
    <row r="3909" s="134" customFormat="1"/>
    <row r="3910" s="134" customFormat="1"/>
    <row r="3911" s="134" customFormat="1"/>
    <row r="3912" s="134" customFormat="1"/>
    <row r="3913" s="134" customFormat="1"/>
    <row r="3914" s="134" customFormat="1"/>
    <row r="3915" s="134" customFormat="1"/>
    <row r="3916" s="134" customFormat="1"/>
    <row r="3917" s="134" customFormat="1"/>
    <row r="3918" s="134" customFormat="1"/>
    <row r="3919" s="134" customFormat="1"/>
    <row r="3920" s="134" customFormat="1"/>
    <row r="3921" s="134" customFormat="1"/>
    <row r="3922" s="134" customFormat="1"/>
    <row r="3923" s="134" customFormat="1"/>
    <row r="3924" s="134" customFormat="1"/>
    <row r="3925" s="134" customFormat="1"/>
    <row r="3926" s="134" customFormat="1"/>
    <row r="3927" s="134" customFormat="1"/>
    <row r="3928" s="134" customFormat="1"/>
    <row r="3929" s="134" customFormat="1"/>
    <row r="3930" s="134" customFormat="1"/>
    <row r="3931" s="134" customFormat="1"/>
    <row r="3932" s="134" customFormat="1"/>
    <row r="3933" s="134" customFormat="1"/>
    <row r="3934" s="134" customFormat="1"/>
    <row r="3935" s="134" customFormat="1"/>
    <row r="3936" s="134" customFormat="1"/>
    <row r="3937" s="134" customFormat="1"/>
    <row r="3938" s="134" customFormat="1"/>
    <row r="3939" s="134" customFormat="1"/>
    <row r="3940" s="134" customFormat="1"/>
    <row r="3941" s="134" customFormat="1"/>
    <row r="3942" s="134" customFormat="1"/>
    <row r="3943" s="134" customFormat="1"/>
    <row r="3944" s="134" customFormat="1"/>
    <row r="3945" s="134" customFormat="1"/>
    <row r="3946" s="134" customFormat="1"/>
    <row r="3947" s="134" customFormat="1"/>
    <row r="3948" s="134" customFormat="1"/>
    <row r="3949" s="134" customFormat="1"/>
    <row r="3950" s="134" customFormat="1"/>
    <row r="3951" s="134" customFormat="1"/>
    <row r="3952" s="134" customFormat="1"/>
    <row r="3953" s="134" customFormat="1"/>
    <row r="3954" s="134" customFormat="1"/>
    <row r="3955" s="134" customFormat="1"/>
    <row r="3956" s="134" customFormat="1"/>
    <row r="3957" s="134" customFormat="1"/>
    <row r="3958" s="134" customFormat="1"/>
    <row r="3959" s="134" customFormat="1"/>
    <row r="3960" s="134" customFormat="1"/>
    <row r="3961" s="134" customFormat="1"/>
    <row r="3962" s="134" customFormat="1"/>
    <row r="3963" s="134" customFormat="1"/>
    <row r="3964" s="134" customFormat="1"/>
    <row r="3965" s="134" customFormat="1"/>
    <row r="3966" s="134" customFormat="1"/>
    <row r="3967" s="134" customFormat="1"/>
    <row r="3968" s="134" customFormat="1"/>
    <row r="3969" s="134" customFormat="1"/>
    <row r="3970" s="134" customFormat="1"/>
    <row r="3971" s="134" customFormat="1"/>
    <row r="3972" s="134" customFormat="1"/>
    <row r="3973" s="134" customFormat="1"/>
    <row r="3974" s="134" customFormat="1"/>
    <row r="3975" s="134" customFormat="1"/>
    <row r="3976" s="134" customFormat="1"/>
    <row r="3977" s="134" customFormat="1"/>
    <row r="3978" s="134" customFormat="1"/>
    <row r="3979" s="134" customFormat="1"/>
    <row r="3980" s="134" customFormat="1"/>
    <row r="3981" s="134" customFormat="1"/>
    <row r="3982" s="134" customFormat="1"/>
    <row r="3983" s="134" customFormat="1"/>
    <row r="3984" s="134" customFormat="1"/>
    <row r="3985" s="134" customFormat="1"/>
    <row r="3986" s="134" customFormat="1"/>
    <row r="3987" s="134" customFormat="1"/>
    <row r="3988" s="134" customFormat="1"/>
    <row r="3989" s="134" customFormat="1"/>
    <row r="3990" s="134" customFormat="1"/>
    <row r="3991" s="134" customFormat="1"/>
    <row r="3992" s="134" customFormat="1"/>
    <row r="3993" s="134" customFormat="1"/>
    <row r="3994" s="134" customFormat="1"/>
    <row r="3995" s="134" customFormat="1"/>
    <row r="3996" s="134" customFormat="1"/>
    <row r="3997" s="134" customFormat="1"/>
    <row r="3998" s="134" customFormat="1"/>
    <row r="3999" s="134" customFormat="1"/>
    <row r="4000" s="134" customFormat="1"/>
    <row r="4001" s="134" customFormat="1"/>
    <row r="4002" s="134" customFormat="1"/>
    <row r="4003" s="134" customFormat="1"/>
    <row r="4004" s="134" customFormat="1"/>
    <row r="4005" s="134" customFormat="1"/>
    <row r="4006" s="134" customFormat="1"/>
    <row r="4007" s="134" customFormat="1"/>
    <row r="4008" s="134" customFormat="1"/>
    <row r="4009" s="134" customFormat="1"/>
    <row r="4010" s="134" customFormat="1"/>
    <row r="4011" s="134" customFormat="1"/>
    <row r="4012" s="134" customFormat="1"/>
    <row r="4013" s="134" customFormat="1"/>
    <row r="4014" s="134" customFormat="1"/>
    <row r="4015" s="134" customFormat="1"/>
    <row r="4016" s="134" customFormat="1"/>
    <row r="4017" s="134" customFormat="1"/>
    <row r="4018" s="134" customFormat="1"/>
    <row r="4019" s="134" customFormat="1"/>
    <row r="4020" s="134" customFormat="1"/>
    <row r="4021" s="134" customFormat="1"/>
    <row r="4022" s="134" customFormat="1"/>
    <row r="4023" s="134" customFormat="1"/>
    <row r="4024" s="134" customFormat="1"/>
    <row r="4025" s="134" customFormat="1"/>
    <row r="4026" s="134" customFormat="1"/>
    <row r="4027" s="134" customFormat="1"/>
    <row r="4028" s="134" customFormat="1"/>
    <row r="4029" s="134" customFormat="1"/>
    <row r="4030" s="134" customFormat="1"/>
    <row r="4031" s="134" customFormat="1"/>
    <row r="4032" s="134" customFormat="1"/>
    <row r="4033" s="134" customFormat="1"/>
    <row r="4034" s="134" customFormat="1"/>
    <row r="4035" s="134" customFormat="1"/>
    <row r="4036" s="134" customFormat="1"/>
    <row r="4037" s="134" customFormat="1"/>
    <row r="4038" s="134" customFormat="1"/>
    <row r="4039" s="134" customFormat="1"/>
    <row r="4040" s="134" customFormat="1"/>
    <row r="4041" s="134" customFormat="1"/>
    <row r="4042" s="134" customFormat="1"/>
    <row r="4043" s="134" customFormat="1"/>
    <row r="4044" s="134" customFormat="1"/>
    <row r="4045" s="134" customFormat="1"/>
    <row r="4046" s="134" customFormat="1"/>
    <row r="4047" s="134" customFormat="1"/>
    <row r="4048" s="134" customFormat="1"/>
    <row r="4049" s="134" customFormat="1"/>
    <row r="4050" s="134" customFormat="1"/>
    <row r="4051" s="134" customFormat="1"/>
    <row r="4052" s="134" customFormat="1"/>
    <row r="4053" s="134" customFormat="1"/>
    <row r="4054" s="134" customFormat="1"/>
    <row r="4055" s="134" customFormat="1"/>
    <row r="4056" s="134" customFormat="1"/>
    <row r="4057" s="134" customFormat="1"/>
    <row r="4058" s="134" customFormat="1"/>
    <row r="4059" s="134" customFormat="1"/>
    <row r="4060" s="134" customFormat="1"/>
    <row r="4061" s="134" customFormat="1"/>
    <row r="4062" s="134" customFormat="1"/>
    <row r="4063" s="134" customFormat="1"/>
    <row r="4064" s="134" customFormat="1"/>
    <row r="4065" s="134" customFormat="1"/>
    <row r="4066" s="134" customFormat="1"/>
    <row r="4067" s="134" customFormat="1"/>
    <row r="4068" s="134" customFormat="1"/>
    <row r="4069" s="134" customFormat="1"/>
    <row r="4070" s="134" customFormat="1"/>
    <row r="4071" s="134" customFormat="1"/>
    <row r="4072" s="134" customFormat="1"/>
    <row r="4073" s="134" customFormat="1"/>
    <row r="4074" s="134" customFormat="1"/>
    <row r="4075" s="134" customFormat="1"/>
    <row r="4076" s="134" customFormat="1"/>
    <row r="4077" s="134" customFormat="1"/>
    <row r="4078" s="134" customFormat="1"/>
    <row r="4079" s="134" customFormat="1"/>
    <row r="4080" s="134" customFormat="1"/>
    <row r="4081" s="134" customFormat="1"/>
    <row r="4082" s="134" customFormat="1"/>
    <row r="4083" s="134" customFormat="1"/>
    <row r="4084" s="134" customFormat="1"/>
    <row r="4085" s="134" customFormat="1"/>
    <row r="4086" s="134" customFormat="1"/>
    <row r="4087" s="134" customFormat="1"/>
    <row r="4088" s="134" customFormat="1"/>
    <row r="4089" s="134" customFormat="1"/>
    <row r="4090" s="134" customFormat="1"/>
    <row r="4091" s="134" customFormat="1"/>
    <row r="4092" s="134" customFormat="1"/>
    <row r="4093" s="134" customFormat="1"/>
    <row r="4094" s="134" customFormat="1"/>
    <row r="4095" s="134" customFormat="1"/>
    <row r="4096" s="134" customFormat="1"/>
    <row r="4097" s="134" customFormat="1"/>
    <row r="4098" s="134" customFormat="1"/>
    <row r="4099" s="134" customFormat="1"/>
    <row r="4100" s="134" customFormat="1"/>
    <row r="4101" s="134" customFormat="1"/>
    <row r="4102" s="134" customFormat="1"/>
    <row r="4103" s="134" customFormat="1"/>
    <row r="4104" s="134" customFormat="1"/>
    <row r="4105" s="134" customFormat="1"/>
    <row r="4106" s="134" customFormat="1"/>
    <row r="4107" s="134" customFormat="1"/>
    <row r="4108" s="134" customFormat="1"/>
    <row r="4109" s="134" customFormat="1"/>
    <row r="4110" s="134" customFormat="1"/>
    <row r="4111" s="134" customFormat="1"/>
    <row r="4112" s="134" customFormat="1"/>
    <row r="4113" s="134" customFormat="1"/>
    <row r="4114" s="134" customFormat="1"/>
    <row r="4115" s="134" customFormat="1"/>
    <row r="4116" s="134" customFormat="1"/>
    <row r="4117" s="134" customFormat="1"/>
    <row r="4118" s="134" customFormat="1"/>
    <row r="4119" s="134" customFormat="1"/>
    <row r="4120" s="134" customFormat="1"/>
    <row r="4121" s="134" customFormat="1"/>
    <row r="4122" s="134" customFormat="1"/>
    <row r="4123" s="134" customFormat="1"/>
    <row r="4124" s="134" customFormat="1"/>
    <row r="4125" s="134" customFormat="1"/>
    <row r="4126" s="134" customFormat="1"/>
    <row r="4127" s="134" customFormat="1"/>
    <row r="4128" s="134" customFormat="1"/>
    <row r="4129" s="134" customFormat="1"/>
    <row r="4130" s="134" customFormat="1"/>
    <row r="4131" s="134" customFormat="1"/>
    <row r="4132" s="134" customFormat="1"/>
    <row r="4133" s="134" customFormat="1"/>
    <row r="4134" s="134" customFormat="1"/>
    <row r="4135" s="134" customFormat="1"/>
    <row r="4136" s="134" customFormat="1"/>
    <row r="4137" s="134" customFormat="1"/>
    <row r="4138" s="134" customFormat="1"/>
    <row r="4139" s="134" customFormat="1"/>
    <row r="4140" s="134" customFormat="1"/>
    <row r="4141" s="134" customFormat="1"/>
    <row r="4142" s="134" customFormat="1"/>
    <row r="4143" s="134" customFormat="1"/>
    <row r="4144" s="134" customFormat="1"/>
    <row r="4145" s="134" customFormat="1"/>
    <row r="4146" s="134" customFormat="1"/>
    <row r="4147" s="134" customFormat="1"/>
    <row r="4148" s="134" customFormat="1"/>
    <row r="4149" s="134" customFormat="1"/>
    <row r="4150" s="134" customFormat="1"/>
    <row r="4151" s="134" customFormat="1"/>
    <row r="4152" s="134" customFormat="1"/>
    <row r="4153" s="134" customFormat="1"/>
    <row r="4154" s="134" customFormat="1"/>
    <row r="4155" s="134" customFormat="1"/>
    <row r="4156" s="134" customFormat="1"/>
    <row r="4157" s="134" customFormat="1"/>
    <row r="4158" s="134" customFormat="1"/>
    <row r="4159" s="134" customFormat="1"/>
    <row r="4160" s="134" customFormat="1"/>
    <row r="4161" s="134" customFormat="1"/>
    <row r="4162" s="134" customFormat="1"/>
    <row r="4163" s="134" customFormat="1"/>
    <row r="4164" s="134" customFormat="1"/>
    <row r="4165" s="134" customFormat="1"/>
    <row r="4166" s="134" customFormat="1"/>
    <row r="4167" s="134" customFormat="1"/>
    <row r="4168" s="134" customFormat="1"/>
    <row r="4169" s="134" customFormat="1"/>
    <row r="4170" s="134" customFormat="1"/>
    <row r="4171" s="134" customFormat="1"/>
    <row r="4172" s="134" customFormat="1"/>
    <row r="4173" s="134" customFormat="1"/>
    <row r="4174" s="134" customFormat="1"/>
    <row r="4175" s="134" customFormat="1"/>
    <row r="4176" s="134" customFormat="1"/>
    <row r="4177" s="134" customFormat="1"/>
    <row r="4178" s="134" customFormat="1"/>
    <row r="4179" s="134" customFormat="1"/>
    <row r="4180" s="134" customFormat="1"/>
    <row r="4181" s="134" customFormat="1"/>
    <row r="4182" s="134" customFormat="1"/>
    <row r="4183" s="134" customFormat="1"/>
    <row r="4184" s="134" customFormat="1"/>
    <row r="4185" s="134" customFormat="1"/>
    <row r="4186" s="134" customFormat="1"/>
    <row r="4187" s="134" customFormat="1"/>
    <row r="4188" s="134" customFormat="1"/>
    <row r="4189" s="134" customFormat="1"/>
    <row r="4190" s="134" customFormat="1"/>
    <row r="4191" s="134" customFormat="1"/>
    <row r="4192" s="134" customFormat="1"/>
    <row r="4193" s="134" customFormat="1"/>
    <row r="4194" s="134" customFormat="1"/>
    <row r="4195" s="134" customFormat="1"/>
    <row r="4196" s="134" customFormat="1"/>
    <row r="4197" s="134" customFormat="1"/>
    <row r="4198" s="134" customFormat="1"/>
    <row r="4199" s="134" customFormat="1"/>
    <row r="4200" s="134" customFormat="1"/>
    <row r="4201" s="134" customFormat="1"/>
    <row r="4202" s="134" customFormat="1"/>
    <row r="4203" s="134" customFormat="1"/>
    <row r="4204" s="134" customFormat="1"/>
    <row r="4205" s="134" customFormat="1"/>
    <row r="4206" s="134" customFormat="1"/>
    <row r="4207" s="134" customFormat="1"/>
    <row r="4208" s="134" customFormat="1"/>
    <row r="4209" s="134" customFormat="1"/>
    <row r="4210" s="134" customFormat="1"/>
    <row r="4211" s="134" customFormat="1"/>
    <row r="4212" s="134" customFormat="1"/>
    <row r="4213" s="134" customFormat="1"/>
    <row r="4214" s="134" customFormat="1"/>
    <row r="4215" s="134" customFormat="1"/>
    <row r="4216" s="134" customFormat="1"/>
    <row r="4217" s="134" customFormat="1"/>
    <row r="4218" s="134" customFormat="1"/>
    <row r="4219" s="134" customFormat="1"/>
    <row r="4220" s="134" customFormat="1"/>
    <row r="4221" s="134" customFormat="1"/>
    <row r="4222" s="134" customFormat="1"/>
    <row r="4223" s="134" customFormat="1"/>
    <row r="4224" s="134" customFormat="1"/>
    <row r="4225" s="134" customFormat="1"/>
    <row r="4226" s="134" customFormat="1"/>
    <row r="4227" s="134" customFormat="1"/>
    <row r="4228" s="134" customFormat="1"/>
    <row r="4229" s="134" customFormat="1"/>
    <row r="4230" s="134" customFormat="1"/>
    <row r="4231" s="134" customFormat="1"/>
    <row r="4232" s="134" customFormat="1"/>
    <row r="4233" s="134" customFormat="1"/>
    <row r="4234" s="134" customFormat="1"/>
    <row r="4235" s="134" customFormat="1"/>
    <row r="4236" s="134" customFormat="1"/>
    <row r="4237" s="134" customFormat="1"/>
    <row r="4238" s="134" customFormat="1"/>
    <row r="4239" s="134" customFormat="1"/>
    <row r="4240" s="134" customFormat="1"/>
    <row r="4241" s="134" customFormat="1"/>
    <row r="4242" s="134" customFormat="1"/>
    <row r="4243" s="134" customFormat="1"/>
    <row r="4244" s="134" customFormat="1"/>
    <row r="4245" s="134" customFormat="1"/>
    <row r="4246" s="134" customFormat="1"/>
    <row r="4247" s="134" customFormat="1"/>
    <row r="4248" s="134" customFormat="1"/>
    <row r="4249" s="134" customFormat="1"/>
    <row r="4250" s="134" customFormat="1"/>
    <row r="4251" s="134" customFormat="1"/>
    <row r="4252" s="134" customFormat="1"/>
    <row r="4253" s="134" customFormat="1"/>
    <row r="4254" s="134" customFormat="1"/>
    <row r="4255" s="134" customFormat="1"/>
    <row r="4256" s="134" customFormat="1"/>
    <row r="4257" s="134" customFormat="1"/>
    <row r="4258" s="134" customFormat="1"/>
    <row r="4259" s="134" customFormat="1"/>
    <row r="4260" s="134" customFormat="1"/>
    <row r="4261" s="134" customFormat="1"/>
    <row r="4262" s="134" customFormat="1"/>
    <row r="4263" s="134" customFormat="1"/>
    <row r="4264" s="134" customFormat="1"/>
    <row r="4265" s="134" customFormat="1"/>
    <row r="4266" s="134" customFormat="1"/>
    <row r="4267" s="134" customFormat="1"/>
    <row r="4268" s="134" customFormat="1"/>
    <row r="4269" s="134" customFormat="1"/>
    <row r="4270" s="134" customFormat="1"/>
    <row r="4271" s="134" customFormat="1"/>
    <row r="4272" s="134" customFormat="1"/>
    <row r="4273" s="134" customFormat="1"/>
    <row r="4274" s="134" customFormat="1"/>
    <row r="4275" s="134" customFormat="1"/>
    <row r="4276" s="134" customFormat="1"/>
    <row r="4277" s="134" customFormat="1"/>
    <row r="4278" s="134" customFormat="1"/>
    <row r="4279" s="134" customFormat="1"/>
    <row r="4280" s="134" customFormat="1"/>
    <row r="4281" s="134" customFormat="1"/>
    <row r="4282" s="134" customFormat="1"/>
    <row r="4283" s="134" customFormat="1"/>
    <row r="4284" s="134" customFormat="1"/>
    <row r="4285" s="134" customFormat="1"/>
    <row r="4286" s="134" customFormat="1"/>
    <row r="4287" s="134" customFormat="1"/>
    <row r="4288" s="134" customFormat="1"/>
    <row r="4289" s="134" customFormat="1"/>
    <row r="4290" s="134" customFormat="1"/>
    <row r="4291" s="134" customFormat="1"/>
    <row r="4292" s="134" customFormat="1"/>
    <row r="4293" s="134" customFormat="1"/>
    <row r="4294" s="134" customFormat="1"/>
    <row r="4295" s="134" customFormat="1"/>
    <row r="4296" s="134" customFormat="1"/>
    <row r="4297" s="134" customFormat="1"/>
    <row r="4298" s="134" customFormat="1"/>
    <row r="4299" s="134" customFormat="1"/>
    <row r="4300" s="134" customFormat="1"/>
    <row r="4301" s="134" customFormat="1"/>
    <row r="4302" s="134" customFormat="1"/>
    <row r="4303" s="134" customFormat="1"/>
    <row r="4304" s="134" customFormat="1"/>
    <row r="4305" s="134" customFormat="1"/>
    <row r="4306" s="134" customFormat="1"/>
    <row r="4307" s="134" customFormat="1"/>
    <row r="4308" s="134" customFormat="1"/>
    <row r="4309" s="134" customFormat="1"/>
    <row r="4310" s="134" customFormat="1"/>
    <row r="4311" s="134" customFormat="1"/>
    <row r="4312" s="134" customFormat="1"/>
    <row r="4313" s="134" customFormat="1"/>
    <row r="4314" s="134" customFormat="1"/>
    <row r="4315" s="134" customFormat="1"/>
    <row r="4316" s="134" customFormat="1"/>
    <row r="4317" s="134" customFormat="1"/>
    <row r="4318" s="134" customFormat="1"/>
    <row r="4319" s="134" customFormat="1"/>
    <row r="4320" s="134" customFormat="1"/>
    <row r="4321" s="134" customFormat="1"/>
    <row r="4322" s="134" customFormat="1"/>
    <row r="4323" s="134" customFormat="1"/>
    <row r="4324" s="134" customFormat="1"/>
    <row r="4325" s="134" customFormat="1"/>
    <row r="4326" s="134" customFormat="1"/>
    <row r="4327" s="134" customFormat="1"/>
    <row r="4328" s="134" customFormat="1"/>
    <row r="4329" s="134" customFormat="1"/>
    <row r="4330" s="134" customFormat="1"/>
    <row r="4331" s="134" customFormat="1"/>
    <row r="4332" s="134" customFormat="1"/>
    <row r="4333" s="134" customFormat="1"/>
    <row r="4334" s="134" customFormat="1"/>
    <row r="4335" s="134" customFormat="1"/>
    <row r="4336" s="134" customFormat="1"/>
    <row r="4337" s="134" customFormat="1"/>
    <row r="4338" s="134" customFormat="1"/>
    <row r="4339" s="134" customFormat="1"/>
    <row r="4340" s="134" customFormat="1"/>
    <row r="4341" s="134" customFormat="1"/>
    <row r="4342" s="134" customFormat="1"/>
    <row r="4343" s="134" customFormat="1"/>
    <row r="4344" s="134" customFormat="1"/>
    <row r="4345" s="134" customFormat="1"/>
    <row r="4346" s="134" customFormat="1"/>
    <row r="4347" s="134" customFormat="1"/>
    <row r="4348" s="134" customFormat="1"/>
    <row r="4349" s="134" customFormat="1"/>
    <row r="4350" s="134" customFormat="1"/>
    <row r="4351" s="134" customFormat="1"/>
    <row r="4352" s="134" customFormat="1"/>
    <row r="4353" s="134" customFormat="1"/>
    <row r="4354" s="134" customFormat="1"/>
    <row r="4355" s="134" customFormat="1"/>
    <row r="4356" s="134" customFormat="1"/>
    <row r="4357" s="134" customFormat="1"/>
    <row r="4358" s="134" customFormat="1"/>
    <row r="4359" s="134" customFormat="1"/>
    <row r="4360" s="134" customFormat="1"/>
    <row r="4361" s="134" customFormat="1"/>
    <row r="4362" s="134" customFormat="1"/>
    <row r="4363" s="134" customFormat="1"/>
    <row r="4364" s="134" customFormat="1"/>
    <row r="4365" s="134" customFormat="1"/>
    <row r="4366" s="134" customFormat="1"/>
    <row r="4367" s="134" customFormat="1"/>
    <row r="4368" s="134" customFormat="1"/>
    <row r="4369" s="134" customFormat="1"/>
    <row r="4370" s="134" customFormat="1"/>
    <row r="4371" s="134" customFormat="1"/>
    <row r="4372" s="134" customFormat="1"/>
    <row r="4373" s="134" customFormat="1"/>
    <row r="4374" s="134" customFormat="1"/>
    <row r="4375" s="134" customFormat="1"/>
    <row r="4376" s="134" customFormat="1"/>
    <row r="4377" s="134" customFormat="1"/>
    <row r="4378" s="134" customFormat="1"/>
    <row r="4379" s="134" customFormat="1"/>
    <row r="4380" s="134" customFormat="1"/>
    <row r="4381" s="134" customFormat="1"/>
    <row r="4382" s="134" customFormat="1"/>
    <row r="4383" s="134" customFormat="1"/>
    <row r="4384" s="134" customFormat="1"/>
    <row r="4385" s="134" customFormat="1"/>
    <row r="4386" s="134" customFormat="1"/>
    <row r="4387" s="134" customFormat="1"/>
    <row r="4388" s="134" customFormat="1"/>
    <row r="4389" s="134" customFormat="1"/>
    <row r="4390" s="134" customFormat="1"/>
    <row r="4391" s="134" customFormat="1"/>
    <row r="4392" s="134" customFormat="1"/>
    <row r="4393" s="134" customFormat="1"/>
    <row r="4394" s="134" customFormat="1"/>
    <row r="4395" s="134" customFormat="1"/>
    <row r="4396" s="134" customFormat="1"/>
    <row r="4397" s="134" customFormat="1"/>
    <row r="4398" s="134" customFormat="1"/>
    <row r="4399" s="134" customFormat="1"/>
    <row r="4400" s="134" customFormat="1"/>
    <row r="4401" s="134" customFormat="1"/>
    <row r="4402" s="134" customFormat="1"/>
    <row r="4403" s="134" customFormat="1"/>
    <row r="4404" s="134" customFormat="1"/>
    <row r="4405" s="134" customFormat="1"/>
    <row r="4406" s="134" customFormat="1"/>
    <row r="4407" s="134" customFormat="1"/>
    <row r="4408" s="134" customFormat="1"/>
    <row r="4409" s="134" customFormat="1"/>
    <row r="4410" s="134" customFormat="1"/>
    <row r="4411" s="134" customFormat="1"/>
    <row r="4412" s="134" customFormat="1"/>
    <row r="4413" s="134" customFormat="1"/>
    <row r="4414" s="134" customFormat="1"/>
    <row r="4415" s="134" customFormat="1"/>
    <row r="4416" s="134" customFormat="1"/>
    <row r="4417" s="134" customFormat="1"/>
    <row r="4418" s="134" customFormat="1"/>
    <row r="4419" s="134" customFormat="1"/>
    <row r="4420" s="134" customFormat="1"/>
    <row r="4421" s="134" customFormat="1"/>
    <row r="4422" s="134" customFormat="1"/>
    <row r="4423" s="134" customFormat="1"/>
    <row r="4424" s="134" customFormat="1"/>
    <row r="4425" s="134" customFormat="1"/>
    <row r="4426" s="134" customFormat="1"/>
    <row r="4427" s="134" customFormat="1"/>
    <row r="4428" s="134" customFormat="1"/>
    <row r="4429" s="134" customFormat="1"/>
    <row r="4430" s="134" customFormat="1"/>
    <row r="4431" s="134" customFormat="1"/>
    <row r="4432" s="134" customFormat="1"/>
    <row r="4433" s="134" customFormat="1"/>
    <row r="4434" s="134" customFormat="1"/>
    <row r="4435" s="134" customFormat="1"/>
    <row r="4436" s="134" customFormat="1"/>
    <row r="4437" s="134" customFormat="1"/>
    <row r="4438" s="134" customFormat="1"/>
    <row r="4439" s="134" customFormat="1"/>
    <row r="4440" s="134" customFormat="1"/>
    <row r="4441" s="134" customFormat="1"/>
    <row r="4442" s="134" customFormat="1"/>
    <row r="4443" s="134" customFormat="1"/>
    <row r="4444" s="134" customFormat="1"/>
    <row r="4445" s="134" customFormat="1"/>
    <row r="4446" s="134" customFormat="1"/>
    <row r="4447" s="134" customFormat="1"/>
    <row r="4448" s="134" customFormat="1"/>
    <row r="4449" s="134" customFormat="1"/>
    <row r="4450" s="134" customFormat="1"/>
    <row r="4451" s="134" customFormat="1"/>
    <row r="4452" s="134" customFormat="1"/>
    <row r="4453" s="134" customFormat="1"/>
    <row r="4454" s="134" customFormat="1"/>
    <row r="4455" s="134" customFormat="1"/>
    <row r="4456" s="134" customFormat="1"/>
    <row r="4457" s="134" customFormat="1"/>
    <row r="4458" s="134" customFormat="1"/>
    <row r="4459" s="134" customFormat="1"/>
    <row r="4460" s="134" customFormat="1"/>
    <row r="4461" s="134" customFormat="1"/>
    <row r="4462" s="134" customFormat="1"/>
    <row r="4463" s="134" customFormat="1"/>
    <row r="4464" s="134" customFormat="1"/>
    <row r="4465" s="134" customFormat="1"/>
    <row r="4466" s="134" customFormat="1"/>
    <row r="4467" s="134" customFormat="1"/>
    <row r="4468" s="134" customFormat="1"/>
    <row r="4469" s="134" customFormat="1"/>
    <row r="4470" s="134" customFormat="1"/>
    <row r="4471" s="134" customFormat="1"/>
    <row r="4472" s="134" customFormat="1"/>
    <row r="4473" s="134" customFormat="1"/>
    <row r="4474" s="134" customFormat="1"/>
    <row r="4475" s="134" customFormat="1"/>
    <row r="4476" s="134" customFormat="1"/>
    <row r="4477" s="134" customFormat="1"/>
    <row r="4478" s="134" customFormat="1"/>
    <row r="4479" s="134" customFormat="1"/>
    <row r="4480" s="134" customFormat="1"/>
    <row r="4481" s="134" customFormat="1"/>
    <row r="4482" s="134" customFormat="1"/>
    <row r="4483" s="134" customFormat="1"/>
    <row r="4484" s="134" customFormat="1"/>
    <row r="4485" s="134" customFormat="1"/>
    <row r="4486" s="134" customFormat="1"/>
    <row r="4487" s="134" customFormat="1"/>
    <row r="4488" s="134" customFormat="1"/>
    <row r="4489" s="134" customFormat="1"/>
    <row r="4490" s="134" customFormat="1"/>
    <row r="4491" s="134" customFormat="1"/>
    <row r="4492" s="134" customFormat="1"/>
    <row r="4493" s="134" customFormat="1"/>
    <row r="4494" s="134" customFormat="1"/>
    <row r="4495" s="134" customFormat="1"/>
    <row r="4496" s="134" customFormat="1"/>
    <row r="4497" s="134" customFormat="1"/>
    <row r="4498" s="134" customFormat="1"/>
    <row r="4499" s="134" customFormat="1"/>
    <row r="4500" s="134" customFormat="1"/>
    <row r="4501" s="134" customFormat="1"/>
    <row r="4502" s="134" customFormat="1"/>
    <row r="4503" s="134" customFormat="1"/>
    <row r="4504" s="134" customFormat="1"/>
    <row r="4505" s="134" customFormat="1"/>
    <row r="4506" s="134" customFormat="1"/>
    <row r="4507" s="134" customFormat="1"/>
    <row r="4508" s="134" customFormat="1"/>
    <row r="4509" s="134" customFormat="1"/>
    <row r="4510" s="134" customFormat="1"/>
    <row r="4511" s="134" customFormat="1"/>
    <row r="4512" s="134" customFormat="1"/>
    <row r="4513" s="134" customFormat="1"/>
    <row r="4514" s="134" customFormat="1"/>
    <row r="4515" s="134" customFormat="1"/>
    <row r="4516" s="134" customFormat="1"/>
    <row r="4517" s="134" customFormat="1"/>
    <row r="4518" s="134" customFormat="1"/>
    <row r="4519" s="134" customFormat="1"/>
    <row r="4520" s="134" customFormat="1"/>
    <row r="4521" s="134" customFormat="1"/>
    <row r="4522" s="134" customFormat="1"/>
    <row r="4523" s="134" customFormat="1"/>
    <row r="4524" s="134" customFormat="1"/>
    <row r="4525" s="134" customFormat="1"/>
    <row r="4526" s="134" customFormat="1"/>
    <row r="4527" s="134" customFormat="1"/>
    <row r="4528" s="134" customFormat="1"/>
    <row r="4529" s="134" customFormat="1"/>
    <row r="4530" s="134" customFormat="1"/>
    <row r="4531" s="134" customFormat="1"/>
    <row r="4532" s="134" customFormat="1"/>
    <row r="4533" s="134" customFormat="1"/>
    <row r="4534" s="134" customFormat="1"/>
    <row r="4535" s="134" customFormat="1"/>
    <row r="4536" s="134" customFormat="1"/>
    <row r="4537" s="134" customFormat="1"/>
    <row r="4538" s="134" customFormat="1"/>
    <row r="4539" s="134" customFormat="1"/>
    <row r="4540" s="134" customFormat="1"/>
    <row r="4541" s="134" customFormat="1"/>
    <row r="4542" s="134" customFormat="1"/>
    <row r="4543" s="134" customFormat="1"/>
    <row r="4544" s="134" customFormat="1"/>
    <row r="4545" s="134" customFormat="1"/>
    <row r="4546" s="134" customFormat="1"/>
    <row r="4547" s="134" customFormat="1"/>
    <row r="4548" s="134" customFormat="1"/>
    <row r="4549" s="134" customFormat="1"/>
    <row r="4550" s="134" customFormat="1"/>
    <row r="4551" s="134" customFormat="1"/>
    <row r="4552" s="134" customFormat="1"/>
    <row r="4553" s="134" customFormat="1"/>
    <row r="4554" s="134" customFormat="1"/>
    <row r="4555" s="134" customFormat="1"/>
    <row r="4556" s="134" customFormat="1"/>
    <row r="4557" s="134" customFormat="1"/>
    <row r="4558" s="134" customFormat="1"/>
    <row r="4559" s="134" customFormat="1"/>
    <row r="4560" s="134" customFormat="1"/>
    <row r="4561" s="134" customFormat="1"/>
    <row r="4562" s="134" customFormat="1"/>
    <row r="4563" s="134" customFormat="1"/>
    <row r="4564" s="134" customFormat="1"/>
    <row r="4565" s="134" customFormat="1"/>
    <row r="4566" s="134" customFormat="1"/>
    <row r="4567" s="134" customFormat="1"/>
    <row r="4568" s="134" customFormat="1"/>
    <row r="4569" s="134" customFormat="1"/>
    <row r="4570" s="134" customFormat="1"/>
    <row r="4571" s="134" customFormat="1"/>
    <row r="4572" s="134" customFormat="1"/>
    <row r="4573" s="134" customFormat="1"/>
    <row r="4574" s="134" customFormat="1"/>
    <row r="4575" s="134" customFormat="1"/>
    <row r="4576" s="134" customFormat="1"/>
    <row r="4577" s="134" customFormat="1"/>
    <row r="4578" s="134" customFormat="1"/>
    <row r="4579" s="134" customFormat="1"/>
    <row r="4580" s="134" customFormat="1"/>
    <row r="4581" s="134" customFormat="1"/>
    <row r="4582" s="134" customFormat="1"/>
    <row r="4583" s="134" customFormat="1"/>
    <row r="4584" s="134" customFormat="1"/>
    <row r="4585" s="134" customFormat="1"/>
    <row r="4586" s="134" customFormat="1"/>
    <row r="4587" s="134" customFormat="1"/>
    <row r="4588" s="134" customFormat="1"/>
    <row r="4589" s="134" customFormat="1"/>
    <row r="4590" s="134" customFormat="1"/>
    <row r="4591" s="134" customFormat="1"/>
    <row r="4592" s="134" customFormat="1"/>
    <row r="4593" s="134" customFormat="1"/>
    <row r="4594" s="134" customFormat="1"/>
    <row r="4595" s="134" customFormat="1"/>
    <row r="4596" s="134" customFormat="1"/>
    <row r="4597" s="134" customFormat="1"/>
    <row r="4598" s="134" customFormat="1"/>
    <row r="4599" s="134" customFormat="1"/>
    <row r="4600" s="134" customFormat="1"/>
    <row r="4601" s="134" customFormat="1"/>
    <row r="4602" s="134" customFormat="1"/>
    <row r="4603" s="134" customFormat="1"/>
    <row r="4604" s="134" customFormat="1"/>
    <row r="4605" s="134" customFormat="1"/>
    <row r="4606" s="134" customFormat="1"/>
    <row r="4607" s="134" customFormat="1"/>
    <row r="4608" s="134" customFormat="1"/>
    <row r="4609" s="134" customFormat="1"/>
    <row r="4610" s="134" customFormat="1"/>
    <row r="4611" s="134" customFormat="1"/>
    <row r="4612" s="134" customFormat="1"/>
    <row r="4613" s="134" customFormat="1"/>
    <row r="4614" s="134" customFormat="1"/>
    <row r="4615" s="134" customFormat="1"/>
    <row r="4616" s="134" customFormat="1"/>
    <row r="4617" s="134" customFormat="1"/>
    <row r="4618" s="134" customFormat="1"/>
    <row r="4619" s="134" customFormat="1"/>
    <row r="4620" s="134" customFormat="1"/>
    <row r="4621" s="134" customFormat="1"/>
    <row r="4622" s="134" customFormat="1"/>
    <row r="4623" s="134" customFormat="1"/>
    <row r="4624" s="134" customFormat="1"/>
    <row r="4625" s="134" customFormat="1"/>
    <row r="4626" s="134" customFormat="1"/>
    <row r="4627" s="134" customFormat="1"/>
    <row r="4628" s="134" customFormat="1"/>
    <row r="4629" s="134" customFormat="1"/>
    <row r="4630" s="134" customFormat="1"/>
    <row r="4631" s="134" customFormat="1"/>
    <row r="4632" s="134" customFormat="1"/>
    <row r="4633" s="134" customFormat="1"/>
    <row r="4634" s="134" customFormat="1"/>
    <row r="4635" s="134" customFormat="1"/>
    <row r="4636" s="134" customFormat="1"/>
    <row r="4637" s="134" customFormat="1"/>
    <row r="4638" s="134" customFormat="1"/>
    <row r="4639" s="134" customFormat="1"/>
    <row r="4640" s="134" customFormat="1"/>
    <row r="4641" s="134" customFormat="1"/>
    <row r="4642" s="134" customFormat="1"/>
    <row r="4643" s="134" customFormat="1"/>
    <row r="4644" s="134" customFormat="1"/>
    <row r="4645" s="134" customFormat="1"/>
    <row r="4646" s="134" customFormat="1"/>
    <row r="4647" s="134" customFormat="1"/>
    <row r="4648" s="134" customFormat="1"/>
    <row r="4649" s="134" customFormat="1"/>
    <row r="4650" s="134" customFormat="1"/>
    <row r="4651" s="134" customFormat="1"/>
    <row r="4652" s="134" customFormat="1"/>
    <row r="4653" s="134" customFormat="1"/>
    <row r="4654" s="134" customFormat="1"/>
    <row r="4655" s="134" customFormat="1"/>
    <row r="4656" s="134" customFormat="1"/>
    <row r="4657" s="134" customFormat="1"/>
    <row r="4658" s="134" customFormat="1"/>
    <row r="4659" s="134" customFormat="1"/>
    <row r="4660" s="134" customFormat="1"/>
    <row r="4661" s="134" customFormat="1"/>
    <row r="4662" s="134" customFormat="1"/>
    <row r="4663" s="134" customFormat="1"/>
    <row r="4664" s="134" customFormat="1"/>
    <row r="4665" s="134" customFormat="1"/>
    <row r="4666" s="134" customFormat="1"/>
    <row r="4667" s="134" customFormat="1"/>
    <row r="4668" s="134" customFormat="1"/>
    <row r="4669" s="134" customFormat="1"/>
    <row r="4670" s="134" customFormat="1"/>
    <row r="4671" s="134" customFormat="1"/>
    <row r="4672" s="134" customFormat="1"/>
    <row r="4673" s="134" customFormat="1"/>
    <row r="4674" s="134" customFormat="1"/>
    <row r="4675" s="134" customFormat="1"/>
    <row r="4676" s="134" customFormat="1"/>
    <row r="4677" s="134" customFormat="1"/>
    <row r="4678" s="134" customFormat="1"/>
    <row r="4679" s="134" customFormat="1"/>
    <row r="4680" s="134" customFormat="1"/>
    <row r="4681" s="134" customFormat="1"/>
    <row r="4682" s="134" customFormat="1"/>
    <row r="4683" s="134" customFormat="1"/>
    <row r="4684" s="134" customFormat="1"/>
    <row r="4685" s="134" customFormat="1"/>
    <row r="4686" s="134" customFormat="1"/>
    <row r="4687" s="134" customFormat="1"/>
    <row r="4688" s="134" customFormat="1"/>
    <row r="4689" s="134" customFormat="1"/>
    <row r="4690" s="134" customFormat="1"/>
    <row r="4691" s="134" customFormat="1"/>
    <row r="4692" s="134" customFormat="1"/>
    <row r="4693" s="134" customFormat="1"/>
    <row r="4694" s="134" customFormat="1"/>
    <row r="4695" s="134" customFormat="1"/>
    <row r="4696" s="134" customFormat="1"/>
    <row r="4697" s="134" customFormat="1"/>
    <row r="4698" s="134" customFormat="1"/>
    <row r="4699" s="134" customFormat="1"/>
    <row r="4700" s="134" customFormat="1"/>
    <row r="4701" s="134" customFormat="1"/>
    <row r="4702" s="134" customFormat="1"/>
    <row r="4703" s="134" customFormat="1"/>
    <row r="4704" s="134" customFormat="1"/>
    <row r="4705" s="134" customFormat="1"/>
    <row r="4706" s="134" customFormat="1"/>
    <row r="4707" s="134" customFormat="1"/>
    <row r="4708" s="134" customFormat="1"/>
    <row r="4709" s="134" customFormat="1"/>
    <row r="4710" s="134" customFormat="1"/>
    <row r="4711" s="134" customFormat="1"/>
    <row r="4712" s="134" customFormat="1"/>
    <row r="4713" s="134" customFormat="1"/>
    <row r="4714" s="134" customFormat="1"/>
    <row r="4715" s="134" customFormat="1"/>
    <row r="4716" s="134" customFormat="1"/>
    <row r="4717" s="134" customFormat="1"/>
    <row r="4718" s="134" customFormat="1"/>
    <row r="4719" s="134" customFormat="1"/>
    <row r="4720" s="134" customFormat="1"/>
    <row r="4721" s="134" customFormat="1"/>
    <row r="4722" s="134" customFormat="1"/>
    <row r="4723" s="134" customFormat="1"/>
    <row r="4724" s="134" customFormat="1"/>
    <row r="4725" s="134" customFormat="1"/>
    <row r="4726" s="134" customFormat="1"/>
    <row r="4727" s="134" customFormat="1"/>
    <row r="4728" s="134" customFormat="1"/>
    <row r="4729" s="134" customFormat="1"/>
    <row r="4730" s="134" customFormat="1"/>
    <row r="4731" s="134" customFormat="1"/>
    <row r="4732" s="134" customFormat="1"/>
    <row r="4733" s="134" customFormat="1"/>
    <row r="4734" s="134" customFormat="1"/>
    <row r="4735" s="134" customFormat="1"/>
    <row r="4736" s="134" customFormat="1"/>
    <row r="4737" s="134" customFormat="1"/>
    <row r="4738" s="134" customFormat="1"/>
    <row r="4739" s="134" customFormat="1"/>
    <row r="4740" s="134" customFormat="1"/>
    <row r="4741" s="134" customFormat="1"/>
    <row r="4742" s="134" customFormat="1"/>
    <row r="4743" s="134" customFormat="1"/>
    <row r="4744" s="134" customFormat="1"/>
    <row r="4745" s="134" customFormat="1"/>
    <row r="4746" s="134" customFormat="1"/>
    <row r="4747" s="134" customFormat="1"/>
    <row r="4748" s="134" customFormat="1"/>
    <row r="4749" s="134" customFormat="1"/>
    <row r="4750" s="134" customFormat="1"/>
    <row r="4751" s="134" customFormat="1"/>
    <row r="4752" s="134" customFormat="1"/>
    <row r="4753" s="134" customFormat="1"/>
    <row r="4754" s="134" customFormat="1"/>
    <row r="4755" s="134" customFormat="1"/>
    <row r="4756" s="134" customFormat="1"/>
    <row r="4757" s="134" customFormat="1"/>
    <row r="4758" s="134" customFormat="1"/>
    <row r="4759" s="134" customFormat="1"/>
    <row r="4760" s="134" customFormat="1"/>
    <row r="4761" s="134" customFormat="1"/>
    <row r="4762" s="134" customFormat="1"/>
    <row r="4763" s="134" customFormat="1"/>
    <row r="4764" s="134" customFormat="1"/>
    <row r="4765" s="134" customFormat="1"/>
    <row r="4766" s="134" customFormat="1"/>
    <row r="4767" s="134" customFormat="1"/>
    <row r="4768" s="134" customFormat="1"/>
    <row r="4769" s="134" customFormat="1"/>
    <row r="4770" s="134" customFormat="1"/>
    <row r="4771" s="134" customFormat="1"/>
    <row r="4772" s="134" customFormat="1"/>
    <row r="4773" s="134" customFormat="1"/>
    <row r="4774" s="134" customFormat="1"/>
    <row r="4775" s="134" customFormat="1"/>
    <row r="4776" s="134" customFormat="1"/>
    <row r="4777" s="134" customFormat="1"/>
    <row r="4778" s="134" customFormat="1"/>
    <row r="4779" s="134" customFormat="1"/>
    <row r="4780" s="134" customFormat="1"/>
    <row r="4781" s="134" customFormat="1"/>
    <row r="4782" s="134" customFormat="1"/>
    <row r="4783" s="134" customFormat="1"/>
    <row r="4784" s="134" customFormat="1"/>
    <row r="4785" s="134" customFormat="1"/>
    <row r="4786" s="134" customFormat="1"/>
    <row r="4787" s="134" customFormat="1"/>
    <row r="4788" s="134" customFormat="1"/>
    <row r="4789" s="134" customFormat="1"/>
    <row r="4790" s="134" customFormat="1"/>
    <row r="4791" s="134" customFormat="1"/>
    <row r="4792" s="134" customFormat="1"/>
    <row r="4793" s="134" customFormat="1"/>
    <row r="4794" s="134" customFormat="1"/>
    <row r="4795" s="134" customFormat="1"/>
    <row r="4796" s="134" customFormat="1"/>
    <row r="4797" s="134" customFormat="1"/>
    <row r="4798" s="134" customFormat="1"/>
    <row r="4799" s="134" customFormat="1"/>
    <row r="4800" s="134" customFormat="1"/>
    <row r="4801" s="134" customFormat="1"/>
    <row r="4802" s="134" customFormat="1"/>
    <row r="4803" s="134" customFormat="1"/>
    <row r="4804" s="134" customFormat="1"/>
    <row r="4805" s="134" customFormat="1"/>
    <row r="4806" s="134" customFormat="1"/>
    <row r="4807" s="134" customFormat="1"/>
    <row r="4808" s="134" customFormat="1"/>
    <row r="4809" s="134" customFormat="1"/>
    <row r="4810" s="134" customFormat="1"/>
    <row r="4811" s="134" customFormat="1"/>
    <row r="4812" s="134" customFormat="1"/>
    <row r="4813" s="134" customFormat="1"/>
    <row r="4814" s="134" customFormat="1"/>
    <row r="4815" s="134" customFormat="1"/>
    <row r="4816" s="134" customFormat="1"/>
    <row r="4817" s="134" customFormat="1"/>
    <row r="4818" s="134" customFormat="1"/>
    <row r="4819" s="134" customFormat="1"/>
    <row r="4820" s="134" customFormat="1"/>
    <row r="4821" s="134" customFormat="1"/>
    <row r="4822" s="134" customFormat="1"/>
    <row r="4823" s="134" customFormat="1"/>
    <row r="4824" s="134" customFormat="1"/>
    <row r="4825" s="134" customFormat="1"/>
    <row r="4826" s="134" customFormat="1"/>
    <row r="4827" s="134" customFormat="1"/>
    <row r="4828" s="134" customFormat="1"/>
    <row r="4829" s="134" customFormat="1"/>
    <row r="4830" s="134" customFormat="1"/>
    <row r="4831" s="134" customFormat="1"/>
    <row r="4832" s="134" customFormat="1"/>
    <row r="4833" s="134" customFormat="1"/>
    <row r="4834" s="134" customFormat="1"/>
    <row r="4835" s="134" customFormat="1"/>
    <row r="4836" s="134" customFormat="1"/>
    <row r="4837" s="134" customFormat="1"/>
    <row r="4838" s="134" customFormat="1"/>
    <row r="4839" s="134" customFormat="1"/>
    <row r="4840" s="134" customFormat="1"/>
    <row r="4841" s="134" customFormat="1"/>
    <row r="4842" s="134" customFormat="1"/>
    <row r="4843" s="134" customFormat="1"/>
    <row r="4844" s="134" customFormat="1"/>
    <row r="4845" s="134" customFormat="1"/>
    <row r="4846" s="134" customFormat="1"/>
    <row r="4847" s="134" customFormat="1"/>
    <row r="4848" s="134" customFormat="1"/>
    <row r="4849" s="134" customFormat="1"/>
    <row r="4850" s="134" customFormat="1"/>
    <row r="4851" s="134" customFormat="1"/>
    <row r="4852" s="134" customFormat="1"/>
    <row r="4853" s="134" customFormat="1"/>
    <row r="4854" s="134" customFormat="1"/>
    <row r="4855" s="134" customFormat="1"/>
    <row r="4856" s="134" customFormat="1"/>
    <row r="4857" s="134" customFormat="1"/>
    <row r="4858" s="134" customFormat="1"/>
    <row r="4859" s="134" customFormat="1"/>
    <row r="4860" s="134" customFormat="1"/>
    <row r="4861" s="134" customFormat="1"/>
    <row r="4862" s="134" customFormat="1"/>
    <row r="4863" s="134" customFormat="1"/>
    <row r="4864" s="134" customFormat="1"/>
    <row r="4865" s="134" customFormat="1"/>
    <row r="4866" s="134" customFormat="1"/>
    <row r="4867" s="134" customFormat="1"/>
    <row r="4868" s="134" customFormat="1"/>
    <row r="4869" s="134" customFormat="1"/>
    <row r="4870" s="134" customFormat="1"/>
    <row r="4871" s="134" customFormat="1"/>
    <row r="4872" s="134" customFormat="1"/>
    <row r="4873" s="134" customFormat="1"/>
    <row r="4874" s="134" customFormat="1"/>
    <row r="4875" s="134" customFormat="1"/>
    <row r="4876" s="134" customFormat="1"/>
    <row r="4877" s="134" customFormat="1"/>
    <row r="4878" s="134" customFormat="1"/>
    <row r="4879" s="134" customFormat="1"/>
    <row r="4880" s="134" customFormat="1"/>
    <row r="4881" s="134" customFormat="1"/>
    <row r="4882" s="134" customFormat="1"/>
    <row r="4883" s="134" customFormat="1"/>
    <row r="4884" s="134" customFormat="1"/>
    <row r="4885" s="134" customFormat="1"/>
    <row r="4886" s="134" customFormat="1"/>
    <row r="4887" s="134" customFormat="1"/>
    <row r="4888" s="134" customFormat="1"/>
    <row r="4889" s="134" customFormat="1"/>
    <row r="4890" s="134" customFormat="1"/>
    <row r="4891" s="134" customFormat="1"/>
    <row r="4892" s="134" customFormat="1"/>
    <row r="4893" s="134" customFormat="1"/>
    <row r="4894" s="134" customFormat="1"/>
    <row r="4895" s="134" customFormat="1"/>
    <row r="4896" s="134" customFormat="1"/>
    <row r="4897" s="134" customFormat="1"/>
    <row r="4898" s="134" customFormat="1"/>
    <row r="4899" s="134" customFormat="1"/>
    <row r="4900" s="134" customFormat="1"/>
    <row r="4901" s="134" customFormat="1"/>
    <row r="4902" s="134" customFormat="1"/>
    <row r="4903" s="134" customFormat="1"/>
    <row r="4904" s="134" customFormat="1"/>
    <row r="4905" s="134" customFormat="1"/>
    <row r="4906" s="134" customFormat="1"/>
    <row r="4907" s="134" customFormat="1"/>
    <row r="4908" s="134" customFormat="1"/>
    <row r="4909" s="134" customFormat="1"/>
    <row r="4910" s="134" customFormat="1"/>
    <row r="4911" s="134" customFormat="1"/>
    <row r="4912" s="134" customFormat="1"/>
    <row r="4913" s="134" customFormat="1"/>
    <row r="4914" s="134" customFormat="1"/>
    <row r="4915" s="134" customFormat="1"/>
    <row r="4916" s="134" customFormat="1"/>
    <row r="4917" s="134" customFormat="1"/>
    <row r="4918" s="134" customFormat="1"/>
    <row r="4919" s="134" customFormat="1"/>
    <row r="4920" s="134" customFormat="1"/>
    <row r="4921" s="134" customFormat="1"/>
    <row r="4922" s="134" customFormat="1"/>
    <row r="4923" s="134" customFormat="1"/>
    <row r="4924" s="134" customFormat="1"/>
    <row r="4925" s="134" customFormat="1"/>
    <row r="4926" s="134" customFormat="1"/>
    <row r="4927" s="134" customFormat="1"/>
    <row r="4928" s="134" customFormat="1"/>
    <row r="4929" s="134" customFormat="1"/>
    <row r="4930" s="134" customFormat="1"/>
    <row r="4931" s="134" customFormat="1"/>
    <row r="4932" s="134" customFormat="1"/>
    <row r="4933" s="134" customFormat="1"/>
    <row r="4934" s="134" customFormat="1"/>
    <row r="4935" s="134" customFormat="1"/>
    <row r="4936" s="134" customFormat="1"/>
    <row r="4937" s="134" customFormat="1"/>
    <row r="4938" s="134" customFormat="1"/>
    <row r="4939" s="134" customFormat="1"/>
    <row r="4940" s="134" customFormat="1"/>
    <row r="4941" s="134" customFormat="1"/>
    <row r="4942" s="134" customFormat="1"/>
    <row r="4943" s="134" customFormat="1"/>
    <row r="4944" s="134" customFormat="1"/>
    <row r="4945" s="134" customFormat="1"/>
    <row r="4946" s="134" customFormat="1"/>
    <row r="4947" s="134" customFormat="1"/>
  </sheetData>
  <customSheetViews>
    <customSheetView guid="{C9081878-9A32-4BF2-979B-D70E9C442E00}" scale="98">
      <selection activeCell="E8" sqref="E8"/>
      <pageMargins left="0.25" right="0.25" top="0.25" bottom="0.25" header="0.3" footer="0.2"/>
      <pageSetup paperSize="9" orientation="landscape" r:id="rId1"/>
    </customSheetView>
    <customSheetView guid="{95B1FF88-09DB-42EC-8CE0-BF1EF0355040}" scale="98" topLeftCell="A121">
      <selection activeCell="F9" sqref="F9"/>
      <pageMargins left="0.25" right="0.25" top="0.25" bottom="0.25" header="0.3" footer="0.2"/>
      <pageSetup paperSize="9" scale="92" orientation="landscape" r:id="rId2"/>
    </customSheetView>
    <customSheetView guid="{5DD3E475-F45C-4A17-9089-06F4C73D3F7E}" scale="98" topLeftCell="A121">
      <selection activeCell="F9" sqref="F9"/>
      <pageMargins left="0.25" right="0.25" top="0.25" bottom="0.25" header="0.3" footer="0.2"/>
      <pageSetup paperSize="9" scale="92" orientation="landscape" r:id="rId3"/>
    </customSheetView>
    <customSheetView guid="{67BE5DEC-F50E-49E9-874E-AC9681F80A5E}" scale="98" topLeftCell="A163">
      <selection activeCell="G165" sqref="G165"/>
      <pageMargins left="0.25" right="0.25" top="0.25" bottom="0.25" header="0.3" footer="0.2"/>
      <pageSetup paperSize="9" orientation="landscape" r:id="rId4"/>
    </customSheetView>
    <customSheetView guid="{8E731367-EA9A-41BA-91A0-FD9E9036E067}" scale="98">
      <selection activeCell="H6" sqref="H6"/>
      <pageMargins left="0.25" right="0.25" top="0.25" bottom="0.25" header="0.3" footer="0.2"/>
      <pageSetup paperSize="9" scale="90" orientation="landscape" r:id="rId5"/>
    </customSheetView>
    <customSheetView guid="{748E2A4D-EA1D-4DFB-BF1F-D1587FCBFEB5}" scale="98" topLeftCell="A85">
      <selection activeCell="A85" sqref="A1:XFD1048576"/>
      <pageMargins left="0.25" right="0.25" top="0.25" bottom="0.25" header="0.3" footer="0.2"/>
      <pageSetup paperSize="9" orientation="landscape" r:id="rId6"/>
    </customSheetView>
    <customSheetView guid="{ECCB5E59-120F-4C8D-A9FE-1D4C0A6A082F}" scale="98">
      <selection activeCell="K7" sqref="K7"/>
      <pageMargins left="0.25" right="0.25" top="0.25" bottom="0.25" header="0.3" footer="0.2"/>
      <pageSetup paperSize="9" orientation="landscape" r:id="rId7"/>
    </customSheetView>
    <customSheetView guid="{39040527-F8B0-4187-9B5D-69AB81C93DE1}" scale="98" topLeftCell="A211">
      <selection activeCell="D10" sqref="D10"/>
      <pageMargins left="0.25" right="0.25" top="0.25" bottom="0.25" header="0.3" footer="0.2"/>
      <pageSetup paperSize="9" orientation="landscape" r:id="rId8"/>
    </customSheetView>
    <customSheetView guid="{4E609172-2920-4CCF-A67C-C62FCD23CCF4}" scale="98">
      <selection activeCell="D11" sqref="D11"/>
      <pageMargins left="0.25" right="0.25" top="0.25" bottom="0.25" header="0.3" footer="0.2"/>
      <pageSetup paperSize="9" orientation="landscape" r:id="rId9"/>
    </customSheetView>
    <customSheetView guid="{39E48EBD-D48E-4BB3-ACFC-5C8CECEE8FAD}" scale="98" topLeftCell="A163">
      <selection activeCell="G165" sqref="G165"/>
      <pageMargins left="0.25" right="0.25" top="0.25" bottom="0.25" header="0.3" footer="0.2"/>
      <pageSetup paperSize="9" orientation="landscape" r:id="rId10"/>
    </customSheetView>
    <customSheetView guid="{D07DD8B6-134A-4F26-8D55-F982E0D49809}" scale="98" topLeftCell="A115">
      <selection activeCell="I7" sqref="I7"/>
      <pageMargins left="0.25" right="0.25" top="0.25" bottom="0.25" header="0.3" footer="0.2"/>
      <pageSetup paperSize="9" orientation="landscape" r:id="rId11"/>
    </customSheetView>
    <customSheetView guid="{C26DFAEA-7A1B-49E9-B40A-4EE29787CA1E}" scale="98" topLeftCell="A163">
      <selection activeCell="G165" sqref="G165"/>
      <pageMargins left="0.25" right="0.25" top="0.25" bottom="0.25" header="0.3" footer="0.2"/>
      <pageSetup paperSize="9" orientation="landscape" r:id="rId12"/>
    </customSheetView>
    <customSheetView guid="{E19B1558-60C9-47B1-9907-D608456849A3}" scale="98">
      <selection activeCell="G165" sqref="G165"/>
      <pageMargins left="0.25" right="0.25" top="0.25" bottom="0.25" header="0.3" footer="0.2"/>
      <pageSetup paperSize="9" orientation="landscape" r:id="rId13"/>
    </customSheetView>
    <customSheetView guid="{514418C3-6394-413F-B852-408488DB2FF7}" scale="98" topLeftCell="A85">
      <selection activeCell="A85" sqref="A1:XFD1048576"/>
      <pageMargins left="0.25" right="0.25" top="0.25" bottom="0.25" header="0.3" footer="0.2"/>
      <pageSetup paperSize="9" orientation="landscape" r:id="rId14"/>
    </customSheetView>
    <customSheetView guid="{F2FA3033-21DA-4ED6-8571-F8262F57F338}" scale="98" topLeftCell="A85">
      <selection activeCell="A85" sqref="A1:XFD1048576"/>
      <pageMargins left="0.25" right="0.25" top="0.25" bottom="0.25" header="0.3" footer="0.2"/>
      <pageSetup paperSize="9" orientation="landscape" r:id="rId15"/>
    </customSheetView>
    <customSheetView guid="{A80A2091-9B50-41AF-8A15-68887D38AD92}" scale="98" topLeftCell="A163">
      <selection activeCell="G165" sqref="G165"/>
      <pageMargins left="0.25" right="0.25" top="0.25" bottom="0.25" header="0.3" footer="0.2"/>
      <pageSetup paperSize="9" orientation="landscape" r:id="rId16"/>
    </customSheetView>
    <customSheetView guid="{5211AAAA-756E-4FA9-B6C5-EDC9836E6C74}" scale="98" topLeftCell="A163">
      <selection activeCell="G165" sqref="G165"/>
      <pageMargins left="0.25" right="0.25" top="0.25" bottom="0.25" header="0.3" footer="0.2"/>
      <pageSetup paperSize="9" orientation="landscape" r:id="rId17"/>
    </customSheetView>
    <customSheetView guid="{68BE7D06-EB29-4C31-AB70-452034013B25}" scale="98">
      <selection activeCell="K7" sqref="K7"/>
      <pageMargins left="0.25" right="0.25" top="0.25" bottom="0.25" header="0.3" footer="0.2"/>
      <pageSetup paperSize="9" orientation="landscape" r:id="rId18"/>
    </customSheetView>
    <customSheetView guid="{144C3463-B847-4718-8F9F-C1D867811C70}" scale="98">
      <selection activeCell="K7" sqref="K7"/>
      <pageMargins left="0.25" right="0.25" top="0.25" bottom="0.25" header="0.3" footer="0.2"/>
      <pageSetup paperSize="9" orientation="landscape" r:id="rId19"/>
    </customSheetView>
    <customSheetView guid="{4BEF44DC-70F5-4C8D-BE70-F3AAF1796715}" scale="98" topLeftCell="A163">
      <selection activeCell="G165" sqref="G165"/>
      <pageMargins left="0.25" right="0.25" top="0.25" bottom="0.25" header="0.3" footer="0.2"/>
      <pageSetup paperSize="9" orientation="landscape" r:id="rId20"/>
    </customSheetView>
    <customSheetView guid="{31414AB6-3086-4113-A513-2FFD6581C7CB}" scale="98" topLeftCell="A163">
      <selection activeCell="G165" sqref="G165"/>
      <pageMargins left="0.25" right="0.25" top="0.25" bottom="0.25" header="0.3" footer="0.2"/>
      <pageSetup paperSize="9" orientation="landscape" r:id="rId21"/>
    </customSheetView>
    <customSheetView guid="{440115C8-0CC6-4756-BF7D-8B2015461FF2}" scale="98">
      <selection activeCell="K7" sqref="K7"/>
      <pageMargins left="0.25" right="0.25" top="0.25" bottom="0.25" header="0.3" footer="0.2"/>
      <pageSetup paperSize="9" orientation="landscape" r:id="rId22"/>
    </customSheetView>
    <customSheetView guid="{708396B8-DE8D-4C6C-BD5E-D5B1A804D604}" scale="98">
      <selection activeCell="A85" sqref="A1:XFD1048576"/>
      <pageMargins left="0.25" right="0.25" top="0.25" bottom="0.25" header="0.3" footer="0.2"/>
      <pageSetup paperSize="9" orientation="landscape" r:id="rId23"/>
    </customSheetView>
    <customSheetView guid="{6B2270D3-2136-4999-B096-05F597152A65}" scale="98" topLeftCell="A121">
      <selection activeCell="F9" sqref="F9"/>
      <pageMargins left="0.25" right="0.25" top="0.25" bottom="0.25" header="0.3" footer="0.2"/>
      <pageSetup paperSize="9" scale="92" orientation="landscape" r:id="rId24"/>
    </customSheetView>
    <customSheetView guid="{4DC1FFFC-BCE7-4D32-B172-2682C931CA11}" scale="98" topLeftCell="A154">
      <selection activeCell="C8" sqref="C8:D8"/>
      <pageMargins left="0.25" right="0.25" top="0.25" bottom="0.25" header="0.3" footer="0.2"/>
      <pageSetup paperSize="9" orientation="landscape" r:id="rId25"/>
    </customSheetView>
    <customSheetView guid="{74AFEF32-B194-4D8D-A7FB-9F0C5A28BE24}" scale="98" topLeftCell="A154">
      <selection activeCell="C8" sqref="C8:D8"/>
      <pageMargins left="0.25" right="0.25" top="0.25" bottom="0.25" header="0.3" footer="0.2"/>
      <pageSetup paperSize="9" orientation="landscape" r:id="rId26"/>
    </customSheetView>
    <customSheetView guid="{B7D39365-47AF-4269-B0F2-AAD86AF9AA5A}" scale="98" topLeftCell="A121">
      <selection activeCell="F9" sqref="F9"/>
      <pageMargins left="0.25" right="0.25" top="0.25" bottom="0.25" header="0.3" footer="0.2"/>
      <pageSetup paperSize="9" scale="92" orientation="landscape" r:id="rId27"/>
    </customSheetView>
    <customSheetView guid="{1BC40B6C-7C47-4200-9441-E27EEF8ABF93}" scale="98">
      <selection activeCell="D6" sqref="D6"/>
      <pageMargins left="0.25" right="0.25" top="0.25" bottom="0.25" header="0.3" footer="0.2"/>
      <pageSetup paperSize="9" orientation="landscape" r:id="rId28"/>
    </customSheetView>
    <customSheetView guid="{388735A0-78AE-4471-8576-6714A31E1421}" scale="98" topLeftCell="C7">
      <selection activeCell="C12" sqref="C12"/>
      <pageMargins left="0.25" right="0.25" top="0.25" bottom="0.25" header="0.3" footer="0.2"/>
      <pageSetup paperSize="9" scale="92" orientation="landscape" r:id="rId29"/>
    </customSheetView>
    <customSheetView guid="{F476A800-2092-4517-A711-DAB738939D5A}" scale="98" showPageBreaks="1">
      <selection activeCell="E9" sqref="E9"/>
      <pageMargins left="0.25" right="0.25" top="0.25" bottom="0.25" header="0.3" footer="0.2"/>
      <pageSetup paperSize="9" scale="90" orientation="landscape" r:id="rId30"/>
    </customSheetView>
  </customSheetViews>
  <mergeCells count="1">
    <mergeCell ref="A3:F3"/>
  </mergeCells>
  <pageMargins left="0.25" right="0.25" top="0.25" bottom="0.25" header="0.3" footer="0.2"/>
  <pageSetup paperSize="9" orientation="landscape" r:id="rId3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PR8760"/>
  <sheetViews>
    <sheetView zoomScaleNormal="100" workbookViewId="0">
      <selection activeCell="J12" sqref="J12"/>
    </sheetView>
  </sheetViews>
  <sheetFormatPr defaultColWidth="24.7109375" defaultRowHeight="88.5" customHeight="1"/>
  <cols>
    <col min="1" max="1" width="9" style="65" customWidth="1"/>
    <col min="2" max="2" width="11.7109375" style="65" customWidth="1"/>
    <col min="3" max="3" width="33.28515625" style="65" customWidth="1"/>
    <col min="4" max="4" width="39.140625" style="65" customWidth="1"/>
    <col min="5" max="5" width="21.7109375" style="67" customWidth="1"/>
    <col min="6" max="434" width="24.7109375" style="77"/>
    <col min="435" max="16384" width="24.7109375" style="65"/>
  </cols>
  <sheetData>
    <row r="1" spans="1:434" ht="28.5" customHeight="1">
      <c r="E1" s="73" t="s">
        <v>90</v>
      </c>
    </row>
    <row r="2" spans="1:434" ht="24" customHeight="1">
      <c r="E2" s="74" t="s">
        <v>229</v>
      </c>
    </row>
    <row r="3" spans="1:434" ht="44.25" customHeight="1">
      <c r="A3" s="674" t="s">
        <v>984</v>
      </c>
      <c r="B3" s="674"/>
      <c r="C3" s="674"/>
      <c r="D3" s="674"/>
      <c r="E3" s="674"/>
    </row>
    <row r="4" spans="1:434" ht="17.25" thickBot="1">
      <c r="E4" s="85" t="s">
        <v>85</v>
      </c>
    </row>
    <row r="5" spans="1:434" s="66" customFormat="1" ht="75.75" customHeight="1">
      <c r="A5" s="140" t="s">
        <v>24</v>
      </c>
      <c r="B5" s="90"/>
      <c r="C5" s="88" t="s">
        <v>230</v>
      </c>
      <c r="D5" s="88" t="s">
        <v>776</v>
      </c>
      <c r="E5" s="103" t="s">
        <v>84</v>
      </c>
      <c r="F5" s="78"/>
      <c r="G5" s="78"/>
      <c r="H5" s="78"/>
      <c r="I5" s="78"/>
      <c r="J5" s="78"/>
      <c r="K5" s="78"/>
      <c r="L5" s="78"/>
      <c r="M5" s="78"/>
      <c r="N5" s="78"/>
      <c r="O5" s="78"/>
      <c r="P5" s="78"/>
      <c r="Q5" s="78"/>
      <c r="R5" s="78"/>
      <c r="S5" s="78"/>
      <c r="T5" s="78"/>
      <c r="U5" s="78"/>
      <c r="V5" s="78"/>
      <c r="W5" s="78"/>
      <c r="X5" s="78"/>
      <c r="Y5" s="78"/>
      <c r="Z5" s="78"/>
      <c r="AA5" s="78"/>
      <c r="AB5" s="78"/>
      <c r="AC5" s="78"/>
      <c r="AD5" s="78"/>
      <c r="AE5" s="78"/>
      <c r="AF5" s="78"/>
      <c r="AG5" s="78"/>
      <c r="AH5" s="78"/>
      <c r="AI5" s="78"/>
      <c r="AJ5" s="78"/>
      <c r="AK5" s="78"/>
      <c r="AL5" s="78"/>
      <c r="AM5" s="78"/>
      <c r="AN5" s="78"/>
      <c r="AO5" s="78"/>
      <c r="AP5" s="78"/>
      <c r="AQ5" s="78"/>
      <c r="AR5" s="78"/>
      <c r="AS5" s="78"/>
      <c r="AT5" s="78"/>
      <c r="AU5" s="78"/>
      <c r="AV5" s="78"/>
      <c r="AW5" s="78"/>
      <c r="AX5" s="78"/>
      <c r="AY5" s="78"/>
      <c r="AZ5" s="78"/>
      <c r="BA5" s="78"/>
      <c r="BB5" s="78"/>
      <c r="BC5" s="78"/>
      <c r="BD5" s="78"/>
      <c r="BE5" s="78"/>
      <c r="BF5" s="78"/>
      <c r="BG5" s="78"/>
      <c r="BH5" s="78"/>
      <c r="BI5" s="78"/>
      <c r="BJ5" s="78"/>
      <c r="BK5" s="78"/>
      <c r="BL5" s="78"/>
      <c r="BM5" s="78"/>
      <c r="BN5" s="78"/>
      <c r="BO5" s="78"/>
      <c r="BP5" s="78"/>
      <c r="BQ5" s="78"/>
      <c r="BR5" s="78"/>
      <c r="BS5" s="78"/>
      <c r="BT5" s="78"/>
      <c r="BU5" s="78"/>
      <c r="BV5" s="78"/>
      <c r="BW5" s="78"/>
      <c r="BX5" s="78"/>
      <c r="BY5" s="78"/>
      <c r="BZ5" s="78"/>
      <c r="CA5" s="78"/>
      <c r="CB5" s="78"/>
      <c r="CC5" s="78"/>
      <c r="CD5" s="78"/>
      <c r="CE5" s="78"/>
      <c r="CF5" s="78"/>
      <c r="CG5" s="78"/>
      <c r="CH5" s="78"/>
      <c r="CI5" s="78"/>
      <c r="CJ5" s="78"/>
      <c r="CK5" s="78"/>
      <c r="CL5" s="78"/>
      <c r="CM5" s="78"/>
      <c r="CN5" s="78"/>
      <c r="CO5" s="78"/>
      <c r="CP5" s="78"/>
      <c r="CQ5" s="78"/>
      <c r="CR5" s="78"/>
      <c r="CS5" s="78"/>
      <c r="CT5" s="78"/>
      <c r="CU5" s="78"/>
      <c r="CV5" s="78"/>
      <c r="CW5" s="78"/>
      <c r="CX5" s="78"/>
      <c r="CY5" s="78"/>
      <c r="CZ5" s="78"/>
      <c r="DA5" s="78"/>
      <c r="DB5" s="78"/>
      <c r="DC5" s="78"/>
      <c r="DD5" s="78"/>
      <c r="DE5" s="78"/>
      <c r="DF5" s="78"/>
      <c r="DG5" s="78"/>
      <c r="DH5" s="78"/>
      <c r="DI5" s="78"/>
      <c r="DJ5" s="78"/>
      <c r="DK5" s="78"/>
      <c r="DL5" s="78"/>
      <c r="DM5" s="78"/>
      <c r="DN5" s="78"/>
      <c r="DO5" s="78"/>
      <c r="DP5" s="78"/>
      <c r="DQ5" s="78"/>
      <c r="DR5" s="78"/>
      <c r="DS5" s="78"/>
      <c r="DT5" s="78"/>
      <c r="DU5" s="78"/>
      <c r="DV5" s="78"/>
      <c r="DW5" s="78"/>
      <c r="DX5" s="78"/>
      <c r="DY5" s="78"/>
      <c r="DZ5" s="78"/>
      <c r="EA5" s="78"/>
      <c r="EB5" s="78"/>
      <c r="EC5" s="78"/>
      <c r="ED5" s="78"/>
      <c r="EE5" s="78"/>
      <c r="EF5" s="78"/>
      <c r="EG5" s="78"/>
      <c r="EH5" s="78"/>
      <c r="EI5" s="78"/>
      <c r="EJ5" s="78"/>
      <c r="EK5" s="78"/>
      <c r="EL5" s="78"/>
      <c r="EM5" s="78"/>
      <c r="EN5" s="78"/>
      <c r="EO5" s="78"/>
      <c r="EP5" s="78"/>
      <c r="EQ5" s="78"/>
      <c r="ER5" s="78"/>
      <c r="ES5" s="78"/>
      <c r="ET5" s="78"/>
      <c r="EU5" s="78"/>
      <c r="EV5" s="78"/>
      <c r="EW5" s="78"/>
      <c r="EX5" s="78"/>
      <c r="EY5" s="78"/>
      <c r="EZ5" s="78"/>
      <c r="FA5" s="78"/>
      <c r="FB5" s="78"/>
      <c r="FC5" s="78"/>
      <c r="FD5" s="78"/>
      <c r="FE5" s="78"/>
      <c r="FF5" s="78"/>
      <c r="FG5" s="78"/>
      <c r="FH5" s="78"/>
      <c r="FI5" s="78"/>
      <c r="FJ5" s="78"/>
      <c r="FK5" s="78"/>
      <c r="FL5" s="78"/>
      <c r="FM5" s="78"/>
      <c r="FN5" s="78"/>
      <c r="FO5" s="78"/>
      <c r="FP5" s="78"/>
      <c r="FQ5" s="78"/>
      <c r="FR5" s="78"/>
      <c r="FS5" s="78"/>
      <c r="FT5" s="78"/>
      <c r="FU5" s="78"/>
      <c r="FV5" s="78"/>
      <c r="FW5" s="78"/>
      <c r="FX5" s="78"/>
      <c r="FY5" s="78"/>
      <c r="FZ5" s="78"/>
      <c r="GA5" s="78"/>
      <c r="GB5" s="78"/>
      <c r="GC5" s="78"/>
      <c r="GD5" s="78"/>
      <c r="GE5" s="78"/>
      <c r="GF5" s="78"/>
      <c r="GG5" s="78"/>
      <c r="GH5" s="78"/>
      <c r="GI5" s="78"/>
      <c r="GJ5" s="78"/>
      <c r="GK5" s="78"/>
      <c r="GL5" s="78"/>
      <c r="GM5" s="78"/>
      <c r="GN5" s="78"/>
      <c r="GO5" s="78"/>
      <c r="GP5" s="78"/>
      <c r="GQ5" s="78"/>
      <c r="GR5" s="78"/>
      <c r="GS5" s="78"/>
      <c r="GT5" s="78"/>
      <c r="GU5" s="78"/>
      <c r="GV5" s="78"/>
      <c r="GW5" s="78"/>
      <c r="GX5" s="78"/>
      <c r="GY5" s="78"/>
      <c r="GZ5" s="78"/>
      <c r="HA5" s="78"/>
      <c r="HB5" s="78"/>
      <c r="HC5" s="78"/>
      <c r="HD5" s="78"/>
      <c r="HE5" s="78"/>
      <c r="HF5" s="78"/>
      <c r="HG5" s="78"/>
      <c r="HH5" s="78"/>
      <c r="HI5" s="78"/>
      <c r="HJ5" s="78"/>
      <c r="HK5" s="78"/>
      <c r="HL5" s="78"/>
      <c r="HM5" s="78"/>
      <c r="HN5" s="78"/>
      <c r="HO5" s="78"/>
      <c r="HP5" s="78"/>
      <c r="HQ5" s="78"/>
      <c r="HR5" s="78"/>
      <c r="HS5" s="78"/>
      <c r="HT5" s="78"/>
      <c r="HU5" s="78"/>
      <c r="HV5" s="78"/>
      <c r="HW5" s="78"/>
      <c r="HX5" s="78"/>
      <c r="HY5" s="78"/>
      <c r="HZ5" s="78"/>
      <c r="IA5" s="78"/>
      <c r="IB5" s="78"/>
      <c r="IC5" s="78"/>
      <c r="ID5" s="78"/>
      <c r="IE5" s="78"/>
      <c r="IF5" s="78"/>
      <c r="IG5" s="78"/>
      <c r="IH5" s="78"/>
      <c r="II5" s="78"/>
      <c r="IJ5" s="78"/>
      <c r="IK5" s="78"/>
      <c r="IL5" s="78"/>
      <c r="IM5" s="78"/>
      <c r="IN5" s="78"/>
      <c r="IO5" s="78"/>
      <c r="IP5" s="78"/>
      <c r="IQ5" s="78"/>
      <c r="IR5" s="78"/>
      <c r="IS5" s="78"/>
      <c r="IT5" s="78"/>
      <c r="IU5" s="78"/>
      <c r="IV5" s="78"/>
      <c r="IW5" s="78"/>
      <c r="IX5" s="78"/>
      <c r="IY5" s="78"/>
      <c r="IZ5" s="78"/>
      <c r="JA5" s="78"/>
      <c r="JB5" s="78"/>
      <c r="JC5" s="78"/>
      <c r="JD5" s="78"/>
      <c r="JE5" s="78"/>
      <c r="JF5" s="78"/>
      <c r="JG5" s="78"/>
      <c r="JH5" s="78"/>
      <c r="JI5" s="78"/>
      <c r="JJ5" s="78"/>
      <c r="JK5" s="78"/>
      <c r="JL5" s="78"/>
      <c r="JM5" s="78"/>
      <c r="JN5" s="78"/>
      <c r="JO5" s="78"/>
      <c r="JP5" s="78"/>
      <c r="JQ5" s="78"/>
      <c r="JR5" s="78"/>
      <c r="JS5" s="78"/>
      <c r="JT5" s="78"/>
      <c r="JU5" s="78"/>
      <c r="JV5" s="78"/>
      <c r="JW5" s="78"/>
      <c r="JX5" s="78"/>
      <c r="JY5" s="78"/>
      <c r="JZ5" s="78"/>
      <c r="KA5" s="78"/>
      <c r="KB5" s="78"/>
      <c r="KC5" s="78"/>
      <c r="KD5" s="78"/>
      <c r="KE5" s="78"/>
      <c r="KF5" s="78"/>
      <c r="KG5" s="78"/>
      <c r="KH5" s="78"/>
      <c r="KI5" s="78"/>
      <c r="KJ5" s="78"/>
      <c r="KK5" s="78"/>
      <c r="KL5" s="78"/>
      <c r="KM5" s="78"/>
      <c r="KN5" s="78"/>
      <c r="KO5" s="78"/>
      <c r="KP5" s="78"/>
      <c r="KQ5" s="78"/>
      <c r="KR5" s="78"/>
      <c r="KS5" s="78"/>
      <c r="KT5" s="78"/>
      <c r="KU5" s="78"/>
      <c r="KV5" s="78"/>
      <c r="KW5" s="78"/>
      <c r="KX5" s="78"/>
      <c r="KY5" s="78"/>
      <c r="KZ5" s="78"/>
      <c r="LA5" s="78"/>
      <c r="LB5" s="78"/>
      <c r="LC5" s="78"/>
      <c r="LD5" s="78"/>
      <c r="LE5" s="78"/>
      <c r="LF5" s="78"/>
      <c r="LG5" s="78"/>
      <c r="LH5" s="78"/>
      <c r="LI5" s="78"/>
      <c r="LJ5" s="78"/>
      <c r="LK5" s="78"/>
      <c r="LL5" s="78"/>
      <c r="LM5" s="78"/>
      <c r="LN5" s="78"/>
      <c r="LO5" s="78"/>
      <c r="LP5" s="78"/>
      <c r="LQ5" s="78"/>
      <c r="LR5" s="78"/>
      <c r="LS5" s="78"/>
      <c r="LT5" s="78"/>
      <c r="LU5" s="78"/>
      <c r="LV5" s="78"/>
      <c r="LW5" s="78"/>
      <c r="LX5" s="78"/>
      <c r="LY5" s="78"/>
      <c r="LZ5" s="78"/>
      <c r="MA5" s="78"/>
      <c r="MB5" s="78"/>
      <c r="MC5" s="78"/>
      <c r="MD5" s="78"/>
      <c r="ME5" s="78"/>
      <c r="MF5" s="78"/>
      <c r="MG5" s="78"/>
      <c r="MH5" s="78"/>
      <c r="MI5" s="78"/>
      <c r="MJ5" s="78"/>
      <c r="MK5" s="78"/>
      <c r="ML5" s="78"/>
      <c r="MM5" s="78"/>
      <c r="MN5" s="78"/>
      <c r="MO5" s="78"/>
      <c r="MP5" s="78"/>
      <c r="MQ5" s="78"/>
      <c r="MR5" s="78"/>
      <c r="MS5" s="78"/>
      <c r="MT5" s="78"/>
      <c r="MU5" s="78"/>
      <c r="MV5" s="78"/>
      <c r="MW5" s="78"/>
      <c r="MX5" s="78"/>
      <c r="MY5" s="78"/>
      <c r="MZ5" s="78"/>
      <c r="NA5" s="78"/>
      <c r="NB5" s="78"/>
      <c r="NC5" s="78"/>
      <c r="ND5" s="78"/>
      <c r="NE5" s="78"/>
      <c r="NF5" s="78"/>
      <c r="NG5" s="78"/>
      <c r="NH5" s="78"/>
      <c r="NI5" s="78"/>
      <c r="NJ5" s="78"/>
      <c r="NK5" s="78"/>
      <c r="NL5" s="78"/>
      <c r="NM5" s="78"/>
      <c r="NN5" s="78"/>
      <c r="NO5" s="78"/>
      <c r="NP5" s="78"/>
      <c r="NQ5" s="78"/>
      <c r="NR5" s="78"/>
      <c r="NS5" s="78"/>
      <c r="NT5" s="78"/>
      <c r="NU5" s="78"/>
      <c r="NV5" s="78"/>
      <c r="NW5" s="78"/>
      <c r="NX5" s="78"/>
      <c r="NY5" s="78"/>
      <c r="NZ5" s="78"/>
      <c r="OA5" s="78"/>
      <c r="OB5" s="78"/>
      <c r="OC5" s="78"/>
      <c r="OD5" s="78"/>
      <c r="OE5" s="78"/>
      <c r="OF5" s="78"/>
      <c r="OG5" s="78"/>
      <c r="OH5" s="78"/>
      <c r="OI5" s="78"/>
      <c r="OJ5" s="78"/>
      <c r="OK5" s="78"/>
      <c r="OL5" s="78"/>
      <c r="OM5" s="78"/>
      <c r="ON5" s="78"/>
      <c r="OO5" s="78"/>
      <c r="OP5" s="78"/>
      <c r="OQ5" s="78"/>
      <c r="OR5" s="78"/>
      <c r="OS5" s="78"/>
      <c r="OT5" s="78"/>
      <c r="OU5" s="78"/>
      <c r="OV5" s="78"/>
      <c r="OW5" s="78"/>
      <c r="OX5" s="78"/>
      <c r="OY5" s="78"/>
      <c r="OZ5" s="78"/>
      <c r="PA5" s="78"/>
      <c r="PB5" s="78"/>
      <c r="PC5" s="78"/>
      <c r="PD5" s="78"/>
      <c r="PE5" s="78"/>
      <c r="PF5" s="78"/>
      <c r="PG5" s="78"/>
      <c r="PH5" s="78"/>
      <c r="PI5" s="78"/>
      <c r="PJ5" s="78"/>
      <c r="PK5" s="78"/>
      <c r="PL5" s="78"/>
      <c r="PM5" s="78"/>
      <c r="PN5" s="78"/>
      <c r="PO5" s="78"/>
      <c r="PP5" s="78"/>
      <c r="PQ5" s="78"/>
      <c r="PR5" s="78"/>
    </row>
    <row r="6" spans="1:434" s="66" customFormat="1" ht="48" customHeight="1" thickBot="1">
      <c r="A6" s="104" t="s">
        <v>20</v>
      </c>
      <c r="B6" s="84" t="s">
        <v>23</v>
      </c>
      <c r="C6" s="89"/>
      <c r="D6" s="89"/>
      <c r="E6" s="105" t="s">
        <v>957</v>
      </c>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78"/>
      <c r="AI6" s="78"/>
      <c r="AJ6" s="78"/>
      <c r="AK6" s="78"/>
      <c r="AL6" s="78"/>
      <c r="AM6" s="78"/>
      <c r="AN6" s="78"/>
      <c r="AO6" s="78"/>
      <c r="AP6" s="78"/>
      <c r="AQ6" s="78"/>
      <c r="AR6" s="78"/>
      <c r="AS6" s="78"/>
      <c r="AT6" s="78"/>
      <c r="AU6" s="78"/>
      <c r="AV6" s="78"/>
      <c r="AW6" s="78"/>
      <c r="AX6" s="78"/>
      <c r="AY6" s="78"/>
      <c r="AZ6" s="78"/>
      <c r="BA6" s="78"/>
      <c r="BB6" s="78"/>
      <c r="BC6" s="78"/>
      <c r="BD6" s="78"/>
      <c r="BE6" s="78"/>
      <c r="BF6" s="78"/>
      <c r="BG6" s="78"/>
      <c r="BH6" s="78"/>
      <c r="BI6" s="78"/>
      <c r="BJ6" s="78"/>
      <c r="BK6" s="78"/>
      <c r="BL6" s="78"/>
      <c r="BM6" s="78"/>
      <c r="BN6" s="78"/>
      <c r="BO6" s="78"/>
      <c r="BP6" s="78"/>
      <c r="BQ6" s="78"/>
      <c r="BR6" s="78"/>
      <c r="BS6" s="78"/>
      <c r="BT6" s="78"/>
      <c r="BU6" s="78"/>
      <c r="BV6" s="78"/>
      <c r="BW6" s="78"/>
      <c r="BX6" s="78"/>
      <c r="BY6" s="78"/>
      <c r="BZ6" s="78"/>
      <c r="CA6" s="78"/>
      <c r="CB6" s="78"/>
      <c r="CC6" s="78"/>
      <c r="CD6" s="78"/>
      <c r="CE6" s="78"/>
      <c r="CF6" s="78"/>
      <c r="CG6" s="78"/>
      <c r="CH6" s="78"/>
      <c r="CI6" s="78"/>
      <c r="CJ6" s="78"/>
      <c r="CK6" s="78"/>
      <c r="CL6" s="78"/>
      <c r="CM6" s="78"/>
      <c r="CN6" s="78"/>
      <c r="CO6" s="78"/>
      <c r="CP6" s="78"/>
      <c r="CQ6" s="78"/>
      <c r="CR6" s="78"/>
      <c r="CS6" s="78"/>
      <c r="CT6" s="78"/>
      <c r="CU6" s="78"/>
      <c r="CV6" s="78"/>
      <c r="CW6" s="78"/>
      <c r="CX6" s="78"/>
      <c r="CY6" s="78"/>
      <c r="CZ6" s="78"/>
      <c r="DA6" s="78"/>
      <c r="DB6" s="78"/>
      <c r="DC6" s="78"/>
      <c r="DD6" s="78"/>
      <c r="DE6" s="78"/>
      <c r="DF6" s="78"/>
      <c r="DG6" s="78"/>
      <c r="DH6" s="78"/>
      <c r="DI6" s="78"/>
      <c r="DJ6" s="78"/>
      <c r="DK6" s="78"/>
      <c r="DL6" s="78"/>
      <c r="DM6" s="78"/>
      <c r="DN6" s="78"/>
      <c r="DO6" s="78"/>
      <c r="DP6" s="78"/>
      <c r="DQ6" s="78"/>
      <c r="DR6" s="78"/>
      <c r="DS6" s="78"/>
      <c r="DT6" s="78"/>
      <c r="DU6" s="78"/>
      <c r="DV6" s="78"/>
      <c r="DW6" s="78"/>
      <c r="DX6" s="78"/>
      <c r="DY6" s="78"/>
      <c r="DZ6" s="78"/>
      <c r="EA6" s="78"/>
      <c r="EB6" s="78"/>
      <c r="EC6" s="78"/>
      <c r="ED6" s="78"/>
      <c r="EE6" s="78"/>
      <c r="EF6" s="78"/>
      <c r="EG6" s="78"/>
      <c r="EH6" s="78"/>
      <c r="EI6" s="78"/>
      <c r="EJ6" s="78"/>
      <c r="EK6" s="78"/>
      <c r="EL6" s="78"/>
      <c r="EM6" s="78"/>
      <c r="EN6" s="78"/>
      <c r="EO6" s="78"/>
      <c r="EP6" s="78"/>
      <c r="EQ6" s="78"/>
      <c r="ER6" s="78"/>
      <c r="ES6" s="78"/>
      <c r="ET6" s="78"/>
      <c r="EU6" s="78"/>
      <c r="EV6" s="78"/>
      <c r="EW6" s="78"/>
      <c r="EX6" s="78"/>
      <c r="EY6" s="78"/>
      <c r="EZ6" s="78"/>
      <c r="FA6" s="78"/>
      <c r="FB6" s="78"/>
      <c r="FC6" s="78"/>
      <c r="FD6" s="78"/>
      <c r="FE6" s="78"/>
      <c r="FF6" s="78"/>
      <c r="FG6" s="78"/>
      <c r="FH6" s="78"/>
      <c r="FI6" s="78"/>
      <c r="FJ6" s="78"/>
      <c r="FK6" s="78"/>
      <c r="FL6" s="78"/>
      <c r="FM6" s="78"/>
      <c r="FN6" s="78"/>
      <c r="FO6" s="78"/>
      <c r="FP6" s="78"/>
      <c r="FQ6" s="78"/>
      <c r="FR6" s="78"/>
      <c r="FS6" s="78"/>
      <c r="FT6" s="78"/>
      <c r="FU6" s="78"/>
      <c r="FV6" s="78"/>
      <c r="FW6" s="78"/>
      <c r="FX6" s="78"/>
      <c r="FY6" s="78"/>
      <c r="FZ6" s="78"/>
      <c r="GA6" s="78"/>
      <c r="GB6" s="78"/>
      <c r="GC6" s="78"/>
      <c r="GD6" s="78"/>
      <c r="GE6" s="78"/>
      <c r="GF6" s="78"/>
      <c r="GG6" s="78"/>
      <c r="GH6" s="78"/>
      <c r="GI6" s="78"/>
      <c r="GJ6" s="78"/>
      <c r="GK6" s="78"/>
      <c r="GL6" s="78"/>
      <c r="GM6" s="78"/>
      <c r="GN6" s="78"/>
      <c r="GO6" s="78"/>
      <c r="GP6" s="78"/>
      <c r="GQ6" s="78"/>
      <c r="GR6" s="78"/>
      <c r="GS6" s="78"/>
      <c r="GT6" s="78"/>
      <c r="GU6" s="78"/>
      <c r="GV6" s="78"/>
      <c r="GW6" s="78"/>
      <c r="GX6" s="78"/>
      <c r="GY6" s="78"/>
      <c r="GZ6" s="78"/>
      <c r="HA6" s="78"/>
      <c r="HB6" s="78"/>
      <c r="HC6" s="78"/>
      <c r="HD6" s="78"/>
      <c r="HE6" s="78"/>
      <c r="HF6" s="78"/>
      <c r="HG6" s="78"/>
      <c r="HH6" s="78"/>
      <c r="HI6" s="78"/>
      <c r="HJ6" s="78"/>
      <c r="HK6" s="78"/>
      <c r="HL6" s="78"/>
      <c r="HM6" s="78"/>
      <c r="HN6" s="78"/>
      <c r="HO6" s="78"/>
      <c r="HP6" s="78"/>
      <c r="HQ6" s="78"/>
      <c r="HR6" s="78"/>
      <c r="HS6" s="78"/>
      <c r="HT6" s="78"/>
      <c r="HU6" s="78"/>
      <c r="HV6" s="78"/>
      <c r="HW6" s="78"/>
      <c r="HX6" s="78"/>
      <c r="HY6" s="78"/>
      <c r="HZ6" s="78"/>
      <c r="IA6" s="78"/>
      <c r="IB6" s="78"/>
      <c r="IC6" s="78"/>
      <c r="ID6" s="78"/>
      <c r="IE6" s="78"/>
      <c r="IF6" s="78"/>
      <c r="IG6" s="78"/>
      <c r="IH6" s="78"/>
      <c r="II6" s="78"/>
      <c r="IJ6" s="78"/>
      <c r="IK6" s="78"/>
      <c r="IL6" s="78"/>
      <c r="IM6" s="78"/>
      <c r="IN6" s="78"/>
      <c r="IO6" s="78"/>
      <c r="IP6" s="78"/>
      <c r="IQ6" s="78"/>
      <c r="IR6" s="78"/>
      <c r="IS6" s="78"/>
      <c r="IT6" s="78"/>
      <c r="IU6" s="78"/>
      <c r="IV6" s="78"/>
      <c r="IW6" s="78"/>
      <c r="IX6" s="78"/>
      <c r="IY6" s="78"/>
      <c r="IZ6" s="78"/>
      <c r="JA6" s="78"/>
      <c r="JB6" s="78"/>
      <c r="JC6" s="78"/>
      <c r="JD6" s="78"/>
      <c r="JE6" s="78"/>
      <c r="JF6" s="78"/>
      <c r="JG6" s="78"/>
      <c r="JH6" s="78"/>
      <c r="JI6" s="78"/>
      <c r="JJ6" s="78"/>
      <c r="JK6" s="78"/>
      <c r="JL6" s="78"/>
      <c r="JM6" s="78"/>
      <c r="JN6" s="78"/>
      <c r="JO6" s="78"/>
      <c r="JP6" s="78"/>
      <c r="JQ6" s="78"/>
      <c r="JR6" s="78"/>
      <c r="JS6" s="78"/>
      <c r="JT6" s="78"/>
      <c r="JU6" s="78"/>
      <c r="JV6" s="78"/>
      <c r="JW6" s="78"/>
      <c r="JX6" s="78"/>
      <c r="JY6" s="78"/>
      <c r="JZ6" s="78"/>
      <c r="KA6" s="78"/>
      <c r="KB6" s="78"/>
      <c r="KC6" s="78"/>
      <c r="KD6" s="78"/>
      <c r="KE6" s="78"/>
      <c r="KF6" s="78"/>
      <c r="KG6" s="78"/>
      <c r="KH6" s="78"/>
      <c r="KI6" s="78"/>
      <c r="KJ6" s="78"/>
      <c r="KK6" s="78"/>
      <c r="KL6" s="78"/>
      <c r="KM6" s="78"/>
      <c r="KN6" s="78"/>
      <c r="KO6" s="78"/>
      <c r="KP6" s="78"/>
      <c r="KQ6" s="78"/>
      <c r="KR6" s="78"/>
      <c r="KS6" s="78"/>
      <c r="KT6" s="78"/>
      <c r="KU6" s="78"/>
      <c r="KV6" s="78"/>
      <c r="KW6" s="78"/>
      <c r="KX6" s="78"/>
      <c r="KY6" s="78"/>
      <c r="KZ6" s="78"/>
      <c r="LA6" s="78"/>
      <c r="LB6" s="78"/>
      <c r="LC6" s="78"/>
      <c r="LD6" s="78"/>
      <c r="LE6" s="78"/>
      <c r="LF6" s="78"/>
      <c r="LG6" s="78"/>
      <c r="LH6" s="78"/>
      <c r="LI6" s="78"/>
      <c r="LJ6" s="78"/>
      <c r="LK6" s="78"/>
      <c r="LL6" s="78"/>
      <c r="LM6" s="78"/>
      <c r="LN6" s="78"/>
      <c r="LO6" s="78"/>
      <c r="LP6" s="78"/>
      <c r="LQ6" s="78"/>
      <c r="LR6" s="78"/>
      <c r="LS6" s="78"/>
      <c r="LT6" s="78"/>
      <c r="LU6" s="78"/>
      <c r="LV6" s="78"/>
      <c r="LW6" s="78"/>
      <c r="LX6" s="78"/>
      <c r="LY6" s="78"/>
      <c r="LZ6" s="78"/>
      <c r="MA6" s="78"/>
      <c r="MB6" s="78"/>
      <c r="MC6" s="78"/>
      <c r="MD6" s="78"/>
      <c r="ME6" s="78"/>
      <c r="MF6" s="78"/>
      <c r="MG6" s="78"/>
      <c r="MH6" s="78"/>
      <c r="MI6" s="78"/>
      <c r="MJ6" s="78"/>
      <c r="MK6" s="78"/>
      <c r="ML6" s="78"/>
      <c r="MM6" s="78"/>
      <c r="MN6" s="78"/>
      <c r="MO6" s="78"/>
      <c r="MP6" s="78"/>
      <c r="MQ6" s="78"/>
      <c r="MR6" s="78"/>
      <c r="MS6" s="78"/>
      <c r="MT6" s="78"/>
      <c r="MU6" s="78"/>
      <c r="MV6" s="78"/>
      <c r="MW6" s="78"/>
      <c r="MX6" s="78"/>
      <c r="MY6" s="78"/>
      <c r="MZ6" s="78"/>
      <c r="NA6" s="78"/>
      <c r="NB6" s="78"/>
      <c r="NC6" s="78"/>
      <c r="ND6" s="78"/>
      <c r="NE6" s="78"/>
      <c r="NF6" s="78"/>
      <c r="NG6" s="78"/>
      <c r="NH6" s="78"/>
      <c r="NI6" s="78"/>
      <c r="NJ6" s="78"/>
      <c r="NK6" s="78"/>
      <c r="NL6" s="78"/>
      <c r="NM6" s="78"/>
      <c r="NN6" s="78"/>
      <c r="NO6" s="78"/>
      <c r="NP6" s="78"/>
      <c r="NQ6" s="78"/>
      <c r="NR6" s="78"/>
      <c r="NS6" s="78"/>
      <c r="NT6" s="78"/>
      <c r="NU6" s="78"/>
      <c r="NV6" s="78"/>
      <c r="NW6" s="78"/>
      <c r="NX6" s="78"/>
      <c r="NY6" s="78"/>
      <c r="NZ6" s="78"/>
      <c r="OA6" s="78"/>
      <c r="OB6" s="78"/>
      <c r="OC6" s="78"/>
      <c r="OD6" s="78"/>
      <c r="OE6" s="78"/>
      <c r="OF6" s="78"/>
      <c r="OG6" s="78"/>
      <c r="OH6" s="78"/>
      <c r="OI6" s="78"/>
      <c r="OJ6" s="78"/>
      <c r="OK6" s="78"/>
      <c r="OL6" s="78"/>
      <c r="OM6" s="78"/>
      <c r="ON6" s="78"/>
      <c r="OO6" s="78"/>
      <c r="OP6" s="78"/>
      <c r="OQ6" s="78"/>
      <c r="OR6" s="78"/>
      <c r="OS6" s="78"/>
      <c r="OT6" s="78"/>
      <c r="OU6" s="78"/>
      <c r="OV6" s="78"/>
      <c r="OW6" s="78"/>
      <c r="OX6" s="78"/>
      <c r="OY6" s="78"/>
      <c r="OZ6" s="78"/>
      <c r="PA6" s="78"/>
      <c r="PB6" s="78"/>
      <c r="PC6" s="78"/>
      <c r="PD6" s="78"/>
      <c r="PE6" s="78"/>
      <c r="PF6" s="78"/>
      <c r="PG6" s="78"/>
      <c r="PH6" s="78"/>
      <c r="PI6" s="78"/>
      <c r="PJ6" s="78"/>
      <c r="PK6" s="78"/>
      <c r="PL6" s="78"/>
      <c r="PM6" s="78"/>
      <c r="PN6" s="78"/>
      <c r="PO6" s="78"/>
      <c r="PP6" s="78"/>
      <c r="PQ6" s="78"/>
      <c r="PR6" s="78"/>
    </row>
    <row r="7" spans="1:434" s="66" customFormat="1" ht="21" customHeight="1">
      <c r="A7" s="106"/>
      <c r="B7" s="107"/>
      <c r="C7" s="108" t="s">
        <v>1</v>
      </c>
      <c r="D7" s="108"/>
      <c r="E7" s="109">
        <f>E8</f>
        <v>29224285</v>
      </c>
      <c r="F7" s="78"/>
      <c r="G7" s="79"/>
      <c r="H7" s="78"/>
      <c r="I7" s="78"/>
      <c r="J7" s="78"/>
      <c r="K7" s="78"/>
      <c r="L7" s="78"/>
      <c r="M7" s="78"/>
      <c r="N7" s="78"/>
      <c r="O7" s="78"/>
      <c r="P7" s="78"/>
      <c r="Q7" s="78"/>
      <c r="R7" s="78"/>
      <c r="S7" s="78"/>
      <c r="T7" s="78"/>
      <c r="U7" s="78"/>
      <c r="V7" s="78"/>
      <c r="W7" s="78"/>
      <c r="X7" s="78"/>
      <c r="Y7" s="78"/>
      <c r="Z7" s="78"/>
      <c r="AA7" s="78"/>
      <c r="AB7" s="78"/>
      <c r="AC7" s="78"/>
      <c r="AD7" s="78"/>
      <c r="AE7" s="78"/>
      <c r="AF7" s="78"/>
      <c r="AG7" s="78"/>
      <c r="AH7" s="78"/>
      <c r="AI7" s="78"/>
      <c r="AJ7" s="78"/>
      <c r="AK7" s="78"/>
      <c r="AL7" s="78"/>
      <c r="AM7" s="78"/>
      <c r="AN7" s="78"/>
      <c r="AO7" s="78"/>
      <c r="AP7" s="78"/>
      <c r="AQ7" s="78"/>
      <c r="AR7" s="78"/>
      <c r="AS7" s="78"/>
      <c r="AT7" s="78"/>
      <c r="AU7" s="78"/>
      <c r="AV7" s="78"/>
      <c r="AW7" s="78"/>
      <c r="AX7" s="78"/>
      <c r="AY7" s="78"/>
      <c r="AZ7" s="78"/>
      <c r="BA7" s="78"/>
      <c r="BB7" s="78"/>
      <c r="BC7" s="78"/>
      <c r="BD7" s="78"/>
      <c r="BE7" s="78"/>
      <c r="BF7" s="78"/>
      <c r="BG7" s="78"/>
      <c r="BH7" s="78"/>
      <c r="BI7" s="78"/>
      <c r="BJ7" s="78"/>
      <c r="BK7" s="78"/>
      <c r="BL7" s="78"/>
      <c r="BM7" s="78"/>
      <c r="BN7" s="78"/>
      <c r="BO7" s="78"/>
      <c r="BP7" s="78"/>
      <c r="BQ7" s="78"/>
      <c r="BR7" s="78"/>
      <c r="BS7" s="78"/>
      <c r="BT7" s="78"/>
      <c r="BU7" s="78"/>
      <c r="BV7" s="78"/>
      <c r="BW7" s="78"/>
      <c r="BX7" s="78"/>
      <c r="BY7" s="78"/>
      <c r="BZ7" s="78"/>
      <c r="CA7" s="78"/>
      <c r="CB7" s="78"/>
      <c r="CC7" s="78"/>
      <c r="CD7" s="78"/>
      <c r="CE7" s="78"/>
      <c r="CF7" s="78"/>
      <c r="CG7" s="78"/>
      <c r="CH7" s="78"/>
      <c r="CI7" s="78"/>
      <c r="CJ7" s="78"/>
      <c r="CK7" s="78"/>
      <c r="CL7" s="78"/>
      <c r="CM7" s="78"/>
      <c r="CN7" s="78"/>
      <c r="CO7" s="78"/>
      <c r="CP7" s="78"/>
      <c r="CQ7" s="78"/>
      <c r="CR7" s="78"/>
      <c r="CS7" s="78"/>
      <c r="CT7" s="78"/>
      <c r="CU7" s="78"/>
      <c r="CV7" s="78"/>
      <c r="CW7" s="78"/>
      <c r="CX7" s="78"/>
      <c r="CY7" s="78"/>
      <c r="CZ7" s="78"/>
      <c r="DA7" s="78"/>
      <c r="DB7" s="78"/>
      <c r="DC7" s="78"/>
      <c r="DD7" s="78"/>
      <c r="DE7" s="78"/>
      <c r="DF7" s="78"/>
      <c r="DG7" s="78"/>
      <c r="DH7" s="78"/>
      <c r="DI7" s="78"/>
      <c r="DJ7" s="78"/>
      <c r="DK7" s="78"/>
      <c r="DL7" s="78"/>
      <c r="DM7" s="78"/>
      <c r="DN7" s="78"/>
      <c r="DO7" s="78"/>
      <c r="DP7" s="78"/>
      <c r="DQ7" s="78"/>
      <c r="DR7" s="78"/>
      <c r="DS7" s="78"/>
      <c r="DT7" s="78"/>
      <c r="DU7" s="78"/>
      <c r="DV7" s="78"/>
      <c r="DW7" s="78"/>
      <c r="DX7" s="78"/>
      <c r="DY7" s="78"/>
      <c r="DZ7" s="78"/>
      <c r="EA7" s="78"/>
      <c r="EB7" s="78"/>
      <c r="EC7" s="78"/>
      <c r="ED7" s="78"/>
      <c r="EE7" s="78"/>
      <c r="EF7" s="78"/>
      <c r="EG7" s="78"/>
      <c r="EH7" s="78"/>
      <c r="EI7" s="78"/>
      <c r="EJ7" s="78"/>
      <c r="EK7" s="78"/>
      <c r="EL7" s="78"/>
      <c r="EM7" s="78"/>
      <c r="EN7" s="78"/>
      <c r="EO7" s="78"/>
      <c r="EP7" s="78"/>
      <c r="EQ7" s="78"/>
      <c r="ER7" s="78"/>
      <c r="ES7" s="78"/>
      <c r="ET7" s="78"/>
      <c r="EU7" s="78"/>
      <c r="EV7" s="78"/>
      <c r="EW7" s="78"/>
      <c r="EX7" s="78"/>
      <c r="EY7" s="78"/>
      <c r="EZ7" s="78"/>
      <c r="FA7" s="78"/>
      <c r="FB7" s="78"/>
      <c r="FC7" s="78"/>
      <c r="FD7" s="78"/>
      <c r="FE7" s="78"/>
      <c r="FF7" s="78"/>
      <c r="FG7" s="78"/>
      <c r="FH7" s="78"/>
      <c r="FI7" s="78"/>
      <c r="FJ7" s="78"/>
      <c r="FK7" s="78"/>
      <c r="FL7" s="78"/>
      <c r="FM7" s="78"/>
      <c r="FN7" s="78"/>
      <c r="FO7" s="78"/>
      <c r="FP7" s="78"/>
      <c r="FQ7" s="78"/>
      <c r="FR7" s="78"/>
      <c r="FS7" s="78"/>
      <c r="FT7" s="78"/>
      <c r="FU7" s="78"/>
      <c r="FV7" s="78"/>
      <c r="FW7" s="78"/>
      <c r="FX7" s="78"/>
      <c r="FY7" s="78"/>
      <c r="FZ7" s="78"/>
      <c r="GA7" s="78"/>
      <c r="GB7" s="78"/>
      <c r="GC7" s="78"/>
      <c r="GD7" s="78"/>
      <c r="GE7" s="78"/>
      <c r="GF7" s="78"/>
      <c r="GG7" s="78"/>
      <c r="GH7" s="78"/>
      <c r="GI7" s="78"/>
      <c r="GJ7" s="78"/>
      <c r="GK7" s="78"/>
      <c r="GL7" s="78"/>
      <c r="GM7" s="78"/>
      <c r="GN7" s="78"/>
      <c r="GO7" s="78"/>
      <c r="GP7" s="78"/>
      <c r="GQ7" s="78"/>
      <c r="GR7" s="78"/>
      <c r="GS7" s="78"/>
      <c r="GT7" s="78"/>
      <c r="GU7" s="78"/>
      <c r="GV7" s="78"/>
      <c r="GW7" s="78"/>
      <c r="GX7" s="78"/>
      <c r="GY7" s="78"/>
      <c r="GZ7" s="78"/>
      <c r="HA7" s="78"/>
      <c r="HB7" s="78"/>
      <c r="HC7" s="78"/>
      <c r="HD7" s="78"/>
      <c r="HE7" s="78"/>
      <c r="HF7" s="78"/>
      <c r="HG7" s="78"/>
      <c r="HH7" s="78"/>
      <c r="HI7" s="78"/>
      <c r="HJ7" s="78"/>
      <c r="HK7" s="78"/>
      <c r="HL7" s="78"/>
      <c r="HM7" s="78"/>
      <c r="HN7" s="78"/>
      <c r="HO7" s="78"/>
      <c r="HP7" s="78"/>
      <c r="HQ7" s="78"/>
      <c r="HR7" s="78"/>
      <c r="HS7" s="78"/>
      <c r="HT7" s="78"/>
      <c r="HU7" s="78"/>
      <c r="HV7" s="78"/>
      <c r="HW7" s="78"/>
      <c r="HX7" s="78"/>
      <c r="HY7" s="78"/>
      <c r="HZ7" s="78"/>
      <c r="IA7" s="78"/>
      <c r="IB7" s="78"/>
      <c r="IC7" s="78"/>
      <c r="ID7" s="78"/>
      <c r="IE7" s="78"/>
      <c r="IF7" s="78"/>
      <c r="IG7" s="78"/>
      <c r="IH7" s="78"/>
      <c r="II7" s="78"/>
      <c r="IJ7" s="78"/>
      <c r="IK7" s="78"/>
      <c r="IL7" s="78"/>
      <c r="IM7" s="78"/>
      <c r="IN7" s="78"/>
      <c r="IO7" s="78"/>
      <c r="IP7" s="78"/>
      <c r="IQ7" s="78"/>
      <c r="IR7" s="78"/>
      <c r="IS7" s="78"/>
      <c r="IT7" s="78"/>
      <c r="IU7" s="78"/>
      <c r="IV7" s="78"/>
      <c r="IW7" s="78"/>
      <c r="IX7" s="78"/>
      <c r="IY7" s="78"/>
      <c r="IZ7" s="78"/>
      <c r="JA7" s="78"/>
      <c r="JB7" s="78"/>
      <c r="JC7" s="78"/>
      <c r="JD7" s="78"/>
      <c r="JE7" s="78"/>
      <c r="JF7" s="78"/>
      <c r="JG7" s="78"/>
      <c r="JH7" s="78"/>
      <c r="JI7" s="78"/>
      <c r="JJ7" s="78"/>
      <c r="JK7" s="78"/>
      <c r="JL7" s="78"/>
      <c r="JM7" s="78"/>
      <c r="JN7" s="78"/>
      <c r="JO7" s="78"/>
      <c r="JP7" s="78"/>
      <c r="JQ7" s="78"/>
      <c r="JR7" s="78"/>
      <c r="JS7" s="78"/>
      <c r="JT7" s="78"/>
      <c r="JU7" s="78"/>
      <c r="JV7" s="78"/>
      <c r="JW7" s="78"/>
      <c r="JX7" s="78"/>
      <c r="JY7" s="78"/>
      <c r="JZ7" s="78"/>
      <c r="KA7" s="78"/>
      <c r="KB7" s="78"/>
      <c r="KC7" s="78"/>
      <c r="KD7" s="78"/>
      <c r="KE7" s="78"/>
      <c r="KF7" s="78"/>
      <c r="KG7" s="78"/>
      <c r="KH7" s="78"/>
      <c r="KI7" s="78"/>
      <c r="KJ7" s="78"/>
      <c r="KK7" s="78"/>
      <c r="KL7" s="78"/>
      <c r="KM7" s="78"/>
      <c r="KN7" s="78"/>
      <c r="KO7" s="78"/>
      <c r="KP7" s="78"/>
      <c r="KQ7" s="78"/>
      <c r="KR7" s="78"/>
      <c r="KS7" s="78"/>
      <c r="KT7" s="78"/>
      <c r="KU7" s="78"/>
      <c r="KV7" s="78"/>
      <c r="KW7" s="78"/>
      <c r="KX7" s="78"/>
      <c r="KY7" s="78"/>
      <c r="KZ7" s="78"/>
      <c r="LA7" s="78"/>
      <c r="LB7" s="78"/>
      <c r="LC7" s="78"/>
      <c r="LD7" s="78"/>
      <c r="LE7" s="78"/>
      <c r="LF7" s="78"/>
      <c r="LG7" s="78"/>
      <c r="LH7" s="78"/>
      <c r="LI7" s="78"/>
      <c r="LJ7" s="78"/>
      <c r="LK7" s="78"/>
      <c r="LL7" s="78"/>
      <c r="LM7" s="78"/>
      <c r="LN7" s="78"/>
      <c r="LO7" s="78"/>
      <c r="LP7" s="78"/>
      <c r="LQ7" s="78"/>
      <c r="LR7" s="78"/>
      <c r="LS7" s="78"/>
      <c r="LT7" s="78"/>
      <c r="LU7" s="78"/>
      <c r="LV7" s="78"/>
      <c r="LW7" s="78"/>
      <c r="LX7" s="78"/>
      <c r="LY7" s="78"/>
      <c r="LZ7" s="78"/>
      <c r="MA7" s="78"/>
      <c r="MB7" s="78"/>
      <c r="MC7" s="78"/>
      <c r="MD7" s="78"/>
      <c r="ME7" s="78"/>
      <c r="MF7" s="78"/>
      <c r="MG7" s="78"/>
      <c r="MH7" s="78"/>
      <c r="MI7" s="78"/>
      <c r="MJ7" s="78"/>
      <c r="MK7" s="78"/>
      <c r="ML7" s="78"/>
      <c r="MM7" s="78"/>
      <c r="MN7" s="78"/>
      <c r="MO7" s="78"/>
      <c r="MP7" s="78"/>
      <c r="MQ7" s="78"/>
      <c r="MR7" s="78"/>
      <c r="MS7" s="78"/>
      <c r="MT7" s="78"/>
      <c r="MU7" s="78"/>
      <c r="MV7" s="78"/>
      <c r="MW7" s="78"/>
      <c r="MX7" s="78"/>
      <c r="MY7" s="78"/>
      <c r="MZ7" s="78"/>
      <c r="NA7" s="78"/>
      <c r="NB7" s="78"/>
      <c r="NC7" s="78"/>
      <c r="ND7" s="78"/>
      <c r="NE7" s="78"/>
      <c r="NF7" s="78"/>
      <c r="NG7" s="78"/>
      <c r="NH7" s="78"/>
      <c r="NI7" s="78"/>
      <c r="NJ7" s="78"/>
      <c r="NK7" s="78"/>
      <c r="NL7" s="78"/>
      <c r="NM7" s="78"/>
      <c r="NN7" s="78"/>
      <c r="NO7" s="78"/>
      <c r="NP7" s="78"/>
      <c r="NQ7" s="78"/>
      <c r="NR7" s="78"/>
      <c r="NS7" s="78"/>
      <c r="NT7" s="78"/>
      <c r="NU7" s="78"/>
      <c r="NV7" s="78"/>
      <c r="NW7" s="78"/>
      <c r="NX7" s="78"/>
      <c r="NY7" s="78"/>
      <c r="NZ7" s="78"/>
      <c r="OA7" s="78"/>
      <c r="OB7" s="78"/>
      <c r="OC7" s="78"/>
      <c r="OD7" s="78"/>
      <c r="OE7" s="78"/>
      <c r="OF7" s="78"/>
      <c r="OG7" s="78"/>
      <c r="OH7" s="78"/>
      <c r="OI7" s="78"/>
      <c r="OJ7" s="78"/>
      <c r="OK7" s="78"/>
      <c r="OL7" s="78"/>
      <c r="OM7" s="78"/>
      <c r="ON7" s="78"/>
      <c r="OO7" s="78"/>
      <c r="OP7" s="78"/>
      <c r="OQ7" s="78"/>
      <c r="OR7" s="78"/>
      <c r="OS7" s="78"/>
      <c r="OT7" s="78"/>
      <c r="OU7" s="78"/>
      <c r="OV7" s="78"/>
      <c r="OW7" s="78"/>
      <c r="OX7" s="78"/>
      <c r="OY7" s="78"/>
      <c r="OZ7" s="78"/>
      <c r="PA7" s="78"/>
      <c r="PB7" s="78"/>
      <c r="PC7" s="78"/>
      <c r="PD7" s="78"/>
      <c r="PE7" s="78"/>
      <c r="PF7" s="78"/>
      <c r="PG7" s="78"/>
      <c r="PH7" s="78"/>
      <c r="PI7" s="78"/>
      <c r="PJ7" s="78"/>
      <c r="PK7" s="78"/>
      <c r="PL7" s="78"/>
      <c r="PM7" s="78"/>
      <c r="PN7" s="78"/>
      <c r="PO7" s="78"/>
      <c r="PP7" s="78"/>
      <c r="PQ7" s="78"/>
      <c r="PR7" s="78"/>
    </row>
    <row r="8" spans="1:434" ht="19.5" customHeight="1">
      <c r="A8" s="110"/>
      <c r="B8" s="111"/>
      <c r="C8" s="112" t="s">
        <v>94</v>
      </c>
      <c r="D8" s="113"/>
      <c r="E8" s="114">
        <f>E9</f>
        <v>29224285</v>
      </c>
      <c r="G8" s="79"/>
    </row>
    <row r="9" spans="1:434" ht="49.5">
      <c r="A9" s="115">
        <v>1162</v>
      </c>
      <c r="B9" s="111"/>
      <c r="C9" s="116" t="s">
        <v>89</v>
      </c>
      <c r="D9" s="117"/>
      <c r="E9" s="118">
        <f>SUM(E10:E23)</f>
        <v>29224285</v>
      </c>
      <c r="G9" s="79"/>
      <c r="H9" s="82"/>
      <c r="I9" s="83"/>
    </row>
    <row r="10" spans="1:434" ht="99">
      <c r="A10" s="115"/>
      <c r="B10" s="119">
        <v>11001</v>
      </c>
      <c r="C10" s="120" t="s">
        <v>974</v>
      </c>
      <c r="D10" s="121" t="s">
        <v>232</v>
      </c>
      <c r="E10" s="122">
        <v>449939.7</v>
      </c>
      <c r="F10" s="80"/>
      <c r="G10" s="82"/>
    </row>
    <row r="11" spans="1:434" ht="66">
      <c r="A11" s="110"/>
      <c r="B11" s="119">
        <v>11002</v>
      </c>
      <c r="C11" s="123" t="s">
        <v>777</v>
      </c>
      <c r="D11" s="121" t="s">
        <v>232</v>
      </c>
      <c r="E11" s="122">
        <v>14582613.199999999</v>
      </c>
    </row>
    <row r="12" spans="1:434" ht="66">
      <c r="A12" s="110"/>
      <c r="B12" s="119">
        <v>11004</v>
      </c>
      <c r="C12" s="123" t="s">
        <v>778</v>
      </c>
      <c r="D12" s="121" t="s">
        <v>232</v>
      </c>
      <c r="E12" s="122">
        <v>962891.3</v>
      </c>
    </row>
    <row r="13" spans="1:434" ht="82.5">
      <c r="A13" s="110"/>
      <c r="B13" s="119">
        <v>11005</v>
      </c>
      <c r="C13" s="123" t="s">
        <v>975</v>
      </c>
      <c r="D13" s="121" t="s">
        <v>232</v>
      </c>
      <c r="E13" s="122">
        <v>8471170</v>
      </c>
    </row>
    <row r="14" spans="1:434" ht="66">
      <c r="A14" s="110"/>
      <c r="B14" s="119">
        <v>11006</v>
      </c>
      <c r="C14" s="123" t="s">
        <v>183</v>
      </c>
      <c r="D14" s="121" t="s">
        <v>232</v>
      </c>
      <c r="E14" s="122">
        <v>305766</v>
      </c>
    </row>
    <row r="15" spans="1:434" ht="66">
      <c r="A15" s="110"/>
      <c r="B15" s="119">
        <v>11007</v>
      </c>
      <c r="C15" s="120" t="s">
        <v>467</v>
      </c>
      <c r="D15" s="121" t="s">
        <v>232</v>
      </c>
      <c r="E15" s="124">
        <v>95556.3</v>
      </c>
    </row>
    <row r="16" spans="1:434" ht="66">
      <c r="A16" s="110"/>
      <c r="B16" s="119">
        <v>11008</v>
      </c>
      <c r="C16" s="123" t="s">
        <v>779</v>
      </c>
      <c r="D16" s="121" t="s">
        <v>232</v>
      </c>
      <c r="E16" s="124">
        <v>1043171.3</v>
      </c>
    </row>
    <row r="17" spans="1:7" ht="66">
      <c r="A17" s="110"/>
      <c r="B17" s="119">
        <v>11009</v>
      </c>
      <c r="C17" s="123" t="s">
        <v>780</v>
      </c>
      <c r="D17" s="121" t="s">
        <v>232</v>
      </c>
      <c r="E17" s="124">
        <v>262520.2</v>
      </c>
    </row>
    <row r="18" spans="1:7" ht="33">
      <c r="A18" s="110"/>
      <c r="B18" s="125">
        <v>11010</v>
      </c>
      <c r="C18" s="120" t="s">
        <v>781</v>
      </c>
      <c r="D18" s="121" t="s">
        <v>233</v>
      </c>
      <c r="E18" s="124">
        <v>37400</v>
      </c>
      <c r="G18" s="82"/>
    </row>
    <row r="19" spans="1:7" ht="66">
      <c r="A19" s="110"/>
      <c r="B19" s="119">
        <v>11012</v>
      </c>
      <c r="C19" s="123" t="s">
        <v>329</v>
      </c>
      <c r="D19" s="121" t="s">
        <v>232</v>
      </c>
      <c r="E19" s="124">
        <v>150630.1</v>
      </c>
    </row>
    <row r="20" spans="1:7" ht="66">
      <c r="A20" s="110"/>
      <c r="B20" s="119">
        <v>11019</v>
      </c>
      <c r="C20" s="123" t="s">
        <v>782</v>
      </c>
      <c r="D20" s="121" t="s">
        <v>232</v>
      </c>
      <c r="E20" s="124">
        <v>52826.9</v>
      </c>
      <c r="G20" s="82"/>
    </row>
    <row r="21" spans="1:7" ht="66">
      <c r="A21" s="110"/>
      <c r="B21" s="119">
        <v>12001</v>
      </c>
      <c r="C21" s="123" t="s">
        <v>783</v>
      </c>
      <c r="D21" s="121" t="s">
        <v>232</v>
      </c>
      <c r="E21" s="124">
        <v>450000</v>
      </c>
    </row>
    <row r="22" spans="1:7" ht="66">
      <c r="A22" s="110"/>
      <c r="B22" s="119">
        <v>12002</v>
      </c>
      <c r="C22" s="123" t="s">
        <v>181</v>
      </c>
      <c r="D22" s="121" t="s">
        <v>232</v>
      </c>
      <c r="E22" s="124">
        <v>109800</v>
      </c>
      <c r="F22" s="78"/>
    </row>
    <row r="23" spans="1:7" ht="116.25" thickBot="1">
      <c r="A23" s="126"/>
      <c r="B23" s="127">
        <v>32004</v>
      </c>
      <c r="C23" s="128" t="s">
        <v>234</v>
      </c>
      <c r="D23" s="129" t="s">
        <v>232</v>
      </c>
      <c r="E23" s="130">
        <v>2250000</v>
      </c>
      <c r="G23" s="82"/>
    </row>
    <row r="24" spans="1:7" s="77" customFormat="1" ht="88.5" customHeight="1">
      <c r="E24" s="81"/>
    </row>
    <row r="25" spans="1:7" s="77" customFormat="1" ht="88.5" customHeight="1">
      <c r="E25" s="81"/>
    </row>
    <row r="26" spans="1:7" s="77" customFormat="1" ht="88.5" customHeight="1">
      <c r="E26" s="81"/>
    </row>
    <row r="27" spans="1:7" s="77" customFormat="1" ht="88.5" customHeight="1">
      <c r="E27" s="81"/>
    </row>
    <row r="28" spans="1:7" s="77" customFormat="1" ht="88.5" customHeight="1">
      <c r="E28" s="81"/>
    </row>
    <row r="29" spans="1:7" s="77" customFormat="1" ht="88.5" customHeight="1">
      <c r="E29" s="81"/>
    </row>
    <row r="30" spans="1:7" s="77" customFormat="1" ht="88.5" customHeight="1">
      <c r="E30" s="81"/>
    </row>
    <row r="31" spans="1:7" s="77" customFormat="1" ht="88.5" customHeight="1">
      <c r="E31" s="81"/>
    </row>
    <row r="32" spans="1:7" s="77" customFormat="1" ht="88.5" customHeight="1">
      <c r="E32" s="81"/>
    </row>
    <row r="33" spans="5:5" s="77" customFormat="1" ht="88.5" customHeight="1">
      <c r="E33" s="81"/>
    </row>
    <row r="34" spans="5:5" s="77" customFormat="1" ht="88.5" customHeight="1">
      <c r="E34" s="81"/>
    </row>
    <row r="35" spans="5:5" s="77" customFormat="1" ht="88.5" customHeight="1">
      <c r="E35" s="81"/>
    </row>
    <row r="36" spans="5:5" s="77" customFormat="1" ht="88.5" customHeight="1">
      <c r="E36" s="81"/>
    </row>
    <row r="37" spans="5:5" s="77" customFormat="1" ht="88.5" customHeight="1">
      <c r="E37" s="81"/>
    </row>
    <row r="38" spans="5:5" s="77" customFormat="1" ht="88.5" customHeight="1">
      <c r="E38" s="81"/>
    </row>
    <row r="39" spans="5:5" s="77" customFormat="1" ht="88.5" customHeight="1">
      <c r="E39" s="81"/>
    </row>
    <row r="40" spans="5:5" s="77" customFormat="1" ht="88.5" customHeight="1">
      <c r="E40" s="81"/>
    </row>
    <row r="41" spans="5:5" s="77" customFormat="1" ht="88.5" customHeight="1">
      <c r="E41" s="81"/>
    </row>
    <row r="42" spans="5:5" s="77" customFormat="1" ht="88.5" customHeight="1">
      <c r="E42" s="81"/>
    </row>
    <row r="43" spans="5:5" s="77" customFormat="1" ht="88.5" customHeight="1">
      <c r="E43" s="81"/>
    </row>
    <row r="44" spans="5:5" s="77" customFormat="1" ht="88.5" customHeight="1">
      <c r="E44" s="81"/>
    </row>
    <row r="45" spans="5:5" s="77" customFormat="1" ht="88.5" customHeight="1">
      <c r="E45" s="81"/>
    </row>
    <row r="46" spans="5:5" s="77" customFormat="1" ht="88.5" customHeight="1">
      <c r="E46" s="81"/>
    </row>
    <row r="47" spans="5:5" s="77" customFormat="1" ht="88.5" customHeight="1">
      <c r="E47" s="81"/>
    </row>
    <row r="48" spans="5:5" s="77" customFormat="1" ht="88.5" customHeight="1">
      <c r="E48" s="81"/>
    </row>
    <row r="49" spans="5:5" s="77" customFormat="1" ht="88.5" customHeight="1">
      <c r="E49" s="81"/>
    </row>
    <row r="50" spans="5:5" s="77" customFormat="1" ht="88.5" customHeight="1">
      <c r="E50" s="81"/>
    </row>
    <row r="51" spans="5:5" s="77" customFormat="1" ht="88.5" customHeight="1">
      <c r="E51" s="81"/>
    </row>
    <row r="52" spans="5:5" s="77" customFormat="1" ht="88.5" customHeight="1">
      <c r="E52" s="81"/>
    </row>
    <row r="53" spans="5:5" s="77" customFormat="1" ht="88.5" customHeight="1">
      <c r="E53" s="81"/>
    </row>
    <row r="54" spans="5:5" s="77" customFormat="1" ht="88.5" customHeight="1">
      <c r="E54" s="81"/>
    </row>
    <row r="55" spans="5:5" s="77" customFormat="1" ht="88.5" customHeight="1">
      <c r="E55" s="81"/>
    </row>
    <row r="56" spans="5:5" s="77" customFormat="1" ht="88.5" customHeight="1">
      <c r="E56" s="81"/>
    </row>
    <row r="57" spans="5:5" s="77" customFormat="1" ht="88.5" customHeight="1">
      <c r="E57" s="81"/>
    </row>
    <row r="58" spans="5:5" s="77" customFormat="1" ht="88.5" customHeight="1">
      <c r="E58" s="81"/>
    </row>
    <row r="59" spans="5:5" s="77" customFormat="1" ht="88.5" customHeight="1">
      <c r="E59" s="81"/>
    </row>
    <row r="60" spans="5:5" s="77" customFormat="1" ht="88.5" customHeight="1">
      <c r="E60" s="81"/>
    </row>
    <row r="61" spans="5:5" s="77" customFormat="1" ht="88.5" customHeight="1">
      <c r="E61" s="81"/>
    </row>
    <row r="62" spans="5:5" s="77" customFormat="1" ht="88.5" customHeight="1">
      <c r="E62" s="81"/>
    </row>
    <row r="63" spans="5:5" s="77" customFormat="1" ht="88.5" customHeight="1">
      <c r="E63" s="81"/>
    </row>
    <row r="64" spans="5:5" s="77" customFormat="1" ht="88.5" customHeight="1">
      <c r="E64" s="81"/>
    </row>
    <row r="65" spans="5:5" s="77" customFormat="1" ht="88.5" customHeight="1">
      <c r="E65" s="81"/>
    </row>
    <row r="66" spans="5:5" s="77" customFormat="1" ht="88.5" customHeight="1">
      <c r="E66" s="81"/>
    </row>
    <row r="67" spans="5:5" s="77" customFormat="1" ht="88.5" customHeight="1">
      <c r="E67" s="81"/>
    </row>
    <row r="68" spans="5:5" s="77" customFormat="1" ht="88.5" customHeight="1">
      <c r="E68" s="81"/>
    </row>
    <row r="69" spans="5:5" s="77" customFormat="1" ht="88.5" customHeight="1">
      <c r="E69" s="81"/>
    </row>
    <row r="70" spans="5:5" s="77" customFormat="1" ht="88.5" customHeight="1">
      <c r="E70" s="81"/>
    </row>
    <row r="71" spans="5:5" s="77" customFormat="1" ht="88.5" customHeight="1">
      <c r="E71" s="81"/>
    </row>
    <row r="72" spans="5:5" s="77" customFormat="1" ht="88.5" customHeight="1">
      <c r="E72" s="81"/>
    </row>
    <row r="73" spans="5:5" s="77" customFormat="1" ht="88.5" customHeight="1">
      <c r="E73" s="81"/>
    </row>
    <row r="74" spans="5:5" s="77" customFormat="1" ht="88.5" customHeight="1">
      <c r="E74" s="81"/>
    </row>
    <row r="75" spans="5:5" s="77" customFormat="1" ht="88.5" customHeight="1">
      <c r="E75" s="81"/>
    </row>
    <row r="76" spans="5:5" s="77" customFormat="1" ht="88.5" customHeight="1">
      <c r="E76" s="81"/>
    </row>
    <row r="77" spans="5:5" s="77" customFormat="1" ht="88.5" customHeight="1">
      <c r="E77" s="81"/>
    </row>
    <row r="78" spans="5:5" s="77" customFormat="1" ht="88.5" customHeight="1">
      <c r="E78" s="81"/>
    </row>
    <row r="79" spans="5:5" s="77" customFormat="1" ht="88.5" customHeight="1">
      <c r="E79" s="81"/>
    </row>
    <row r="80" spans="5:5" s="77" customFormat="1" ht="88.5" customHeight="1">
      <c r="E80" s="81"/>
    </row>
    <row r="81" spans="5:5" s="77" customFormat="1" ht="88.5" customHeight="1">
      <c r="E81" s="81"/>
    </row>
    <row r="82" spans="5:5" s="77" customFormat="1" ht="88.5" customHeight="1">
      <c r="E82" s="81"/>
    </row>
    <row r="83" spans="5:5" s="77" customFormat="1" ht="88.5" customHeight="1">
      <c r="E83" s="81"/>
    </row>
    <row r="84" spans="5:5" s="77" customFormat="1" ht="88.5" customHeight="1">
      <c r="E84" s="81"/>
    </row>
    <row r="85" spans="5:5" s="77" customFormat="1" ht="88.5" customHeight="1">
      <c r="E85" s="81"/>
    </row>
    <row r="86" spans="5:5" s="77" customFormat="1" ht="88.5" customHeight="1">
      <c r="E86" s="81"/>
    </row>
    <row r="87" spans="5:5" s="77" customFormat="1" ht="88.5" customHeight="1">
      <c r="E87" s="81"/>
    </row>
    <row r="88" spans="5:5" s="77" customFormat="1" ht="88.5" customHeight="1">
      <c r="E88" s="81"/>
    </row>
    <row r="89" spans="5:5" s="77" customFormat="1" ht="88.5" customHeight="1">
      <c r="E89" s="81"/>
    </row>
    <row r="90" spans="5:5" s="77" customFormat="1" ht="88.5" customHeight="1">
      <c r="E90" s="81"/>
    </row>
    <row r="91" spans="5:5" s="77" customFormat="1" ht="88.5" customHeight="1">
      <c r="E91" s="81"/>
    </row>
    <row r="92" spans="5:5" s="77" customFormat="1" ht="88.5" customHeight="1">
      <c r="E92" s="81"/>
    </row>
    <row r="93" spans="5:5" s="77" customFormat="1" ht="88.5" customHeight="1">
      <c r="E93" s="81"/>
    </row>
    <row r="94" spans="5:5" s="77" customFormat="1" ht="88.5" customHeight="1">
      <c r="E94" s="81"/>
    </row>
    <row r="95" spans="5:5" s="77" customFormat="1" ht="88.5" customHeight="1">
      <c r="E95" s="81"/>
    </row>
    <row r="96" spans="5:5" s="77" customFormat="1" ht="88.5" customHeight="1">
      <c r="E96" s="81"/>
    </row>
    <row r="97" spans="5:5" s="77" customFormat="1" ht="88.5" customHeight="1">
      <c r="E97" s="81"/>
    </row>
    <row r="98" spans="5:5" s="77" customFormat="1" ht="88.5" customHeight="1">
      <c r="E98" s="81"/>
    </row>
    <row r="99" spans="5:5" s="77" customFormat="1" ht="88.5" customHeight="1">
      <c r="E99" s="81"/>
    </row>
    <row r="100" spans="5:5" s="77" customFormat="1" ht="88.5" customHeight="1">
      <c r="E100" s="81"/>
    </row>
    <row r="101" spans="5:5" s="77" customFormat="1" ht="88.5" customHeight="1">
      <c r="E101" s="81"/>
    </row>
    <row r="102" spans="5:5" s="77" customFormat="1" ht="88.5" customHeight="1">
      <c r="E102" s="81"/>
    </row>
    <row r="103" spans="5:5" s="77" customFormat="1" ht="88.5" customHeight="1">
      <c r="E103" s="81"/>
    </row>
    <row r="104" spans="5:5" s="77" customFormat="1" ht="88.5" customHeight="1">
      <c r="E104" s="81"/>
    </row>
    <row r="105" spans="5:5" s="77" customFormat="1" ht="88.5" customHeight="1">
      <c r="E105" s="81"/>
    </row>
    <row r="106" spans="5:5" s="77" customFormat="1" ht="88.5" customHeight="1">
      <c r="E106" s="81"/>
    </row>
    <row r="107" spans="5:5" s="77" customFormat="1" ht="88.5" customHeight="1">
      <c r="E107" s="81"/>
    </row>
    <row r="108" spans="5:5" s="77" customFormat="1" ht="88.5" customHeight="1">
      <c r="E108" s="81"/>
    </row>
    <row r="109" spans="5:5" s="77" customFormat="1" ht="88.5" customHeight="1">
      <c r="E109" s="81"/>
    </row>
    <row r="110" spans="5:5" s="77" customFormat="1" ht="88.5" customHeight="1">
      <c r="E110" s="81"/>
    </row>
    <row r="111" spans="5:5" s="77" customFormat="1" ht="88.5" customHeight="1">
      <c r="E111" s="81"/>
    </row>
    <row r="112" spans="5:5" s="77" customFormat="1" ht="88.5" customHeight="1">
      <c r="E112" s="81"/>
    </row>
    <row r="113" spans="5:5" s="77" customFormat="1" ht="88.5" customHeight="1">
      <c r="E113" s="81"/>
    </row>
    <row r="114" spans="5:5" s="77" customFormat="1" ht="88.5" customHeight="1">
      <c r="E114" s="81"/>
    </row>
    <row r="115" spans="5:5" s="77" customFormat="1" ht="88.5" customHeight="1">
      <c r="E115" s="81"/>
    </row>
    <row r="116" spans="5:5" s="77" customFormat="1" ht="88.5" customHeight="1">
      <c r="E116" s="81"/>
    </row>
    <row r="117" spans="5:5" s="77" customFormat="1" ht="88.5" customHeight="1">
      <c r="E117" s="81"/>
    </row>
    <row r="118" spans="5:5" s="77" customFormat="1" ht="88.5" customHeight="1">
      <c r="E118" s="81"/>
    </row>
    <row r="119" spans="5:5" s="77" customFormat="1" ht="88.5" customHeight="1">
      <c r="E119" s="81"/>
    </row>
    <row r="120" spans="5:5" s="77" customFormat="1" ht="88.5" customHeight="1">
      <c r="E120" s="81"/>
    </row>
    <row r="121" spans="5:5" s="77" customFormat="1" ht="88.5" customHeight="1">
      <c r="E121" s="81"/>
    </row>
    <row r="122" spans="5:5" s="77" customFormat="1" ht="88.5" customHeight="1">
      <c r="E122" s="81"/>
    </row>
    <row r="123" spans="5:5" s="77" customFormat="1" ht="88.5" customHeight="1">
      <c r="E123" s="81"/>
    </row>
    <row r="124" spans="5:5" s="77" customFormat="1" ht="88.5" customHeight="1">
      <c r="E124" s="81"/>
    </row>
    <row r="125" spans="5:5" s="77" customFormat="1" ht="88.5" customHeight="1">
      <c r="E125" s="81"/>
    </row>
    <row r="126" spans="5:5" s="77" customFormat="1" ht="88.5" customHeight="1">
      <c r="E126" s="81"/>
    </row>
    <row r="127" spans="5:5" s="77" customFormat="1" ht="88.5" customHeight="1">
      <c r="E127" s="81"/>
    </row>
    <row r="128" spans="5:5" s="77" customFormat="1" ht="88.5" customHeight="1">
      <c r="E128" s="81"/>
    </row>
    <row r="129" spans="5:5" s="77" customFormat="1" ht="88.5" customHeight="1">
      <c r="E129" s="81"/>
    </row>
    <row r="130" spans="5:5" s="77" customFormat="1" ht="88.5" customHeight="1">
      <c r="E130" s="81"/>
    </row>
    <row r="131" spans="5:5" s="77" customFormat="1" ht="88.5" customHeight="1">
      <c r="E131" s="81"/>
    </row>
    <row r="132" spans="5:5" s="77" customFormat="1" ht="88.5" customHeight="1">
      <c r="E132" s="81"/>
    </row>
    <row r="133" spans="5:5" s="77" customFormat="1" ht="88.5" customHeight="1">
      <c r="E133" s="81"/>
    </row>
    <row r="134" spans="5:5" s="77" customFormat="1" ht="88.5" customHeight="1">
      <c r="E134" s="81"/>
    </row>
    <row r="135" spans="5:5" s="77" customFormat="1" ht="88.5" customHeight="1">
      <c r="E135" s="81"/>
    </row>
    <row r="136" spans="5:5" s="77" customFormat="1" ht="88.5" customHeight="1">
      <c r="E136" s="81"/>
    </row>
    <row r="137" spans="5:5" s="77" customFormat="1" ht="88.5" customHeight="1">
      <c r="E137" s="81"/>
    </row>
    <row r="138" spans="5:5" s="77" customFormat="1" ht="88.5" customHeight="1">
      <c r="E138" s="81"/>
    </row>
    <row r="139" spans="5:5" s="77" customFormat="1" ht="88.5" customHeight="1">
      <c r="E139" s="81"/>
    </row>
    <row r="140" spans="5:5" s="77" customFormat="1" ht="88.5" customHeight="1">
      <c r="E140" s="81"/>
    </row>
    <row r="141" spans="5:5" s="77" customFormat="1" ht="88.5" customHeight="1">
      <c r="E141" s="81"/>
    </row>
    <row r="142" spans="5:5" s="77" customFormat="1" ht="88.5" customHeight="1">
      <c r="E142" s="81"/>
    </row>
    <row r="143" spans="5:5" s="77" customFormat="1" ht="88.5" customHeight="1">
      <c r="E143" s="81"/>
    </row>
    <row r="144" spans="5:5" s="77" customFormat="1" ht="88.5" customHeight="1">
      <c r="E144" s="81"/>
    </row>
    <row r="145" spans="5:5" s="77" customFormat="1" ht="88.5" customHeight="1">
      <c r="E145" s="81"/>
    </row>
    <row r="146" spans="5:5" s="77" customFormat="1" ht="88.5" customHeight="1">
      <c r="E146" s="81"/>
    </row>
    <row r="147" spans="5:5" s="77" customFormat="1" ht="88.5" customHeight="1">
      <c r="E147" s="81"/>
    </row>
    <row r="148" spans="5:5" s="77" customFormat="1" ht="88.5" customHeight="1">
      <c r="E148" s="81"/>
    </row>
    <row r="149" spans="5:5" s="77" customFormat="1" ht="88.5" customHeight="1">
      <c r="E149" s="81"/>
    </row>
    <row r="150" spans="5:5" s="77" customFormat="1" ht="88.5" customHeight="1">
      <c r="E150" s="81"/>
    </row>
    <row r="151" spans="5:5" s="77" customFormat="1" ht="88.5" customHeight="1">
      <c r="E151" s="81"/>
    </row>
    <row r="152" spans="5:5" s="77" customFormat="1" ht="88.5" customHeight="1">
      <c r="E152" s="81"/>
    </row>
    <row r="153" spans="5:5" s="77" customFormat="1" ht="88.5" customHeight="1">
      <c r="E153" s="81"/>
    </row>
    <row r="154" spans="5:5" s="77" customFormat="1" ht="88.5" customHeight="1">
      <c r="E154" s="81"/>
    </row>
    <row r="155" spans="5:5" s="77" customFormat="1" ht="88.5" customHeight="1">
      <c r="E155" s="81"/>
    </row>
    <row r="156" spans="5:5" s="77" customFormat="1" ht="88.5" customHeight="1">
      <c r="E156" s="81"/>
    </row>
    <row r="157" spans="5:5" s="77" customFormat="1" ht="88.5" customHeight="1">
      <c r="E157" s="81"/>
    </row>
    <row r="158" spans="5:5" s="77" customFormat="1" ht="88.5" customHeight="1">
      <c r="E158" s="81"/>
    </row>
    <row r="159" spans="5:5" s="77" customFormat="1" ht="88.5" customHeight="1">
      <c r="E159" s="81"/>
    </row>
    <row r="160" spans="5:5" s="77" customFormat="1" ht="88.5" customHeight="1">
      <c r="E160" s="81"/>
    </row>
    <row r="161" spans="5:5" s="77" customFormat="1" ht="88.5" customHeight="1">
      <c r="E161" s="81"/>
    </row>
    <row r="162" spans="5:5" s="77" customFormat="1" ht="88.5" customHeight="1">
      <c r="E162" s="81"/>
    </row>
    <row r="163" spans="5:5" s="77" customFormat="1" ht="88.5" customHeight="1">
      <c r="E163" s="81"/>
    </row>
    <row r="164" spans="5:5" s="77" customFormat="1" ht="88.5" customHeight="1">
      <c r="E164" s="81"/>
    </row>
    <row r="165" spans="5:5" s="77" customFormat="1" ht="88.5" customHeight="1">
      <c r="E165" s="81"/>
    </row>
    <row r="166" spans="5:5" s="77" customFormat="1" ht="88.5" customHeight="1">
      <c r="E166" s="81"/>
    </row>
    <row r="167" spans="5:5" s="77" customFormat="1" ht="88.5" customHeight="1">
      <c r="E167" s="81"/>
    </row>
    <row r="168" spans="5:5" s="77" customFormat="1" ht="88.5" customHeight="1">
      <c r="E168" s="81"/>
    </row>
    <row r="169" spans="5:5" s="77" customFormat="1" ht="88.5" customHeight="1">
      <c r="E169" s="81"/>
    </row>
    <row r="170" spans="5:5" s="77" customFormat="1" ht="88.5" customHeight="1">
      <c r="E170" s="81"/>
    </row>
    <row r="171" spans="5:5" s="77" customFormat="1" ht="88.5" customHeight="1">
      <c r="E171" s="81"/>
    </row>
    <row r="172" spans="5:5" s="77" customFormat="1" ht="88.5" customHeight="1">
      <c r="E172" s="81"/>
    </row>
    <row r="173" spans="5:5" s="77" customFormat="1" ht="88.5" customHeight="1">
      <c r="E173" s="81"/>
    </row>
    <row r="174" spans="5:5" s="77" customFormat="1" ht="88.5" customHeight="1">
      <c r="E174" s="81"/>
    </row>
    <row r="175" spans="5:5" s="77" customFormat="1" ht="88.5" customHeight="1">
      <c r="E175" s="81"/>
    </row>
    <row r="176" spans="5:5" s="77" customFormat="1" ht="88.5" customHeight="1">
      <c r="E176" s="81"/>
    </row>
    <row r="177" spans="5:5" s="77" customFormat="1" ht="88.5" customHeight="1">
      <c r="E177" s="81"/>
    </row>
    <row r="178" spans="5:5" s="77" customFormat="1" ht="88.5" customHeight="1">
      <c r="E178" s="81"/>
    </row>
    <row r="179" spans="5:5" s="77" customFormat="1" ht="88.5" customHeight="1">
      <c r="E179" s="81"/>
    </row>
    <row r="180" spans="5:5" s="77" customFormat="1" ht="88.5" customHeight="1">
      <c r="E180" s="81"/>
    </row>
    <row r="181" spans="5:5" s="77" customFormat="1" ht="88.5" customHeight="1">
      <c r="E181" s="81"/>
    </row>
    <row r="182" spans="5:5" s="77" customFormat="1" ht="88.5" customHeight="1">
      <c r="E182" s="81"/>
    </row>
    <row r="183" spans="5:5" s="77" customFormat="1" ht="88.5" customHeight="1">
      <c r="E183" s="81"/>
    </row>
    <row r="184" spans="5:5" s="77" customFormat="1" ht="88.5" customHeight="1">
      <c r="E184" s="81"/>
    </row>
    <row r="185" spans="5:5" s="77" customFormat="1" ht="88.5" customHeight="1">
      <c r="E185" s="81"/>
    </row>
    <row r="186" spans="5:5" s="77" customFormat="1" ht="88.5" customHeight="1">
      <c r="E186" s="81"/>
    </row>
    <row r="187" spans="5:5" s="77" customFormat="1" ht="88.5" customHeight="1">
      <c r="E187" s="81"/>
    </row>
    <row r="188" spans="5:5" s="77" customFormat="1" ht="88.5" customHeight="1">
      <c r="E188" s="81"/>
    </row>
    <row r="189" spans="5:5" s="77" customFormat="1" ht="88.5" customHeight="1">
      <c r="E189" s="81"/>
    </row>
    <row r="190" spans="5:5" s="77" customFormat="1" ht="88.5" customHeight="1">
      <c r="E190" s="81"/>
    </row>
    <row r="191" spans="5:5" s="77" customFormat="1" ht="88.5" customHeight="1">
      <c r="E191" s="81"/>
    </row>
    <row r="192" spans="5:5" s="77" customFormat="1" ht="88.5" customHeight="1">
      <c r="E192" s="81"/>
    </row>
    <row r="193" spans="5:5" s="77" customFormat="1" ht="88.5" customHeight="1">
      <c r="E193" s="81"/>
    </row>
    <row r="194" spans="5:5" s="77" customFormat="1" ht="88.5" customHeight="1">
      <c r="E194" s="81"/>
    </row>
    <row r="195" spans="5:5" s="77" customFormat="1" ht="88.5" customHeight="1">
      <c r="E195" s="81"/>
    </row>
    <row r="196" spans="5:5" s="77" customFormat="1" ht="88.5" customHeight="1">
      <c r="E196" s="81"/>
    </row>
    <row r="197" spans="5:5" s="77" customFormat="1" ht="88.5" customHeight="1">
      <c r="E197" s="81"/>
    </row>
    <row r="198" spans="5:5" s="77" customFormat="1" ht="88.5" customHeight="1">
      <c r="E198" s="81"/>
    </row>
    <row r="199" spans="5:5" s="77" customFormat="1" ht="88.5" customHeight="1">
      <c r="E199" s="81"/>
    </row>
    <row r="200" spans="5:5" s="77" customFormat="1" ht="88.5" customHeight="1">
      <c r="E200" s="81"/>
    </row>
    <row r="201" spans="5:5" s="77" customFormat="1" ht="88.5" customHeight="1">
      <c r="E201" s="81"/>
    </row>
    <row r="202" spans="5:5" s="77" customFormat="1" ht="88.5" customHeight="1">
      <c r="E202" s="81"/>
    </row>
    <row r="203" spans="5:5" s="77" customFormat="1" ht="88.5" customHeight="1">
      <c r="E203" s="81"/>
    </row>
    <row r="204" spans="5:5" s="77" customFormat="1" ht="88.5" customHeight="1">
      <c r="E204" s="81"/>
    </row>
    <row r="205" spans="5:5" s="77" customFormat="1" ht="88.5" customHeight="1">
      <c r="E205" s="81"/>
    </row>
    <row r="206" spans="5:5" s="77" customFormat="1" ht="88.5" customHeight="1">
      <c r="E206" s="81"/>
    </row>
    <row r="207" spans="5:5" s="77" customFormat="1" ht="88.5" customHeight="1">
      <c r="E207" s="81"/>
    </row>
    <row r="208" spans="5:5" s="77" customFormat="1" ht="88.5" customHeight="1">
      <c r="E208" s="81"/>
    </row>
    <row r="209" spans="5:5" s="77" customFormat="1" ht="88.5" customHeight="1">
      <c r="E209" s="81"/>
    </row>
    <row r="210" spans="5:5" s="77" customFormat="1" ht="88.5" customHeight="1">
      <c r="E210" s="81"/>
    </row>
    <row r="211" spans="5:5" s="77" customFormat="1" ht="88.5" customHeight="1">
      <c r="E211" s="81"/>
    </row>
    <row r="212" spans="5:5" s="77" customFormat="1" ht="88.5" customHeight="1">
      <c r="E212" s="81"/>
    </row>
    <row r="213" spans="5:5" s="77" customFormat="1" ht="88.5" customHeight="1">
      <c r="E213" s="81"/>
    </row>
    <row r="214" spans="5:5" s="77" customFormat="1" ht="88.5" customHeight="1">
      <c r="E214" s="81"/>
    </row>
    <row r="215" spans="5:5" s="77" customFormat="1" ht="88.5" customHeight="1">
      <c r="E215" s="81"/>
    </row>
    <row r="216" spans="5:5" s="77" customFormat="1" ht="88.5" customHeight="1">
      <c r="E216" s="81"/>
    </row>
    <row r="217" spans="5:5" s="77" customFormat="1" ht="88.5" customHeight="1">
      <c r="E217" s="81"/>
    </row>
    <row r="218" spans="5:5" s="77" customFormat="1" ht="88.5" customHeight="1">
      <c r="E218" s="81"/>
    </row>
    <row r="219" spans="5:5" s="77" customFormat="1" ht="88.5" customHeight="1">
      <c r="E219" s="81"/>
    </row>
    <row r="220" spans="5:5" s="77" customFormat="1" ht="88.5" customHeight="1">
      <c r="E220" s="81"/>
    </row>
    <row r="221" spans="5:5" s="77" customFormat="1" ht="88.5" customHeight="1">
      <c r="E221" s="81"/>
    </row>
    <row r="222" spans="5:5" s="77" customFormat="1" ht="88.5" customHeight="1">
      <c r="E222" s="81"/>
    </row>
    <row r="223" spans="5:5" s="77" customFormat="1" ht="88.5" customHeight="1">
      <c r="E223" s="81"/>
    </row>
    <row r="224" spans="5:5" s="77" customFormat="1" ht="88.5" customHeight="1">
      <c r="E224" s="81"/>
    </row>
    <row r="225" spans="5:5" s="77" customFormat="1" ht="88.5" customHeight="1">
      <c r="E225" s="81"/>
    </row>
    <row r="226" spans="5:5" s="77" customFormat="1" ht="88.5" customHeight="1">
      <c r="E226" s="81"/>
    </row>
    <row r="227" spans="5:5" s="77" customFormat="1" ht="88.5" customHeight="1">
      <c r="E227" s="81"/>
    </row>
    <row r="228" spans="5:5" s="77" customFormat="1" ht="88.5" customHeight="1">
      <c r="E228" s="81"/>
    </row>
    <row r="229" spans="5:5" s="77" customFormat="1" ht="88.5" customHeight="1">
      <c r="E229" s="81"/>
    </row>
    <row r="230" spans="5:5" s="77" customFormat="1" ht="88.5" customHeight="1">
      <c r="E230" s="81"/>
    </row>
    <row r="231" spans="5:5" s="77" customFormat="1" ht="88.5" customHeight="1">
      <c r="E231" s="81"/>
    </row>
    <row r="232" spans="5:5" s="77" customFormat="1" ht="88.5" customHeight="1">
      <c r="E232" s="81"/>
    </row>
    <row r="233" spans="5:5" s="77" customFormat="1" ht="88.5" customHeight="1">
      <c r="E233" s="81"/>
    </row>
    <row r="234" spans="5:5" s="77" customFormat="1" ht="88.5" customHeight="1">
      <c r="E234" s="81"/>
    </row>
    <row r="235" spans="5:5" s="77" customFormat="1" ht="88.5" customHeight="1">
      <c r="E235" s="81"/>
    </row>
    <row r="236" spans="5:5" s="77" customFormat="1" ht="88.5" customHeight="1">
      <c r="E236" s="81"/>
    </row>
    <row r="237" spans="5:5" s="77" customFormat="1" ht="88.5" customHeight="1">
      <c r="E237" s="81"/>
    </row>
    <row r="238" spans="5:5" s="77" customFormat="1" ht="88.5" customHeight="1">
      <c r="E238" s="81"/>
    </row>
    <row r="239" spans="5:5" s="77" customFormat="1" ht="88.5" customHeight="1">
      <c r="E239" s="81"/>
    </row>
    <row r="240" spans="5:5" s="77" customFormat="1" ht="88.5" customHeight="1">
      <c r="E240" s="81"/>
    </row>
    <row r="241" spans="5:5" s="77" customFormat="1" ht="88.5" customHeight="1">
      <c r="E241" s="81"/>
    </row>
    <row r="242" spans="5:5" s="77" customFormat="1" ht="88.5" customHeight="1">
      <c r="E242" s="81"/>
    </row>
    <row r="243" spans="5:5" s="77" customFormat="1" ht="88.5" customHeight="1">
      <c r="E243" s="81"/>
    </row>
    <row r="244" spans="5:5" s="77" customFormat="1" ht="88.5" customHeight="1">
      <c r="E244" s="81"/>
    </row>
    <row r="245" spans="5:5" s="77" customFormat="1" ht="88.5" customHeight="1">
      <c r="E245" s="81"/>
    </row>
    <row r="246" spans="5:5" s="77" customFormat="1" ht="88.5" customHeight="1">
      <c r="E246" s="81"/>
    </row>
    <row r="247" spans="5:5" s="77" customFormat="1" ht="88.5" customHeight="1">
      <c r="E247" s="81"/>
    </row>
    <row r="248" spans="5:5" s="77" customFormat="1" ht="88.5" customHeight="1">
      <c r="E248" s="81"/>
    </row>
    <row r="249" spans="5:5" s="77" customFormat="1" ht="88.5" customHeight="1">
      <c r="E249" s="81"/>
    </row>
    <row r="250" spans="5:5" s="77" customFormat="1" ht="88.5" customHeight="1">
      <c r="E250" s="81"/>
    </row>
    <row r="251" spans="5:5" s="77" customFormat="1" ht="88.5" customHeight="1">
      <c r="E251" s="81"/>
    </row>
    <row r="252" spans="5:5" s="77" customFormat="1" ht="88.5" customHeight="1">
      <c r="E252" s="81"/>
    </row>
    <row r="253" spans="5:5" s="77" customFormat="1" ht="88.5" customHeight="1">
      <c r="E253" s="81"/>
    </row>
    <row r="254" spans="5:5" s="77" customFormat="1" ht="88.5" customHeight="1">
      <c r="E254" s="81"/>
    </row>
    <row r="255" spans="5:5" s="77" customFormat="1" ht="88.5" customHeight="1">
      <c r="E255" s="81"/>
    </row>
    <row r="256" spans="5:5" s="77" customFormat="1" ht="88.5" customHeight="1">
      <c r="E256" s="81"/>
    </row>
    <row r="257" spans="5:5" s="77" customFormat="1" ht="88.5" customHeight="1">
      <c r="E257" s="81"/>
    </row>
    <row r="258" spans="5:5" s="77" customFormat="1" ht="88.5" customHeight="1">
      <c r="E258" s="81"/>
    </row>
    <row r="259" spans="5:5" s="77" customFormat="1" ht="88.5" customHeight="1">
      <c r="E259" s="81"/>
    </row>
    <row r="260" spans="5:5" s="77" customFormat="1" ht="88.5" customHeight="1">
      <c r="E260" s="81"/>
    </row>
    <row r="261" spans="5:5" s="77" customFormat="1" ht="88.5" customHeight="1">
      <c r="E261" s="81"/>
    </row>
    <row r="262" spans="5:5" s="77" customFormat="1" ht="88.5" customHeight="1">
      <c r="E262" s="81"/>
    </row>
    <row r="263" spans="5:5" s="77" customFormat="1" ht="88.5" customHeight="1">
      <c r="E263" s="81"/>
    </row>
    <row r="264" spans="5:5" s="77" customFormat="1" ht="88.5" customHeight="1">
      <c r="E264" s="81"/>
    </row>
    <row r="265" spans="5:5" s="77" customFormat="1" ht="88.5" customHeight="1">
      <c r="E265" s="81"/>
    </row>
    <row r="266" spans="5:5" s="77" customFormat="1" ht="88.5" customHeight="1">
      <c r="E266" s="81"/>
    </row>
    <row r="267" spans="5:5" s="77" customFormat="1" ht="88.5" customHeight="1">
      <c r="E267" s="81"/>
    </row>
    <row r="268" spans="5:5" s="77" customFormat="1" ht="88.5" customHeight="1">
      <c r="E268" s="81"/>
    </row>
    <row r="269" spans="5:5" s="77" customFormat="1" ht="88.5" customHeight="1">
      <c r="E269" s="81"/>
    </row>
    <row r="270" spans="5:5" s="77" customFormat="1" ht="88.5" customHeight="1">
      <c r="E270" s="81"/>
    </row>
    <row r="271" spans="5:5" s="77" customFormat="1" ht="88.5" customHeight="1">
      <c r="E271" s="81"/>
    </row>
    <row r="272" spans="5:5" s="77" customFormat="1" ht="88.5" customHeight="1">
      <c r="E272" s="81"/>
    </row>
    <row r="273" spans="5:5" s="77" customFormat="1" ht="88.5" customHeight="1">
      <c r="E273" s="81"/>
    </row>
    <row r="274" spans="5:5" s="77" customFormat="1" ht="88.5" customHeight="1">
      <c r="E274" s="81"/>
    </row>
    <row r="275" spans="5:5" s="77" customFormat="1" ht="88.5" customHeight="1">
      <c r="E275" s="81"/>
    </row>
    <row r="276" spans="5:5" s="77" customFormat="1" ht="88.5" customHeight="1">
      <c r="E276" s="81"/>
    </row>
    <row r="277" spans="5:5" s="77" customFormat="1" ht="88.5" customHeight="1">
      <c r="E277" s="81"/>
    </row>
    <row r="278" spans="5:5" s="77" customFormat="1" ht="88.5" customHeight="1">
      <c r="E278" s="81"/>
    </row>
    <row r="279" spans="5:5" s="77" customFormat="1" ht="88.5" customHeight="1">
      <c r="E279" s="81"/>
    </row>
    <row r="280" spans="5:5" s="77" customFormat="1" ht="88.5" customHeight="1">
      <c r="E280" s="81"/>
    </row>
    <row r="281" spans="5:5" s="77" customFormat="1" ht="88.5" customHeight="1">
      <c r="E281" s="81"/>
    </row>
    <row r="282" spans="5:5" s="77" customFormat="1" ht="88.5" customHeight="1">
      <c r="E282" s="81"/>
    </row>
    <row r="283" spans="5:5" s="77" customFormat="1" ht="88.5" customHeight="1">
      <c r="E283" s="81"/>
    </row>
    <row r="284" spans="5:5" s="77" customFormat="1" ht="88.5" customHeight="1">
      <c r="E284" s="81"/>
    </row>
    <row r="285" spans="5:5" s="77" customFormat="1" ht="88.5" customHeight="1">
      <c r="E285" s="81"/>
    </row>
    <row r="286" spans="5:5" s="77" customFormat="1" ht="88.5" customHeight="1">
      <c r="E286" s="81"/>
    </row>
    <row r="287" spans="5:5" s="77" customFormat="1" ht="88.5" customHeight="1">
      <c r="E287" s="81"/>
    </row>
    <row r="288" spans="5:5" s="77" customFormat="1" ht="88.5" customHeight="1">
      <c r="E288" s="81"/>
    </row>
    <row r="289" spans="5:5" s="77" customFormat="1" ht="88.5" customHeight="1">
      <c r="E289" s="81"/>
    </row>
    <row r="290" spans="5:5" s="77" customFormat="1" ht="88.5" customHeight="1">
      <c r="E290" s="81"/>
    </row>
    <row r="291" spans="5:5" s="77" customFormat="1" ht="88.5" customHeight="1">
      <c r="E291" s="81"/>
    </row>
    <row r="292" spans="5:5" s="77" customFormat="1" ht="88.5" customHeight="1">
      <c r="E292" s="81"/>
    </row>
    <row r="293" spans="5:5" s="77" customFormat="1" ht="88.5" customHeight="1">
      <c r="E293" s="81"/>
    </row>
    <row r="294" spans="5:5" s="77" customFormat="1" ht="88.5" customHeight="1">
      <c r="E294" s="81"/>
    </row>
    <row r="295" spans="5:5" s="77" customFormat="1" ht="88.5" customHeight="1">
      <c r="E295" s="81"/>
    </row>
    <row r="296" spans="5:5" s="77" customFormat="1" ht="88.5" customHeight="1">
      <c r="E296" s="81"/>
    </row>
    <row r="297" spans="5:5" s="77" customFormat="1" ht="88.5" customHeight="1">
      <c r="E297" s="81"/>
    </row>
    <row r="298" spans="5:5" s="77" customFormat="1" ht="88.5" customHeight="1">
      <c r="E298" s="81"/>
    </row>
    <row r="299" spans="5:5" s="77" customFormat="1" ht="88.5" customHeight="1">
      <c r="E299" s="81"/>
    </row>
    <row r="300" spans="5:5" s="77" customFormat="1" ht="88.5" customHeight="1">
      <c r="E300" s="81"/>
    </row>
    <row r="301" spans="5:5" s="77" customFormat="1" ht="88.5" customHeight="1">
      <c r="E301" s="81"/>
    </row>
    <row r="302" spans="5:5" s="77" customFormat="1" ht="88.5" customHeight="1">
      <c r="E302" s="81"/>
    </row>
    <row r="303" spans="5:5" s="77" customFormat="1" ht="88.5" customHeight="1">
      <c r="E303" s="81"/>
    </row>
    <row r="304" spans="5:5" s="77" customFormat="1" ht="88.5" customHeight="1">
      <c r="E304" s="81"/>
    </row>
    <row r="305" spans="5:5" s="77" customFormat="1" ht="88.5" customHeight="1">
      <c r="E305" s="81"/>
    </row>
    <row r="306" spans="5:5" s="77" customFormat="1" ht="88.5" customHeight="1">
      <c r="E306" s="81"/>
    </row>
    <row r="307" spans="5:5" s="77" customFormat="1" ht="88.5" customHeight="1">
      <c r="E307" s="81"/>
    </row>
    <row r="308" spans="5:5" s="77" customFormat="1" ht="88.5" customHeight="1">
      <c r="E308" s="81"/>
    </row>
    <row r="309" spans="5:5" s="77" customFormat="1" ht="88.5" customHeight="1">
      <c r="E309" s="81"/>
    </row>
    <row r="310" spans="5:5" s="77" customFormat="1" ht="88.5" customHeight="1">
      <c r="E310" s="81"/>
    </row>
    <row r="311" spans="5:5" s="77" customFormat="1" ht="88.5" customHeight="1">
      <c r="E311" s="81"/>
    </row>
    <row r="312" spans="5:5" s="77" customFormat="1" ht="88.5" customHeight="1">
      <c r="E312" s="81"/>
    </row>
    <row r="313" spans="5:5" s="77" customFormat="1" ht="88.5" customHeight="1">
      <c r="E313" s="81"/>
    </row>
    <row r="314" spans="5:5" s="77" customFormat="1" ht="88.5" customHeight="1">
      <c r="E314" s="81"/>
    </row>
    <row r="315" spans="5:5" s="77" customFormat="1" ht="88.5" customHeight="1">
      <c r="E315" s="81"/>
    </row>
    <row r="316" spans="5:5" s="77" customFormat="1" ht="88.5" customHeight="1">
      <c r="E316" s="81"/>
    </row>
    <row r="317" spans="5:5" s="77" customFormat="1" ht="88.5" customHeight="1">
      <c r="E317" s="81"/>
    </row>
    <row r="318" spans="5:5" s="77" customFormat="1" ht="88.5" customHeight="1">
      <c r="E318" s="81"/>
    </row>
    <row r="319" spans="5:5" s="77" customFormat="1" ht="88.5" customHeight="1">
      <c r="E319" s="81"/>
    </row>
    <row r="320" spans="5:5" s="77" customFormat="1" ht="88.5" customHeight="1">
      <c r="E320" s="81"/>
    </row>
    <row r="321" spans="5:5" s="77" customFormat="1" ht="88.5" customHeight="1">
      <c r="E321" s="81"/>
    </row>
    <row r="322" spans="5:5" s="77" customFormat="1" ht="88.5" customHeight="1">
      <c r="E322" s="81"/>
    </row>
    <row r="323" spans="5:5" s="77" customFormat="1" ht="88.5" customHeight="1">
      <c r="E323" s="81"/>
    </row>
    <row r="324" spans="5:5" s="77" customFormat="1" ht="88.5" customHeight="1">
      <c r="E324" s="81"/>
    </row>
    <row r="325" spans="5:5" s="77" customFormat="1" ht="88.5" customHeight="1">
      <c r="E325" s="81"/>
    </row>
    <row r="326" spans="5:5" s="77" customFormat="1" ht="88.5" customHeight="1">
      <c r="E326" s="81"/>
    </row>
    <row r="327" spans="5:5" s="77" customFormat="1" ht="88.5" customHeight="1">
      <c r="E327" s="81"/>
    </row>
    <row r="328" spans="5:5" s="77" customFormat="1" ht="88.5" customHeight="1">
      <c r="E328" s="81"/>
    </row>
    <row r="329" spans="5:5" s="77" customFormat="1" ht="88.5" customHeight="1">
      <c r="E329" s="81"/>
    </row>
    <row r="330" spans="5:5" s="77" customFormat="1" ht="88.5" customHeight="1">
      <c r="E330" s="81"/>
    </row>
    <row r="331" spans="5:5" s="77" customFormat="1" ht="88.5" customHeight="1">
      <c r="E331" s="81"/>
    </row>
    <row r="332" spans="5:5" s="77" customFormat="1" ht="88.5" customHeight="1">
      <c r="E332" s="81"/>
    </row>
    <row r="333" spans="5:5" s="77" customFormat="1" ht="88.5" customHeight="1">
      <c r="E333" s="81"/>
    </row>
    <row r="334" spans="5:5" s="77" customFormat="1" ht="88.5" customHeight="1">
      <c r="E334" s="81"/>
    </row>
    <row r="335" spans="5:5" s="77" customFormat="1" ht="88.5" customHeight="1">
      <c r="E335" s="81"/>
    </row>
    <row r="336" spans="5:5" s="77" customFormat="1" ht="88.5" customHeight="1">
      <c r="E336" s="81"/>
    </row>
    <row r="337" spans="5:5" s="77" customFormat="1" ht="88.5" customHeight="1">
      <c r="E337" s="81"/>
    </row>
    <row r="338" spans="5:5" s="77" customFormat="1" ht="88.5" customHeight="1">
      <c r="E338" s="81"/>
    </row>
    <row r="339" spans="5:5" s="77" customFormat="1" ht="88.5" customHeight="1">
      <c r="E339" s="81"/>
    </row>
    <row r="340" spans="5:5" s="77" customFormat="1" ht="88.5" customHeight="1">
      <c r="E340" s="81"/>
    </row>
    <row r="341" spans="5:5" s="77" customFormat="1" ht="88.5" customHeight="1">
      <c r="E341" s="81"/>
    </row>
    <row r="342" spans="5:5" s="77" customFormat="1" ht="88.5" customHeight="1">
      <c r="E342" s="81"/>
    </row>
    <row r="343" spans="5:5" s="77" customFormat="1" ht="88.5" customHeight="1">
      <c r="E343" s="81"/>
    </row>
    <row r="344" spans="5:5" s="77" customFormat="1" ht="88.5" customHeight="1">
      <c r="E344" s="81"/>
    </row>
    <row r="345" spans="5:5" s="77" customFormat="1" ht="88.5" customHeight="1">
      <c r="E345" s="81"/>
    </row>
    <row r="346" spans="5:5" s="77" customFormat="1" ht="88.5" customHeight="1">
      <c r="E346" s="81"/>
    </row>
    <row r="347" spans="5:5" s="77" customFormat="1" ht="88.5" customHeight="1">
      <c r="E347" s="81"/>
    </row>
    <row r="348" spans="5:5" s="77" customFormat="1" ht="88.5" customHeight="1">
      <c r="E348" s="81"/>
    </row>
    <row r="349" spans="5:5" s="77" customFormat="1" ht="88.5" customHeight="1">
      <c r="E349" s="81"/>
    </row>
    <row r="350" spans="5:5" s="77" customFormat="1" ht="88.5" customHeight="1">
      <c r="E350" s="81"/>
    </row>
    <row r="351" spans="5:5" s="77" customFormat="1" ht="88.5" customHeight="1">
      <c r="E351" s="81"/>
    </row>
    <row r="352" spans="5:5" s="77" customFormat="1" ht="88.5" customHeight="1">
      <c r="E352" s="81"/>
    </row>
    <row r="353" spans="5:5" s="77" customFormat="1" ht="88.5" customHeight="1">
      <c r="E353" s="81"/>
    </row>
    <row r="354" spans="5:5" s="77" customFormat="1" ht="88.5" customHeight="1">
      <c r="E354" s="81"/>
    </row>
    <row r="355" spans="5:5" s="77" customFormat="1" ht="88.5" customHeight="1">
      <c r="E355" s="81"/>
    </row>
    <row r="356" spans="5:5" s="77" customFormat="1" ht="88.5" customHeight="1">
      <c r="E356" s="81"/>
    </row>
    <row r="357" spans="5:5" s="77" customFormat="1" ht="88.5" customHeight="1">
      <c r="E357" s="81"/>
    </row>
    <row r="358" spans="5:5" s="77" customFormat="1" ht="88.5" customHeight="1">
      <c r="E358" s="81"/>
    </row>
    <row r="359" spans="5:5" s="77" customFormat="1" ht="88.5" customHeight="1">
      <c r="E359" s="81"/>
    </row>
    <row r="360" spans="5:5" s="77" customFormat="1" ht="88.5" customHeight="1">
      <c r="E360" s="81"/>
    </row>
    <row r="361" spans="5:5" s="77" customFormat="1" ht="88.5" customHeight="1">
      <c r="E361" s="81"/>
    </row>
    <row r="362" spans="5:5" s="77" customFormat="1" ht="88.5" customHeight="1">
      <c r="E362" s="81"/>
    </row>
    <row r="363" spans="5:5" s="77" customFormat="1" ht="88.5" customHeight="1">
      <c r="E363" s="81"/>
    </row>
    <row r="364" spans="5:5" s="77" customFormat="1" ht="88.5" customHeight="1">
      <c r="E364" s="81"/>
    </row>
    <row r="365" spans="5:5" s="77" customFormat="1" ht="88.5" customHeight="1">
      <c r="E365" s="81"/>
    </row>
    <row r="366" spans="5:5" s="77" customFormat="1" ht="88.5" customHeight="1">
      <c r="E366" s="81"/>
    </row>
    <row r="367" spans="5:5" s="77" customFormat="1" ht="88.5" customHeight="1">
      <c r="E367" s="81"/>
    </row>
    <row r="368" spans="5:5" s="77" customFormat="1" ht="88.5" customHeight="1">
      <c r="E368" s="81"/>
    </row>
    <row r="369" spans="5:5" s="77" customFormat="1" ht="88.5" customHeight="1">
      <c r="E369" s="81"/>
    </row>
    <row r="370" spans="5:5" s="77" customFormat="1" ht="88.5" customHeight="1">
      <c r="E370" s="81"/>
    </row>
    <row r="371" spans="5:5" s="77" customFormat="1" ht="88.5" customHeight="1">
      <c r="E371" s="81"/>
    </row>
    <row r="372" spans="5:5" s="77" customFormat="1" ht="88.5" customHeight="1">
      <c r="E372" s="81"/>
    </row>
    <row r="373" spans="5:5" s="77" customFormat="1" ht="88.5" customHeight="1">
      <c r="E373" s="81"/>
    </row>
    <row r="374" spans="5:5" s="77" customFormat="1" ht="88.5" customHeight="1">
      <c r="E374" s="81"/>
    </row>
    <row r="375" spans="5:5" s="77" customFormat="1" ht="88.5" customHeight="1">
      <c r="E375" s="81"/>
    </row>
    <row r="376" spans="5:5" s="77" customFormat="1" ht="88.5" customHeight="1">
      <c r="E376" s="81"/>
    </row>
    <row r="377" spans="5:5" s="77" customFormat="1" ht="88.5" customHeight="1">
      <c r="E377" s="81"/>
    </row>
    <row r="378" spans="5:5" s="77" customFormat="1" ht="88.5" customHeight="1">
      <c r="E378" s="81"/>
    </row>
    <row r="379" spans="5:5" s="77" customFormat="1" ht="88.5" customHeight="1">
      <c r="E379" s="81"/>
    </row>
    <row r="380" spans="5:5" s="77" customFormat="1" ht="88.5" customHeight="1">
      <c r="E380" s="81"/>
    </row>
    <row r="381" spans="5:5" s="77" customFormat="1" ht="88.5" customHeight="1">
      <c r="E381" s="81"/>
    </row>
    <row r="382" spans="5:5" s="77" customFormat="1" ht="88.5" customHeight="1">
      <c r="E382" s="81"/>
    </row>
    <row r="383" spans="5:5" s="77" customFormat="1" ht="88.5" customHeight="1">
      <c r="E383" s="81"/>
    </row>
    <row r="384" spans="5:5" s="77" customFormat="1" ht="88.5" customHeight="1">
      <c r="E384" s="81"/>
    </row>
    <row r="385" spans="5:5" s="77" customFormat="1" ht="88.5" customHeight="1">
      <c r="E385" s="81"/>
    </row>
    <row r="386" spans="5:5" s="77" customFormat="1" ht="88.5" customHeight="1">
      <c r="E386" s="81"/>
    </row>
    <row r="387" spans="5:5" s="77" customFormat="1" ht="88.5" customHeight="1">
      <c r="E387" s="81"/>
    </row>
    <row r="388" spans="5:5" s="77" customFormat="1" ht="88.5" customHeight="1">
      <c r="E388" s="81"/>
    </row>
    <row r="389" spans="5:5" s="77" customFormat="1" ht="88.5" customHeight="1">
      <c r="E389" s="81"/>
    </row>
    <row r="390" spans="5:5" s="77" customFormat="1" ht="88.5" customHeight="1">
      <c r="E390" s="81"/>
    </row>
    <row r="391" spans="5:5" s="77" customFormat="1" ht="88.5" customHeight="1">
      <c r="E391" s="81"/>
    </row>
    <row r="392" spans="5:5" s="77" customFormat="1" ht="88.5" customHeight="1">
      <c r="E392" s="81"/>
    </row>
    <row r="393" spans="5:5" s="77" customFormat="1" ht="88.5" customHeight="1">
      <c r="E393" s="81"/>
    </row>
    <row r="394" spans="5:5" s="77" customFormat="1" ht="88.5" customHeight="1">
      <c r="E394" s="81"/>
    </row>
    <row r="395" spans="5:5" s="77" customFormat="1" ht="88.5" customHeight="1">
      <c r="E395" s="81"/>
    </row>
    <row r="396" spans="5:5" s="77" customFormat="1" ht="88.5" customHeight="1">
      <c r="E396" s="81"/>
    </row>
    <row r="397" spans="5:5" s="77" customFormat="1" ht="88.5" customHeight="1">
      <c r="E397" s="81"/>
    </row>
    <row r="398" spans="5:5" s="77" customFormat="1" ht="88.5" customHeight="1">
      <c r="E398" s="81"/>
    </row>
    <row r="399" spans="5:5" s="77" customFormat="1" ht="88.5" customHeight="1">
      <c r="E399" s="81"/>
    </row>
    <row r="400" spans="5:5" s="77" customFormat="1" ht="88.5" customHeight="1">
      <c r="E400" s="81"/>
    </row>
    <row r="401" spans="5:5" s="77" customFormat="1" ht="88.5" customHeight="1">
      <c r="E401" s="81"/>
    </row>
    <row r="402" spans="5:5" s="77" customFormat="1" ht="88.5" customHeight="1">
      <c r="E402" s="81"/>
    </row>
    <row r="403" spans="5:5" s="77" customFormat="1" ht="88.5" customHeight="1">
      <c r="E403" s="81"/>
    </row>
    <row r="404" spans="5:5" s="77" customFormat="1" ht="88.5" customHeight="1">
      <c r="E404" s="81"/>
    </row>
    <row r="405" spans="5:5" s="77" customFormat="1" ht="88.5" customHeight="1">
      <c r="E405" s="81"/>
    </row>
    <row r="406" spans="5:5" s="77" customFormat="1" ht="88.5" customHeight="1">
      <c r="E406" s="81"/>
    </row>
    <row r="407" spans="5:5" s="77" customFormat="1" ht="88.5" customHeight="1">
      <c r="E407" s="81"/>
    </row>
    <row r="408" spans="5:5" s="77" customFormat="1" ht="88.5" customHeight="1">
      <c r="E408" s="81"/>
    </row>
    <row r="409" spans="5:5" s="77" customFormat="1" ht="88.5" customHeight="1">
      <c r="E409" s="81"/>
    </row>
    <row r="410" spans="5:5" s="77" customFormat="1" ht="88.5" customHeight="1">
      <c r="E410" s="81"/>
    </row>
    <row r="411" spans="5:5" s="77" customFormat="1" ht="88.5" customHeight="1">
      <c r="E411" s="81"/>
    </row>
    <row r="412" spans="5:5" s="77" customFormat="1" ht="88.5" customHeight="1">
      <c r="E412" s="81"/>
    </row>
    <row r="413" spans="5:5" s="77" customFormat="1" ht="88.5" customHeight="1">
      <c r="E413" s="81"/>
    </row>
    <row r="414" spans="5:5" s="77" customFormat="1" ht="88.5" customHeight="1">
      <c r="E414" s="81"/>
    </row>
    <row r="415" spans="5:5" s="77" customFormat="1" ht="88.5" customHeight="1">
      <c r="E415" s="81"/>
    </row>
    <row r="416" spans="5:5" s="77" customFormat="1" ht="88.5" customHeight="1">
      <c r="E416" s="81"/>
    </row>
    <row r="417" spans="5:5" s="77" customFormat="1" ht="88.5" customHeight="1">
      <c r="E417" s="81"/>
    </row>
    <row r="418" spans="5:5" s="77" customFormat="1" ht="88.5" customHeight="1">
      <c r="E418" s="81"/>
    </row>
    <row r="419" spans="5:5" s="77" customFormat="1" ht="88.5" customHeight="1">
      <c r="E419" s="81"/>
    </row>
    <row r="420" spans="5:5" s="77" customFormat="1" ht="88.5" customHeight="1">
      <c r="E420" s="81"/>
    </row>
    <row r="421" spans="5:5" s="77" customFormat="1" ht="88.5" customHeight="1">
      <c r="E421" s="81"/>
    </row>
    <row r="422" spans="5:5" s="77" customFormat="1" ht="88.5" customHeight="1">
      <c r="E422" s="81"/>
    </row>
    <row r="423" spans="5:5" s="77" customFormat="1" ht="88.5" customHeight="1">
      <c r="E423" s="81"/>
    </row>
    <row r="424" spans="5:5" s="77" customFormat="1" ht="88.5" customHeight="1">
      <c r="E424" s="81"/>
    </row>
    <row r="425" spans="5:5" s="77" customFormat="1" ht="88.5" customHeight="1">
      <c r="E425" s="81"/>
    </row>
    <row r="426" spans="5:5" s="77" customFormat="1" ht="88.5" customHeight="1">
      <c r="E426" s="81"/>
    </row>
    <row r="427" spans="5:5" s="77" customFormat="1" ht="88.5" customHeight="1">
      <c r="E427" s="81"/>
    </row>
    <row r="428" spans="5:5" s="77" customFormat="1" ht="88.5" customHeight="1">
      <c r="E428" s="81"/>
    </row>
    <row r="429" spans="5:5" s="77" customFormat="1" ht="88.5" customHeight="1">
      <c r="E429" s="81"/>
    </row>
    <row r="430" spans="5:5" s="77" customFormat="1" ht="88.5" customHeight="1">
      <c r="E430" s="81"/>
    </row>
    <row r="431" spans="5:5" s="77" customFormat="1" ht="88.5" customHeight="1">
      <c r="E431" s="81"/>
    </row>
    <row r="432" spans="5:5" s="77" customFormat="1" ht="88.5" customHeight="1">
      <c r="E432" s="81"/>
    </row>
    <row r="433" spans="5:5" s="77" customFormat="1" ht="88.5" customHeight="1">
      <c r="E433" s="81"/>
    </row>
    <row r="434" spans="5:5" s="77" customFormat="1" ht="88.5" customHeight="1">
      <c r="E434" s="81"/>
    </row>
    <row r="435" spans="5:5" s="77" customFormat="1" ht="88.5" customHeight="1">
      <c r="E435" s="81"/>
    </row>
    <row r="436" spans="5:5" s="77" customFormat="1" ht="88.5" customHeight="1">
      <c r="E436" s="81"/>
    </row>
    <row r="437" spans="5:5" s="77" customFormat="1" ht="88.5" customHeight="1">
      <c r="E437" s="81"/>
    </row>
    <row r="438" spans="5:5" s="77" customFormat="1" ht="88.5" customHeight="1">
      <c r="E438" s="81"/>
    </row>
    <row r="439" spans="5:5" s="77" customFormat="1" ht="88.5" customHeight="1">
      <c r="E439" s="81"/>
    </row>
    <row r="440" spans="5:5" s="77" customFormat="1" ht="88.5" customHeight="1">
      <c r="E440" s="81"/>
    </row>
    <row r="441" spans="5:5" s="77" customFormat="1" ht="88.5" customHeight="1">
      <c r="E441" s="81"/>
    </row>
    <row r="442" spans="5:5" s="77" customFormat="1" ht="88.5" customHeight="1">
      <c r="E442" s="81"/>
    </row>
    <row r="443" spans="5:5" s="77" customFormat="1" ht="88.5" customHeight="1">
      <c r="E443" s="81"/>
    </row>
    <row r="444" spans="5:5" s="77" customFormat="1" ht="88.5" customHeight="1">
      <c r="E444" s="81"/>
    </row>
    <row r="445" spans="5:5" s="77" customFormat="1" ht="88.5" customHeight="1">
      <c r="E445" s="81"/>
    </row>
    <row r="446" spans="5:5" s="77" customFormat="1" ht="88.5" customHeight="1">
      <c r="E446" s="81"/>
    </row>
    <row r="447" spans="5:5" s="77" customFormat="1" ht="88.5" customHeight="1">
      <c r="E447" s="81"/>
    </row>
    <row r="448" spans="5:5" s="77" customFormat="1" ht="88.5" customHeight="1">
      <c r="E448" s="81"/>
    </row>
    <row r="449" spans="5:5" s="77" customFormat="1" ht="88.5" customHeight="1">
      <c r="E449" s="81"/>
    </row>
    <row r="450" spans="5:5" s="77" customFormat="1" ht="88.5" customHeight="1">
      <c r="E450" s="81"/>
    </row>
    <row r="451" spans="5:5" s="77" customFormat="1" ht="88.5" customHeight="1">
      <c r="E451" s="81"/>
    </row>
    <row r="452" spans="5:5" s="77" customFormat="1" ht="88.5" customHeight="1">
      <c r="E452" s="81"/>
    </row>
    <row r="453" spans="5:5" s="77" customFormat="1" ht="88.5" customHeight="1">
      <c r="E453" s="81"/>
    </row>
    <row r="454" spans="5:5" s="77" customFormat="1" ht="88.5" customHeight="1">
      <c r="E454" s="81"/>
    </row>
    <row r="455" spans="5:5" s="77" customFormat="1" ht="88.5" customHeight="1">
      <c r="E455" s="81"/>
    </row>
    <row r="456" spans="5:5" s="77" customFormat="1" ht="88.5" customHeight="1">
      <c r="E456" s="81"/>
    </row>
    <row r="457" spans="5:5" s="77" customFormat="1" ht="88.5" customHeight="1">
      <c r="E457" s="81"/>
    </row>
    <row r="458" spans="5:5" s="77" customFormat="1" ht="88.5" customHeight="1">
      <c r="E458" s="81"/>
    </row>
    <row r="459" spans="5:5" s="77" customFormat="1" ht="88.5" customHeight="1">
      <c r="E459" s="81"/>
    </row>
    <row r="460" spans="5:5" s="77" customFormat="1" ht="88.5" customHeight="1">
      <c r="E460" s="81"/>
    </row>
    <row r="461" spans="5:5" s="77" customFormat="1" ht="88.5" customHeight="1">
      <c r="E461" s="81"/>
    </row>
    <row r="462" spans="5:5" s="77" customFormat="1" ht="88.5" customHeight="1">
      <c r="E462" s="81"/>
    </row>
    <row r="463" spans="5:5" s="77" customFormat="1" ht="88.5" customHeight="1">
      <c r="E463" s="81"/>
    </row>
    <row r="464" spans="5:5" s="77" customFormat="1" ht="88.5" customHeight="1">
      <c r="E464" s="81"/>
    </row>
    <row r="465" spans="5:5" s="77" customFormat="1" ht="88.5" customHeight="1">
      <c r="E465" s="81"/>
    </row>
    <row r="466" spans="5:5" s="77" customFormat="1" ht="88.5" customHeight="1">
      <c r="E466" s="81"/>
    </row>
    <row r="467" spans="5:5" s="77" customFormat="1" ht="88.5" customHeight="1">
      <c r="E467" s="81"/>
    </row>
    <row r="468" spans="5:5" s="77" customFormat="1" ht="88.5" customHeight="1">
      <c r="E468" s="81"/>
    </row>
    <row r="469" spans="5:5" s="77" customFormat="1" ht="88.5" customHeight="1">
      <c r="E469" s="81"/>
    </row>
    <row r="470" spans="5:5" s="77" customFormat="1" ht="88.5" customHeight="1">
      <c r="E470" s="81"/>
    </row>
    <row r="471" spans="5:5" s="77" customFormat="1" ht="88.5" customHeight="1">
      <c r="E471" s="81"/>
    </row>
    <row r="472" spans="5:5" s="77" customFormat="1" ht="88.5" customHeight="1">
      <c r="E472" s="81"/>
    </row>
    <row r="473" spans="5:5" s="77" customFormat="1" ht="88.5" customHeight="1">
      <c r="E473" s="81"/>
    </row>
    <row r="474" spans="5:5" s="77" customFormat="1" ht="88.5" customHeight="1">
      <c r="E474" s="81"/>
    </row>
    <row r="475" spans="5:5" s="77" customFormat="1" ht="88.5" customHeight="1">
      <c r="E475" s="81"/>
    </row>
    <row r="476" spans="5:5" s="77" customFormat="1" ht="88.5" customHeight="1">
      <c r="E476" s="81"/>
    </row>
    <row r="477" spans="5:5" s="77" customFormat="1" ht="88.5" customHeight="1">
      <c r="E477" s="81"/>
    </row>
    <row r="478" spans="5:5" s="77" customFormat="1" ht="88.5" customHeight="1">
      <c r="E478" s="81"/>
    </row>
    <row r="479" spans="5:5" s="77" customFormat="1" ht="88.5" customHeight="1">
      <c r="E479" s="81"/>
    </row>
    <row r="480" spans="5:5" s="77" customFormat="1" ht="88.5" customHeight="1">
      <c r="E480" s="81"/>
    </row>
    <row r="481" spans="5:5" s="77" customFormat="1" ht="88.5" customHeight="1">
      <c r="E481" s="81"/>
    </row>
    <row r="482" spans="5:5" s="77" customFormat="1" ht="88.5" customHeight="1">
      <c r="E482" s="81"/>
    </row>
    <row r="483" spans="5:5" s="77" customFormat="1" ht="88.5" customHeight="1">
      <c r="E483" s="81"/>
    </row>
    <row r="484" spans="5:5" s="77" customFormat="1" ht="88.5" customHeight="1">
      <c r="E484" s="81"/>
    </row>
    <row r="485" spans="5:5" s="77" customFormat="1" ht="88.5" customHeight="1">
      <c r="E485" s="81"/>
    </row>
    <row r="486" spans="5:5" s="77" customFormat="1" ht="88.5" customHeight="1">
      <c r="E486" s="81"/>
    </row>
    <row r="487" spans="5:5" s="77" customFormat="1" ht="88.5" customHeight="1">
      <c r="E487" s="81"/>
    </row>
    <row r="488" spans="5:5" s="77" customFormat="1" ht="88.5" customHeight="1">
      <c r="E488" s="81"/>
    </row>
    <row r="489" spans="5:5" s="77" customFormat="1" ht="88.5" customHeight="1">
      <c r="E489" s="81"/>
    </row>
    <row r="490" spans="5:5" s="77" customFormat="1" ht="88.5" customHeight="1">
      <c r="E490" s="81"/>
    </row>
    <row r="491" spans="5:5" s="77" customFormat="1" ht="88.5" customHeight="1">
      <c r="E491" s="81"/>
    </row>
    <row r="492" spans="5:5" s="77" customFormat="1" ht="88.5" customHeight="1">
      <c r="E492" s="81"/>
    </row>
    <row r="493" spans="5:5" s="77" customFormat="1" ht="88.5" customHeight="1">
      <c r="E493" s="81"/>
    </row>
    <row r="494" spans="5:5" s="77" customFormat="1" ht="88.5" customHeight="1">
      <c r="E494" s="81"/>
    </row>
    <row r="495" spans="5:5" s="77" customFormat="1" ht="88.5" customHeight="1">
      <c r="E495" s="81"/>
    </row>
    <row r="496" spans="5:5" s="77" customFormat="1" ht="88.5" customHeight="1">
      <c r="E496" s="81"/>
    </row>
    <row r="497" spans="5:5" s="77" customFormat="1" ht="88.5" customHeight="1">
      <c r="E497" s="81"/>
    </row>
    <row r="498" spans="5:5" s="77" customFormat="1" ht="88.5" customHeight="1">
      <c r="E498" s="81"/>
    </row>
    <row r="499" spans="5:5" s="77" customFormat="1" ht="88.5" customHeight="1">
      <c r="E499" s="81"/>
    </row>
    <row r="500" spans="5:5" s="77" customFormat="1" ht="88.5" customHeight="1">
      <c r="E500" s="81"/>
    </row>
    <row r="501" spans="5:5" s="77" customFormat="1" ht="88.5" customHeight="1">
      <c r="E501" s="81"/>
    </row>
    <row r="502" spans="5:5" s="77" customFormat="1" ht="88.5" customHeight="1">
      <c r="E502" s="81"/>
    </row>
    <row r="503" spans="5:5" s="77" customFormat="1" ht="88.5" customHeight="1">
      <c r="E503" s="81"/>
    </row>
    <row r="504" spans="5:5" s="77" customFormat="1" ht="88.5" customHeight="1">
      <c r="E504" s="81"/>
    </row>
    <row r="505" spans="5:5" s="77" customFormat="1" ht="88.5" customHeight="1">
      <c r="E505" s="81"/>
    </row>
    <row r="506" spans="5:5" s="77" customFormat="1" ht="88.5" customHeight="1">
      <c r="E506" s="81"/>
    </row>
    <row r="507" spans="5:5" s="77" customFormat="1" ht="88.5" customHeight="1">
      <c r="E507" s="81"/>
    </row>
    <row r="508" spans="5:5" s="77" customFormat="1" ht="88.5" customHeight="1">
      <c r="E508" s="81"/>
    </row>
    <row r="509" spans="5:5" s="77" customFormat="1" ht="88.5" customHeight="1">
      <c r="E509" s="81"/>
    </row>
    <row r="510" spans="5:5" s="77" customFormat="1" ht="88.5" customHeight="1">
      <c r="E510" s="81"/>
    </row>
    <row r="511" spans="5:5" s="77" customFormat="1" ht="88.5" customHeight="1">
      <c r="E511" s="81"/>
    </row>
    <row r="512" spans="5:5" s="77" customFormat="1" ht="88.5" customHeight="1">
      <c r="E512" s="81"/>
    </row>
    <row r="513" spans="5:5" s="77" customFormat="1" ht="88.5" customHeight="1">
      <c r="E513" s="81"/>
    </row>
    <row r="514" spans="5:5" s="77" customFormat="1" ht="88.5" customHeight="1">
      <c r="E514" s="81"/>
    </row>
    <row r="515" spans="5:5" s="77" customFormat="1" ht="88.5" customHeight="1">
      <c r="E515" s="81"/>
    </row>
    <row r="516" spans="5:5" s="77" customFormat="1" ht="88.5" customHeight="1">
      <c r="E516" s="81"/>
    </row>
    <row r="517" spans="5:5" s="77" customFormat="1" ht="88.5" customHeight="1">
      <c r="E517" s="81"/>
    </row>
    <row r="518" spans="5:5" s="77" customFormat="1" ht="88.5" customHeight="1">
      <c r="E518" s="81"/>
    </row>
    <row r="519" spans="5:5" s="77" customFormat="1" ht="88.5" customHeight="1">
      <c r="E519" s="81"/>
    </row>
    <row r="520" spans="5:5" s="77" customFormat="1" ht="88.5" customHeight="1">
      <c r="E520" s="81"/>
    </row>
    <row r="521" spans="5:5" s="77" customFormat="1" ht="88.5" customHeight="1">
      <c r="E521" s="81"/>
    </row>
    <row r="522" spans="5:5" s="77" customFormat="1" ht="88.5" customHeight="1">
      <c r="E522" s="81"/>
    </row>
    <row r="523" spans="5:5" s="77" customFormat="1" ht="88.5" customHeight="1">
      <c r="E523" s="81"/>
    </row>
    <row r="524" spans="5:5" s="77" customFormat="1" ht="88.5" customHeight="1">
      <c r="E524" s="81"/>
    </row>
    <row r="525" spans="5:5" s="77" customFormat="1" ht="88.5" customHeight="1">
      <c r="E525" s="81"/>
    </row>
    <row r="526" spans="5:5" s="77" customFormat="1" ht="88.5" customHeight="1">
      <c r="E526" s="81"/>
    </row>
    <row r="527" spans="5:5" s="77" customFormat="1" ht="88.5" customHeight="1">
      <c r="E527" s="81"/>
    </row>
    <row r="528" spans="5:5" s="77" customFormat="1" ht="88.5" customHeight="1">
      <c r="E528" s="81"/>
    </row>
    <row r="529" spans="5:5" s="77" customFormat="1" ht="88.5" customHeight="1">
      <c r="E529" s="81"/>
    </row>
    <row r="530" spans="5:5" s="77" customFormat="1" ht="88.5" customHeight="1">
      <c r="E530" s="81"/>
    </row>
    <row r="531" spans="5:5" s="77" customFormat="1" ht="88.5" customHeight="1">
      <c r="E531" s="81"/>
    </row>
    <row r="532" spans="5:5" s="77" customFormat="1" ht="88.5" customHeight="1">
      <c r="E532" s="81"/>
    </row>
    <row r="533" spans="5:5" s="77" customFormat="1" ht="88.5" customHeight="1">
      <c r="E533" s="81"/>
    </row>
    <row r="534" spans="5:5" s="77" customFormat="1" ht="88.5" customHeight="1">
      <c r="E534" s="81"/>
    </row>
    <row r="535" spans="5:5" s="77" customFormat="1" ht="88.5" customHeight="1">
      <c r="E535" s="81"/>
    </row>
    <row r="536" spans="5:5" s="77" customFormat="1" ht="88.5" customHeight="1">
      <c r="E536" s="81"/>
    </row>
    <row r="537" spans="5:5" s="77" customFormat="1" ht="88.5" customHeight="1">
      <c r="E537" s="81"/>
    </row>
    <row r="538" spans="5:5" s="77" customFormat="1" ht="88.5" customHeight="1">
      <c r="E538" s="81"/>
    </row>
    <row r="539" spans="5:5" s="77" customFormat="1" ht="88.5" customHeight="1">
      <c r="E539" s="81"/>
    </row>
    <row r="540" spans="5:5" s="77" customFormat="1" ht="88.5" customHeight="1">
      <c r="E540" s="81"/>
    </row>
    <row r="541" spans="5:5" s="77" customFormat="1" ht="88.5" customHeight="1">
      <c r="E541" s="81"/>
    </row>
    <row r="542" spans="5:5" s="77" customFormat="1" ht="88.5" customHeight="1">
      <c r="E542" s="81"/>
    </row>
    <row r="543" spans="5:5" s="77" customFormat="1" ht="88.5" customHeight="1">
      <c r="E543" s="81"/>
    </row>
    <row r="544" spans="5:5" s="77" customFormat="1" ht="88.5" customHeight="1">
      <c r="E544" s="81"/>
    </row>
    <row r="545" spans="5:5" s="77" customFormat="1" ht="88.5" customHeight="1">
      <c r="E545" s="81"/>
    </row>
    <row r="546" spans="5:5" s="77" customFormat="1" ht="88.5" customHeight="1">
      <c r="E546" s="81"/>
    </row>
    <row r="547" spans="5:5" s="77" customFormat="1" ht="88.5" customHeight="1">
      <c r="E547" s="81"/>
    </row>
    <row r="548" spans="5:5" s="77" customFormat="1" ht="88.5" customHeight="1">
      <c r="E548" s="81"/>
    </row>
    <row r="549" spans="5:5" s="77" customFormat="1" ht="88.5" customHeight="1">
      <c r="E549" s="81"/>
    </row>
    <row r="550" spans="5:5" s="77" customFormat="1" ht="88.5" customHeight="1">
      <c r="E550" s="81"/>
    </row>
    <row r="551" spans="5:5" s="77" customFormat="1" ht="88.5" customHeight="1">
      <c r="E551" s="81"/>
    </row>
    <row r="552" spans="5:5" s="77" customFormat="1" ht="88.5" customHeight="1">
      <c r="E552" s="81"/>
    </row>
    <row r="553" spans="5:5" s="77" customFormat="1" ht="88.5" customHeight="1">
      <c r="E553" s="81"/>
    </row>
    <row r="554" spans="5:5" s="77" customFormat="1" ht="88.5" customHeight="1">
      <c r="E554" s="81"/>
    </row>
    <row r="555" spans="5:5" s="77" customFormat="1" ht="88.5" customHeight="1">
      <c r="E555" s="81"/>
    </row>
    <row r="556" spans="5:5" s="77" customFormat="1" ht="88.5" customHeight="1">
      <c r="E556" s="81"/>
    </row>
    <row r="557" spans="5:5" s="77" customFormat="1" ht="88.5" customHeight="1">
      <c r="E557" s="81"/>
    </row>
    <row r="558" spans="5:5" s="77" customFormat="1" ht="88.5" customHeight="1">
      <c r="E558" s="81"/>
    </row>
    <row r="559" spans="5:5" s="77" customFormat="1" ht="88.5" customHeight="1">
      <c r="E559" s="81"/>
    </row>
    <row r="560" spans="5:5" s="77" customFormat="1" ht="88.5" customHeight="1">
      <c r="E560" s="81"/>
    </row>
    <row r="561" spans="5:5" s="77" customFormat="1" ht="88.5" customHeight="1">
      <c r="E561" s="81"/>
    </row>
    <row r="562" spans="5:5" s="77" customFormat="1" ht="88.5" customHeight="1">
      <c r="E562" s="81"/>
    </row>
    <row r="563" spans="5:5" s="77" customFormat="1" ht="88.5" customHeight="1">
      <c r="E563" s="81"/>
    </row>
    <row r="564" spans="5:5" s="77" customFormat="1" ht="88.5" customHeight="1">
      <c r="E564" s="81"/>
    </row>
    <row r="565" spans="5:5" s="77" customFormat="1" ht="88.5" customHeight="1">
      <c r="E565" s="81"/>
    </row>
    <row r="566" spans="5:5" s="77" customFormat="1" ht="88.5" customHeight="1">
      <c r="E566" s="81"/>
    </row>
    <row r="567" spans="5:5" s="77" customFormat="1" ht="88.5" customHeight="1">
      <c r="E567" s="81"/>
    </row>
    <row r="568" spans="5:5" s="77" customFormat="1" ht="88.5" customHeight="1">
      <c r="E568" s="81"/>
    </row>
    <row r="569" spans="5:5" s="77" customFormat="1" ht="88.5" customHeight="1">
      <c r="E569" s="81"/>
    </row>
    <row r="570" spans="5:5" s="77" customFormat="1" ht="88.5" customHeight="1">
      <c r="E570" s="81"/>
    </row>
    <row r="571" spans="5:5" s="77" customFormat="1" ht="88.5" customHeight="1">
      <c r="E571" s="81"/>
    </row>
    <row r="572" spans="5:5" s="77" customFormat="1" ht="88.5" customHeight="1">
      <c r="E572" s="81"/>
    </row>
    <row r="573" spans="5:5" s="77" customFormat="1" ht="88.5" customHeight="1">
      <c r="E573" s="81"/>
    </row>
    <row r="574" spans="5:5" s="77" customFormat="1" ht="88.5" customHeight="1">
      <c r="E574" s="81"/>
    </row>
    <row r="575" spans="5:5" s="77" customFormat="1" ht="88.5" customHeight="1">
      <c r="E575" s="81"/>
    </row>
    <row r="576" spans="5:5" s="77" customFormat="1" ht="88.5" customHeight="1">
      <c r="E576" s="81"/>
    </row>
    <row r="577" spans="5:5" s="77" customFormat="1" ht="88.5" customHeight="1">
      <c r="E577" s="81"/>
    </row>
    <row r="578" spans="5:5" s="77" customFormat="1" ht="88.5" customHeight="1">
      <c r="E578" s="81"/>
    </row>
    <row r="579" spans="5:5" s="77" customFormat="1" ht="88.5" customHeight="1">
      <c r="E579" s="81"/>
    </row>
    <row r="580" spans="5:5" s="77" customFormat="1" ht="88.5" customHeight="1">
      <c r="E580" s="81"/>
    </row>
    <row r="581" spans="5:5" s="77" customFormat="1" ht="88.5" customHeight="1">
      <c r="E581" s="81"/>
    </row>
    <row r="582" spans="5:5" s="77" customFormat="1" ht="88.5" customHeight="1">
      <c r="E582" s="81"/>
    </row>
    <row r="583" spans="5:5" s="77" customFormat="1" ht="88.5" customHeight="1">
      <c r="E583" s="81"/>
    </row>
    <row r="584" spans="5:5" s="77" customFormat="1" ht="88.5" customHeight="1">
      <c r="E584" s="81"/>
    </row>
    <row r="585" spans="5:5" s="77" customFormat="1" ht="88.5" customHeight="1">
      <c r="E585" s="81"/>
    </row>
    <row r="586" spans="5:5" s="77" customFormat="1" ht="88.5" customHeight="1">
      <c r="E586" s="81"/>
    </row>
    <row r="587" spans="5:5" s="77" customFormat="1" ht="88.5" customHeight="1">
      <c r="E587" s="81"/>
    </row>
    <row r="588" spans="5:5" s="77" customFormat="1" ht="88.5" customHeight="1">
      <c r="E588" s="81"/>
    </row>
    <row r="589" spans="5:5" s="77" customFormat="1" ht="88.5" customHeight="1">
      <c r="E589" s="81"/>
    </row>
    <row r="590" spans="5:5" s="77" customFormat="1" ht="88.5" customHeight="1">
      <c r="E590" s="81"/>
    </row>
    <row r="591" spans="5:5" s="77" customFormat="1" ht="88.5" customHeight="1">
      <c r="E591" s="81"/>
    </row>
    <row r="592" spans="5:5" s="77" customFormat="1" ht="88.5" customHeight="1">
      <c r="E592" s="81"/>
    </row>
    <row r="593" spans="5:5" s="77" customFormat="1" ht="88.5" customHeight="1">
      <c r="E593" s="81"/>
    </row>
    <row r="594" spans="5:5" s="77" customFormat="1" ht="88.5" customHeight="1">
      <c r="E594" s="81"/>
    </row>
    <row r="595" spans="5:5" s="77" customFormat="1" ht="88.5" customHeight="1">
      <c r="E595" s="81"/>
    </row>
    <row r="596" spans="5:5" s="77" customFormat="1" ht="88.5" customHeight="1">
      <c r="E596" s="81"/>
    </row>
    <row r="597" spans="5:5" s="77" customFormat="1" ht="88.5" customHeight="1">
      <c r="E597" s="81"/>
    </row>
    <row r="598" spans="5:5" s="77" customFormat="1" ht="88.5" customHeight="1">
      <c r="E598" s="81"/>
    </row>
    <row r="599" spans="5:5" s="77" customFormat="1" ht="88.5" customHeight="1">
      <c r="E599" s="81"/>
    </row>
    <row r="600" spans="5:5" s="77" customFormat="1" ht="88.5" customHeight="1">
      <c r="E600" s="81"/>
    </row>
    <row r="601" spans="5:5" s="77" customFormat="1" ht="88.5" customHeight="1">
      <c r="E601" s="81"/>
    </row>
    <row r="602" spans="5:5" s="77" customFormat="1" ht="88.5" customHeight="1">
      <c r="E602" s="81"/>
    </row>
    <row r="603" spans="5:5" s="77" customFormat="1" ht="88.5" customHeight="1">
      <c r="E603" s="81"/>
    </row>
    <row r="604" spans="5:5" s="77" customFormat="1" ht="88.5" customHeight="1">
      <c r="E604" s="81"/>
    </row>
    <row r="605" spans="5:5" s="77" customFormat="1" ht="88.5" customHeight="1">
      <c r="E605" s="81"/>
    </row>
    <row r="606" spans="5:5" s="77" customFormat="1" ht="88.5" customHeight="1">
      <c r="E606" s="81"/>
    </row>
    <row r="607" spans="5:5" s="77" customFormat="1" ht="88.5" customHeight="1">
      <c r="E607" s="81"/>
    </row>
    <row r="608" spans="5:5" s="77" customFormat="1" ht="88.5" customHeight="1">
      <c r="E608" s="81"/>
    </row>
    <row r="609" spans="5:5" s="77" customFormat="1" ht="88.5" customHeight="1">
      <c r="E609" s="81"/>
    </row>
    <row r="610" spans="5:5" s="77" customFormat="1" ht="88.5" customHeight="1">
      <c r="E610" s="81"/>
    </row>
    <row r="611" spans="5:5" s="77" customFormat="1" ht="88.5" customHeight="1">
      <c r="E611" s="81"/>
    </row>
    <row r="612" spans="5:5" s="77" customFormat="1" ht="88.5" customHeight="1">
      <c r="E612" s="81"/>
    </row>
    <row r="613" spans="5:5" s="77" customFormat="1" ht="88.5" customHeight="1">
      <c r="E613" s="81"/>
    </row>
    <row r="614" spans="5:5" s="77" customFormat="1" ht="88.5" customHeight="1">
      <c r="E614" s="81"/>
    </row>
    <row r="615" spans="5:5" s="77" customFormat="1" ht="88.5" customHeight="1">
      <c r="E615" s="81"/>
    </row>
    <row r="616" spans="5:5" s="77" customFormat="1" ht="88.5" customHeight="1">
      <c r="E616" s="81"/>
    </row>
    <row r="617" spans="5:5" s="77" customFormat="1" ht="88.5" customHeight="1">
      <c r="E617" s="81"/>
    </row>
    <row r="618" spans="5:5" s="77" customFormat="1" ht="88.5" customHeight="1">
      <c r="E618" s="81"/>
    </row>
    <row r="619" spans="5:5" s="77" customFormat="1" ht="88.5" customHeight="1">
      <c r="E619" s="81"/>
    </row>
    <row r="620" spans="5:5" s="77" customFormat="1" ht="88.5" customHeight="1">
      <c r="E620" s="81"/>
    </row>
    <row r="621" spans="5:5" s="77" customFormat="1" ht="88.5" customHeight="1">
      <c r="E621" s="81"/>
    </row>
    <row r="622" spans="5:5" s="77" customFormat="1" ht="88.5" customHeight="1">
      <c r="E622" s="81"/>
    </row>
    <row r="623" spans="5:5" s="77" customFormat="1" ht="88.5" customHeight="1">
      <c r="E623" s="81"/>
    </row>
    <row r="624" spans="5:5" s="77" customFormat="1" ht="88.5" customHeight="1">
      <c r="E624" s="81"/>
    </row>
    <row r="625" spans="5:5" s="77" customFormat="1" ht="88.5" customHeight="1">
      <c r="E625" s="81"/>
    </row>
    <row r="626" spans="5:5" s="77" customFormat="1" ht="88.5" customHeight="1">
      <c r="E626" s="81"/>
    </row>
    <row r="627" spans="5:5" s="77" customFormat="1" ht="88.5" customHeight="1">
      <c r="E627" s="81"/>
    </row>
    <row r="628" spans="5:5" s="77" customFormat="1" ht="88.5" customHeight="1">
      <c r="E628" s="81"/>
    </row>
    <row r="629" spans="5:5" s="77" customFormat="1" ht="88.5" customHeight="1">
      <c r="E629" s="81"/>
    </row>
    <row r="630" spans="5:5" s="77" customFormat="1" ht="88.5" customHeight="1">
      <c r="E630" s="81"/>
    </row>
    <row r="631" spans="5:5" s="77" customFormat="1" ht="88.5" customHeight="1">
      <c r="E631" s="81"/>
    </row>
    <row r="632" spans="5:5" s="77" customFormat="1" ht="88.5" customHeight="1">
      <c r="E632" s="81"/>
    </row>
    <row r="633" spans="5:5" s="77" customFormat="1" ht="88.5" customHeight="1">
      <c r="E633" s="81"/>
    </row>
    <row r="634" spans="5:5" s="77" customFormat="1" ht="88.5" customHeight="1">
      <c r="E634" s="81"/>
    </row>
    <row r="635" spans="5:5" s="77" customFormat="1" ht="88.5" customHeight="1">
      <c r="E635" s="81"/>
    </row>
    <row r="636" spans="5:5" s="77" customFormat="1" ht="88.5" customHeight="1">
      <c r="E636" s="81"/>
    </row>
    <row r="637" spans="5:5" s="77" customFormat="1" ht="88.5" customHeight="1">
      <c r="E637" s="81"/>
    </row>
    <row r="638" spans="5:5" s="77" customFormat="1" ht="88.5" customHeight="1">
      <c r="E638" s="81"/>
    </row>
    <row r="639" spans="5:5" s="77" customFormat="1" ht="88.5" customHeight="1">
      <c r="E639" s="81"/>
    </row>
    <row r="640" spans="5:5" s="77" customFormat="1" ht="88.5" customHeight="1">
      <c r="E640" s="81"/>
    </row>
    <row r="641" spans="5:5" s="77" customFormat="1" ht="88.5" customHeight="1">
      <c r="E641" s="81"/>
    </row>
    <row r="642" spans="5:5" s="77" customFormat="1" ht="88.5" customHeight="1">
      <c r="E642" s="81"/>
    </row>
    <row r="643" spans="5:5" s="77" customFormat="1" ht="88.5" customHeight="1">
      <c r="E643" s="81"/>
    </row>
    <row r="644" spans="5:5" s="77" customFormat="1" ht="88.5" customHeight="1">
      <c r="E644" s="81"/>
    </row>
    <row r="645" spans="5:5" s="77" customFormat="1" ht="88.5" customHeight="1">
      <c r="E645" s="81"/>
    </row>
    <row r="646" spans="5:5" s="77" customFormat="1" ht="88.5" customHeight="1">
      <c r="E646" s="81"/>
    </row>
    <row r="647" spans="5:5" s="77" customFormat="1" ht="88.5" customHeight="1">
      <c r="E647" s="81"/>
    </row>
    <row r="648" spans="5:5" s="77" customFormat="1" ht="88.5" customHeight="1">
      <c r="E648" s="81"/>
    </row>
    <row r="649" spans="5:5" s="77" customFormat="1" ht="88.5" customHeight="1">
      <c r="E649" s="81"/>
    </row>
    <row r="650" spans="5:5" s="77" customFormat="1" ht="88.5" customHeight="1">
      <c r="E650" s="81"/>
    </row>
    <row r="651" spans="5:5" s="77" customFormat="1" ht="88.5" customHeight="1">
      <c r="E651" s="81"/>
    </row>
    <row r="652" spans="5:5" s="77" customFormat="1" ht="88.5" customHeight="1">
      <c r="E652" s="81"/>
    </row>
    <row r="653" spans="5:5" s="77" customFormat="1" ht="88.5" customHeight="1">
      <c r="E653" s="81"/>
    </row>
    <row r="654" spans="5:5" s="77" customFormat="1" ht="88.5" customHeight="1">
      <c r="E654" s="81"/>
    </row>
    <row r="655" spans="5:5" s="77" customFormat="1" ht="88.5" customHeight="1">
      <c r="E655" s="81"/>
    </row>
    <row r="656" spans="5:5" s="77" customFormat="1" ht="88.5" customHeight="1">
      <c r="E656" s="81"/>
    </row>
    <row r="657" spans="5:5" s="77" customFormat="1" ht="88.5" customHeight="1">
      <c r="E657" s="81"/>
    </row>
    <row r="658" spans="5:5" s="77" customFormat="1" ht="88.5" customHeight="1">
      <c r="E658" s="81"/>
    </row>
    <row r="659" spans="5:5" s="77" customFormat="1" ht="88.5" customHeight="1">
      <c r="E659" s="81"/>
    </row>
    <row r="660" spans="5:5" s="77" customFormat="1" ht="88.5" customHeight="1">
      <c r="E660" s="81"/>
    </row>
    <row r="661" spans="5:5" s="77" customFormat="1" ht="88.5" customHeight="1">
      <c r="E661" s="81"/>
    </row>
    <row r="662" spans="5:5" s="77" customFormat="1" ht="88.5" customHeight="1">
      <c r="E662" s="81"/>
    </row>
    <row r="663" spans="5:5" s="77" customFormat="1" ht="88.5" customHeight="1">
      <c r="E663" s="81"/>
    </row>
    <row r="664" spans="5:5" s="77" customFormat="1" ht="88.5" customHeight="1">
      <c r="E664" s="81"/>
    </row>
    <row r="665" spans="5:5" s="77" customFormat="1" ht="88.5" customHeight="1">
      <c r="E665" s="81"/>
    </row>
    <row r="666" spans="5:5" s="77" customFormat="1" ht="88.5" customHeight="1">
      <c r="E666" s="81"/>
    </row>
    <row r="667" spans="5:5" s="77" customFormat="1" ht="88.5" customHeight="1">
      <c r="E667" s="81"/>
    </row>
    <row r="668" spans="5:5" s="77" customFormat="1" ht="88.5" customHeight="1">
      <c r="E668" s="81"/>
    </row>
    <row r="669" spans="5:5" s="77" customFormat="1" ht="88.5" customHeight="1">
      <c r="E669" s="81"/>
    </row>
    <row r="670" spans="5:5" s="77" customFormat="1" ht="88.5" customHeight="1">
      <c r="E670" s="81"/>
    </row>
    <row r="671" spans="5:5" s="77" customFormat="1" ht="88.5" customHeight="1">
      <c r="E671" s="81"/>
    </row>
    <row r="672" spans="5:5" s="77" customFormat="1" ht="88.5" customHeight="1">
      <c r="E672" s="81"/>
    </row>
    <row r="673" spans="5:5" s="77" customFormat="1" ht="88.5" customHeight="1">
      <c r="E673" s="81"/>
    </row>
    <row r="674" spans="5:5" s="77" customFormat="1" ht="88.5" customHeight="1">
      <c r="E674" s="81"/>
    </row>
    <row r="675" spans="5:5" s="77" customFormat="1" ht="88.5" customHeight="1">
      <c r="E675" s="81"/>
    </row>
    <row r="676" spans="5:5" s="77" customFormat="1" ht="88.5" customHeight="1">
      <c r="E676" s="81"/>
    </row>
    <row r="677" spans="5:5" s="77" customFormat="1" ht="88.5" customHeight="1">
      <c r="E677" s="81"/>
    </row>
    <row r="678" spans="5:5" s="77" customFormat="1" ht="88.5" customHeight="1">
      <c r="E678" s="81"/>
    </row>
    <row r="679" spans="5:5" s="77" customFormat="1" ht="88.5" customHeight="1">
      <c r="E679" s="81"/>
    </row>
    <row r="680" spans="5:5" s="77" customFormat="1" ht="88.5" customHeight="1">
      <c r="E680" s="81"/>
    </row>
    <row r="681" spans="5:5" s="77" customFormat="1" ht="88.5" customHeight="1">
      <c r="E681" s="81"/>
    </row>
    <row r="682" spans="5:5" s="77" customFormat="1" ht="88.5" customHeight="1">
      <c r="E682" s="81"/>
    </row>
    <row r="683" spans="5:5" s="77" customFormat="1" ht="88.5" customHeight="1">
      <c r="E683" s="81"/>
    </row>
    <row r="684" spans="5:5" s="77" customFormat="1" ht="88.5" customHeight="1">
      <c r="E684" s="81"/>
    </row>
    <row r="685" spans="5:5" s="77" customFormat="1" ht="88.5" customHeight="1">
      <c r="E685" s="81"/>
    </row>
    <row r="686" spans="5:5" s="77" customFormat="1" ht="88.5" customHeight="1">
      <c r="E686" s="81"/>
    </row>
    <row r="687" spans="5:5" s="77" customFormat="1" ht="88.5" customHeight="1">
      <c r="E687" s="81"/>
    </row>
    <row r="688" spans="5:5" s="77" customFormat="1" ht="88.5" customHeight="1">
      <c r="E688" s="81"/>
    </row>
    <row r="689" spans="5:5" s="77" customFormat="1" ht="88.5" customHeight="1">
      <c r="E689" s="81"/>
    </row>
    <row r="690" spans="5:5" s="77" customFormat="1" ht="88.5" customHeight="1">
      <c r="E690" s="81"/>
    </row>
    <row r="691" spans="5:5" s="77" customFormat="1" ht="88.5" customHeight="1">
      <c r="E691" s="81"/>
    </row>
    <row r="692" spans="5:5" s="77" customFormat="1" ht="88.5" customHeight="1">
      <c r="E692" s="81"/>
    </row>
    <row r="693" spans="5:5" s="77" customFormat="1" ht="88.5" customHeight="1">
      <c r="E693" s="81"/>
    </row>
    <row r="694" spans="5:5" s="77" customFormat="1" ht="88.5" customHeight="1">
      <c r="E694" s="81"/>
    </row>
    <row r="695" spans="5:5" s="77" customFormat="1" ht="88.5" customHeight="1">
      <c r="E695" s="81"/>
    </row>
    <row r="696" spans="5:5" s="77" customFormat="1" ht="88.5" customHeight="1">
      <c r="E696" s="81"/>
    </row>
    <row r="697" spans="5:5" s="77" customFormat="1" ht="88.5" customHeight="1">
      <c r="E697" s="81"/>
    </row>
    <row r="698" spans="5:5" s="77" customFormat="1" ht="88.5" customHeight="1">
      <c r="E698" s="81"/>
    </row>
    <row r="699" spans="5:5" s="77" customFormat="1" ht="88.5" customHeight="1">
      <c r="E699" s="81"/>
    </row>
    <row r="700" spans="5:5" s="77" customFormat="1" ht="88.5" customHeight="1">
      <c r="E700" s="81"/>
    </row>
    <row r="701" spans="5:5" s="77" customFormat="1" ht="88.5" customHeight="1">
      <c r="E701" s="81"/>
    </row>
    <row r="702" spans="5:5" s="77" customFormat="1" ht="88.5" customHeight="1">
      <c r="E702" s="81"/>
    </row>
    <row r="703" spans="5:5" s="77" customFormat="1" ht="88.5" customHeight="1">
      <c r="E703" s="81"/>
    </row>
    <row r="704" spans="5:5" s="77" customFormat="1" ht="88.5" customHeight="1">
      <c r="E704" s="81"/>
    </row>
    <row r="705" spans="5:5" s="77" customFormat="1" ht="88.5" customHeight="1">
      <c r="E705" s="81"/>
    </row>
    <row r="706" spans="5:5" s="77" customFormat="1" ht="88.5" customHeight="1">
      <c r="E706" s="81"/>
    </row>
    <row r="707" spans="5:5" s="77" customFormat="1" ht="88.5" customHeight="1">
      <c r="E707" s="81"/>
    </row>
    <row r="708" spans="5:5" s="77" customFormat="1" ht="88.5" customHeight="1">
      <c r="E708" s="81"/>
    </row>
    <row r="709" spans="5:5" s="77" customFormat="1" ht="88.5" customHeight="1">
      <c r="E709" s="81"/>
    </row>
    <row r="710" spans="5:5" s="77" customFormat="1" ht="88.5" customHeight="1">
      <c r="E710" s="81"/>
    </row>
    <row r="711" spans="5:5" s="77" customFormat="1" ht="88.5" customHeight="1">
      <c r="E711" s="81"/>
    </row>
    <row r="712" spans="5:5" s="77" customFormat="1" ht="88.5" customHeight="1">
      <c r="E712" s="81"/>
    </row>
    <row r="713" spans="5:5" s="77" customFormat="1" ht="88.5" customHeight="1">
      <c r="E713" s="81"/>
    </row>
    <row r="714" spans="5:5" s="77" customFormat="1" ht="88.5" customHeight="1">
      <c r="E714" s="81"/>
    </row>
    <row r="715" spans="5:5" s="77" customFormat="1" ht="88.5" customHeight="1">
      <c r="E715" s="81"/>
    </row>
    <row r="716" spans="5:5" s="77" customFormat="1" ht="88.5" customHeight="1">
      <c r="E716" s="81"/>
    </row>
    <row r="717" spans="5:5" s="77" customFormat="1" ht="88.5" customHeight="1">
      <c r="E717" s="81"/>
    </row>
    <row r="718" spans="5:5" s="77" customFormat="1" ht="88.5" customHeight="1">
      <c r="E718" s="81"/>
    </row>
    <row r="719" spans="5:5" s="77" customFormat="1" ht="88.5" customHeight="1">
      <c r="E719" s="81"/>
    </row>
    <row r="720" spans="5:5" s="77" customFormat="1" ht="88.5" customHeight="1">
      <c r="E720" s="81"/>
    </row>
    <row r="721" spans="5:5" s="77" customFormat="1" ht="88.5" customHeight="1">
      <c r="E721" s="81"/>
    </row>
    <row r="722" spans="5:5" s="77" customFormat="1" ht="88.5" customHeight="1">
      <c r="E722" s="81"/>
    </row>
    <row r="723" spans="5:5" s="77" customFormat="1" ht="88.5" customHeight="1">
      <c r="E723" s="81"/>
    </row>
    <row r="724" spans="5:5" s="77" customFormat="1" ht="88.5" customHeight="1">
      <c r="E724" s="81"/>
    </row>
    <row r="725" spans="5:5" s="77" customFormat="1" ht="88.5" customHeight="1">
      <c r="E725" s="81"/>
    </row>
    <row r="726" spans="5:5" s="77" customFormat="1" ht="88.5" customHeight="1">
      <c r="E726" s="81"/>
    </row>
    <row r="727" spans="5:5" s="77" customFormat="1" ht="88.5" customHeight="1">
      <c r="E727" s="81"/>
    </row>
    <row r="728" spans="5:5" s="77" customFormat="1" ht="88.5" customHeight="1">
      <c r="E728" s="81"/>
    </row>
    <row r="729" spans="5:5" s="77" customFormat="1" ht="88.5" customHeight="1">
      <c r="E729" s="81"/>
    </row>
    <row r="730" spans="5:5" s="77" customFormat="1" ht="88.5" customHeight="1">
      <c r="E730" s="81"/>
    </row>
    <row r="731" spans="5:5" s="77" customFormat="1" ht="88.5" customHeight="1">
      <c r="E731" s="81"/>
    </row>
    <row r="732" spans="5:5" s="77" customFormat="1" ht="88.5" customHeight="1">
      <c r="E732" s="81"/>
    </row>
    <row r="733" spans="5:5" s="77" customFormat="1" ht="88.5" customHeight="1">
      <c r="E733" s="81"/>
    </row>
    <row r="734" spans="5:5" s="77" customFormat="1" ht="88.5" customHeight="1">
      <c r="E734" s="81"/>
    </row>
    <row r="735" spans="5:5" s="77" customFormat="1" ht="88.5" customHeight="1">
      <c r="E735" s="81"/>
    </row>
    <row r="736" spans="5:5" s="77" customFormat="1" ht="88.5" customHeight="1">
      <c r="E736" s="81"/>
    </row>
    <row r="737" spans="5:5" s="77" customFormat="1" ht="88.5" customHeight="1">
      <c r="E737" s="81"/>
    </row>
    <row r="738" spans="5:5" s="77" customFormat="1" ht="88.5" customHeight="1">
      <c r="E738" s="81"/>
    </row>
    <row r="739" spans="5:5" s="77" customFormat="1" ht="88.5" customHeight="1">
      <c r="E739" s="81"/>
    </row>
    <row r="740" spans="5:5" s="77" customFormat="1" ht="88.5" customHeight="1">
      <c r="E740" s="81"/>
    </row>
    <row r="741" spans="5:5" s="77" customFormat="1" ht="88.5" customHeight="1">
      <c r="E741" s="81"/>
    </row>
    <row r="742" spans="5:5" s="77" customFormat="1" ht="88.5" customHeight="1">
      <c r="E742" s="81"/>
    </row>
    <row r="743" spans="5:5" s="77" customFormat="1" ht="88.5" customHeight="1">
      <c r="E743" s="81"/>
    </row>
    <row r="744" spans="5:5" s="77" customFormat="1" ht="88.5" customHeight="1">
      <c r="E744" s="81"/>
    </row>
    <row r="745" spans="5:5" s="77" customFormat="1" ht="88.5" customHeight="1">
      <c r="E745" s="81"/>
    </row>
    <row r="746" spans="5:5" s="77" customFormat="1" ht="88.5" customHeight="1">
      <c r="E746" s="81"/>
    </row>
    <row r="747" spans="5:5" s="77" customFormat="1" ht="88.5" customHeight="1">
      <c r="E747" s="81"/>
    </row>
    <row r="748" spans="5:5" s="77" customFormat="1" ht="88.5" customHeight="1">
      <c r="E748" s="81"/>
    </row>
    <row r="749" spans="5:5" s="77" customFormat="1" ht="88.5" customHeight="1">
      <c r="E749" s="81"/>
    </row>
    <row r="750" spans="5:5" s="77" customFormat="1" ht="88.5" customHeight="1">
      <c r="E750" s="81"/>
    </row>
    <row r="751" spans="5:5" s="77" customFormat="1" ht="88.5" customHeight="1">
      <c r="E751" s="81"/>
    </row>
    <row r="752" spans="5:5" s="77" customFormat="1" ht="88.5" customHeight="1">
      <c r="E752" s="81"/>
    </row>
    <row r="753" spans="5:5" s="77" customFormat="1" ht="88.5" customHeight="1">
      <c r="E753" s="81"/>
    </row>
    <row r="754" spans="5:5" s="77" customFormat="1" ht="88.5" customHeight="1">
      <c r="E754" s="81"/>
    </row>
    <row r="755" spans="5:5" s="77" customFormat="1" ht="88.5" customHeight="1">
      <c r="E755" s="81"/>
    </row>
    <row r="756" spans="5:5" s="77" customFormat="1" ht="88.5" customHeight="1">
      <c r="E756" s="81"/>
    </row>
    <row r="757" spans="5:5" s="77" customFormat="1" ht="88.5" customHeight="1">
      <c r="E757" s="81"/>
    </row>
    <row r="758" spans="5:5" s="77" customFormat="1" ht="88.5" customHeight="1">
      <c r="E758" s="81"/>
    </row>
    <row r="759" spans="5:5" s="77" customFormat="1" ht="88.5" customHeight="1">
      <c r="E759" s="81"/>
    </row>
    <row r="760" spans="5:5" s="77" customFormat="1" ht="88.5" customHeight="1">
      <c r="E760" s="81"/>
    </row>
    <row r="761" spans="5:5" s="77" customFormat="1" ht="88.5" customHeight="1">
      <c r="E761" s="81"/>
    </row>
    <row r="762" spans="5:5" s="77" customFormat="1" ht="88.5" customHeight="1">
      <c r="E762" s="81"/>
    </row>
    <row r="763" spans="5:5" s="77" customFormat="1" ht="88.5" customHeight="1">
      <c r="E763" s="81"/>
    </row>
    <row r="764" spans="5:5" s="77" customFormat="1" ht="88.5" customHeight="1">
      <c r="E764" s="81"/>
    </row>
    <row r="765" spans="5:5" s="77" customFormat="1" ht="88.5" customHeight="1">
      <c r="E765" s="81"/>
    </row>
    <row r="766" spans="5:5" s="77" customFormat="1" ht="88.5" customHeight="1">
      <c r="E766" s="81"/>
    </row>
    <row r="767" spans="5:5" s="77" customFormat="1" ht="88.5" customHeight="1">
      <c r="E767" s="81"/>
    </row>
    <row r="768" spans="5:5" s="77" customFormat="1" ht="88.5" customHeight="1">
      <c r="E768" s="81"/>
    </row>
    <row r="769" spans="5:5" s="77" customFormat="1" ht="88.5" customHeight="1">
      <c r="E769" s="81"/>
    </row>
    <row r="770" spans="5:5" s="77" customFormat="1" ht="88.5" customHeight="1">
      <c r="E770" s="81"/>
    </row>
    <row r="771" spans="5:5" s="77" customFormat="1" ht="88.5" customHeight="1">
      <c r="E771" s="81"/>
    </row>
    <row r="772" spans="5:5" s="77" customFormat="1" ht="88.5" customHeight="1">
      <c r="E772" s="81"/>
    </row>
    <row r="773" spans="5:5" s="77" customFormat="1" ht="88.5" customHeight="1">
      <c r="E773" s="81"/>
    </row>
    <row r="774" spans="5:5" s="77" customFormat="1" ht="88.5" customHeight="1">
      <c r="E774" s="81"/>
    </row>
    <row r="775" spans="5:5" s="77" customFormat="1" ht="88.5" customHeight="1">
      <c r="E775" s="81"/>
    </row>
    <row r="776" spans="5:5" s="77" customFormat="1" ht="88.5" customHeight="1">
      <c r="E776" s="81"/>
    </row>
    <row r="777" spans="5:5" s="77" customFormat="1" ht="88.5" customHeight="1">
      <c r="E777" s="81"/>
    </row>
    <row r="778" spans="5:5" s="77" customFormat="1" ht="88.5" customHeight="1">
      <c r="E778" s="81"/>
    </row>
    <row r="779" spans="5:5" s="77" customFormat="1" ht="88.5" customHeight="1">
      <c r="E779" s="81"/>
    </row>
    <row r="780" spans="5:5" s="77" customFormat="1" ht="88.5" customHeight="1">
      <c r="E780" s="81"/>
    </row>
    <row r="781" spans="5:5" s="77" customFormat="1" ht="88.5" customHeight="1">
      <c r="E781" s="81"/>
    </row>
    <row r="782" spans="5:5" s="77" customFormat="1" ht="88.5" customHeight="1">
      <c r="E782" s="81"/>
    </row>
    <row r="783" spans="5:5" s="77" customFormat="1" ht="88.5" customHeight="1">
      <c r="E783" s="81"/>
    </row>
    <row r="784" spans="5:5" s="77" customFormat="1" ht="88.5" customHeight="1">
      <c r="E784" s="81"/>
    </row>
    <row r="785" spans="5:5" s="77" customFormat="1" ht="88.5" customHeight="1">
      <c r="E785" s="81"/>
    </row>
    <row r="786" spans="5:5" s="77" customFormat="1" ht="88.5" customHeight="1">
      <c r="E786" s="81"/>
    </row>
    <row r="787" spans="5:5" s="77" customFormat="1" ht="88.5" customHeight="1">
      <c r="E787" s="81"/>
    </row>
    <row r="788" spans="5:5" s="77" customFormat="1" ht="88.5" customHeight="1">
      <c r="E788" s="81"/>
    </row>
    <row r="789" spans="5:5" s="77" customFormat="1" ht="88.5" customHeight="1">
      <c r="E789" s="81"/>
    </row>
    <row r="790" spans="5:5" s="77" customFormat="1" ht="88.5" customHeight="1">
      <c r="E790" s="81"/>
    </row>
    <row r="791" spans="5:5" s="77" customFormat="1" ht="88.5" customHeight="1">
      <c r="E791" s="81"/>
    </row>
    <row r="792" spans="5:5" s="77" customFormat="1" ht="88.5" customHeight="1">
      <c r="E792" s="81"/>
    </row>
    <row r="793" spans="5:5" s="77" customFormat="1" ht="88.5" customHeight="1">
      <c r="E793" s="81"/>
    </row>
    <row r="794" spans="5:5" s="77" customFormat="1" ht="88.5" customHeight="1">
      <c r="E794" s="81"/>
    </row>
    <row r="795" spans="5:5" s="77" customFormat="1" ht="88.5" customHeight="1">
      <c r="E795" s="81"/>
    </row>
    <row r="796" spans="5:5" s="77" customFormat="1" ht="88.5" customHeight="1">
      <c r="E796" s="81"/>
    </row>
    <row r="797" spans="5:5" s="77" customFormat="1" ht="88.5" customHeight="1">
      <c r="E797" s="81"/>
    </row>
    <row r="798" spans="5:5" s="77" customFormat="1" ht="88.5" customHeight="1">
      <c r="E798" s="81"/>
    </row>
    <row r="799" spans="5:5" s="77" customFormat="1" ht="88.5" customHeight="1">
      <c r="E799" s="81"/>
    </row>
    <row r="800" spans="5:5" s="77" customFormat="1" ht="88.5" customHeight="1">
      <c r="E800" s="81"/>
    </row>
    <row r="801" spans="5:5" s="77" customFormat="1" ht="88.5" customHeight="1">
      <c r="E801" s="81"/>
    </row>
    <row r="802" spans="5:5" s="77" customFormat="1" ht="88.5" customHeight="1">
      <c r="E802" s="81"/>
    </row>
    <row r="803" spans="5:5" s="77" customFormat="1" ht="88.5" customHeight="1">
      <c r="E803" s="81"/>
    </row>
    <row r="804" spans="5:5" s="77" customFormat="1" ht="88.5" customHeight="1">
      <c r="E804" s="81"/>
    </row>
    <row r="805" spans="5:5" s="77" customFormat="1" ht="88.5" customHeight="1">
      <c r="E805" s="81"/>
    </row>
    <row r="806" spans="5:5" s="77" customFormat="1" ht="88.5" customHeight="1">
      <c r="E806" s="81"/>
    </row>
    <row r="807" spans="5:5" s="77" customFormat="1" ht="88.5" customHeight="1">
      <c r="E807" s="81"/>
    </row>
    <row r="808" spans="5:5" s="77" customFormat="1" ht="88.5" customHeight="1">
      <c r="E808" s="81"/>
    </row>
    <row r="809" spans="5:5" s="77" customFormat="1" ht="88.5" customHeight="1">
      <c r="E809" s="81"/>
    </row>
    <row r="810" spans="5:5" s="77" customFormat="1" ht="88.5" customHeight="1">
      <c r="E810" s="81"/>
    </row>
    <row r="811" spans="5:5" s="77" customFormat="1" ht="88.5" customHeight="1">
      <c r="E811" s="81"/>
    </row>
    <row r="812" spans="5:5" s="77" customFormat="1" ht="88.5" customHeight="1">
      <c r="E812" s="81"/>
    </row>
    <row r="813" spans="5:5" s="77" customFormat="1" ht="88.5" customHeight="1">
      <c r="E813" s="81"/>
    </row>
    <row r="814" spans="5:5" s="77" customFormat="1" ht="88.5" customHeight="1">
      <c r="E814" s="81"/>
    </row>
    <row r="815" spans="5:5" s="77" customFormat="1" ht="88.5" customHeight="1">
      <c r="E815" s="81"/>
    </row>
    <row r="816" spans="5:5" s="77" customFormat="1" ht="88.5" customHeight="1">
      <c r="E816" s="81"/>
    </row>
    <row r="817" spans="5:5" s="77" customFormat="1" ht="88.5" customHeight="1">
      <c r="E817" s="81"/>
    </row>
    <row r="818" spans="5:5" s="77" customFormat="1" ht="88.5" customHeight="1">
      <c r="E818" s="81"/>
    </row>
    <row r="819" spans="5:5" s="77" customFormat="1" ht="88.5" customHeight="1">
      <c r="E819" s="81"/>
    </row>
    <row r="820" spans="5:5" s="77" customFormat="1" ht="88.5" customHeight="1">
      <c r="E820" s="81"/>
    </row>
    <row r="821" spans="5:5" s="77" customFormat="1" ht="88.5" customHeight="1">
      <c r="E821" s="81"/>
    </row>
    <row r="822" spans="5:5" s="77" customFormat="1" ht="88.5" customHeight="1">
      <c r="E822" s="81"/>
    </row>
    <row r="823" spans="5:5" s="77" customFormat="1" ht="88.5" customHeight="1">
      <c r="E823" s="81"/>
    </row>
    <row r="824" spans="5:5" s="77" customFormat="1" ht="88.5" customHeight="1">
      <c r="E824" s="81"/>
    </row>
    <row r="825" spans="5:5" s="77" customFormat="1" ht="88.5" customHeight="1">
      <c r="E825" s="81"/>
    </row>
    <row r="826" spans="5:5" s="77" customFormat="1" ht="88.5" customHeight="1">
      <c r="E826" s="81"/>
    </row>
    <row r="827" spans="5:5" s="77" customFormat="1" ht="88.5" customHeight="1">
      <c r="E827" s="81"/>
    </row>
    <row r="828" spans="5:5" s="77" customFormat="1" ht="88.5" customHeight="1">
      <c r="E828" s="81"/>
    </row>
    <row r="829" spans="5:5" s="77" customFormat="1" ht="88.5" customHeight="1">
      <c r="E829" s="81"/>
    </row>
    <row r="830" spans="5:5" s="77" customFormat="1" ht="88.5" customHeight="1">
      <c r="E830" s="81"/>
    </row>
    <row r="831" spans="5:5" s="77" customFormat="1" ht="88.5" customHeight="1">
      <c r="E831" s="81"/>
    </row>
    <row r="832" spans="5:5" s="77" customFormat="1" ht="88.5" customHeight="1">
      <c r="E832" s="81"/>
    </row>
    <row r="833" spans="5:5" s="77" customFormat="1" ht="88.5" customHeight="1">
      <c r="E833" s="81"/>
    </row>
    <row r="834" spans="5:5" s="77" customFormat="1" ht="88.5" customHeight="1">
      <c r="E834" s="81"/>
    </row>
    <row r="835" spans="5:5" s="77" customFormat="1" ht="88.5" customHeight="1">
      <c r="E835" s="81"/>
    </row>
    <row r="836" spans="5:5" s="77" customFormat="1" ht="88.5" customHeight="1">
      <c r="E836" s="81"/>
    </row>
    <row r="837" spans="5:5" s="77" customFormat="1" ht="88.5" customHeight="1">
      <c r="E837" s="81"/>
    </row>
    <row r="838" spans="5:5" s="77" customFormat="1" ht="88.5" customHeight="1">
      <c r="E838" s="81"/>
    </row>
    <row r="839" spans="5:5" s="77" customFormat="1" ht="88.5" customHeight="1">
      <c r="E839" s="81"/>
    </row>
    <row r="840" spans="5:5" s="77" customFormat="1" ht="88.5" customHeight="1">
      <c r="E840" s="81"/>
    </row>
    <row r="841" spans="5:5" s="77" customFormat="1" ht="88.5" customHeight="1">
      <c r="E841" s="81"/>
    </row>
    <row r="842" spans="5:5" s="77" customFormat="1" ht="88.5" customHeight="1">
      <c r="E842" s="81"/>
    </row>
    <row r="843" spans="5:5" s="77" customFormat="1" ht="88.5" customHeight="1">
      <c r="E843" s="81"/>
    </row>
    <row r="844" spans="5:5" s="77" customFormat="1" ht="88.5" customHeight="1">
      <c r="E844" s="81"/>
    </row>
    <row r="845" spans="5:5" s="77" customFormat="1" ht="88.5" customHeight="1">
      <c r="E845" s="81"/>
    </row>
    <row r="846" spans="5:5" s="77" customFormat="1" ht="88.5" customHeight="1">
      <c r="E846" s="81"/>
    </row>
    <row r="847" spans="5:5" s="77" customFormat="1" ht="88.5" customHeight="1">
      <c r="E847" s="81"/>
    </row>
    <row r="848" spans="5:5" s="77" customFormat="1" ht="88.5" customHeight="1">
      <c r="E848" s="81"/>
    </row>
    <row r="849" spans="5:5" s="77" customFormat="1" ht="88.5" customHeight="1">
      <c r="E849" s="81"/>
    </row>
    <row r="850" spans="5:5" s="77" customFormat="1" ht="88.5" customHeight="1">
      <c r="E850" s="81"/>
    </row>
    <row r="851" spans="5:5" s="77" customFormat="1" ht="88.5" customHeight="1">
      <c r="E851" s="81"/>
    </row>
    <row r="852" spans="5:5" s="77" customFormat="1" ht="88.5" customHeight="1">
      <c r="E852" s="81"/>
    </row>
    <row r="853" spans="5:5" s="77" customFormat="1" ht="88.5" customHeight="1">
      <c r="E853" s="81"/>
    </row>
    <row r="854" spans="5:5" s="77" customFormat="1" ht="88.5" customHeight="1">
      <c r="E854" s="81"/>
    </row>
    <row r="855" spans="5:5" s="77" customFormat="1" ht="88.5" customHeight="1">
      <c r="E855" s="81"/>
    </row>
    <row r="856" spans="5:5" s="77" customFormat="1" ht="88.5" customHeight="1">
      <c r="E856" s="81"/>
    </row>
    <row r="857" spans="5:5" s="77" customFormat="1" ht="88.5" customHeight="1">
      <c r="E857" s="81"/>
    </row>
    <row r="858" spans="5:5" s="77" customFormat="1" ht="88.5" customHeight="1">
      <c r="E858" s="81"/>
    </row>
    <row r="859" spans="5:5" s="77" customFormat="1" ht="88.5" customHeight="1">
      <c r="E859" s="81"/>
    </row>
    <row r="860" spans="5:5" s="77" customFormat="1" ht="88.5" customHeight="1">
      <c r="E860" s="81"/>
    </row>
    <row r="861" spans="5:5" s="77" customFormat="1" ht="88.5" customHeight="1">
      <c r="E861" s="81"/>
    </row>
    <row r="862" spans="5:5" s="77" customFormat="1" ht="88.5" customHeight="1">
      <c r="E862" s="81"/>
    </row>
    <row r="863" spans="5:5" s="77" customFormat="1" ht="88.5" customHeight="1">
      <c r="E863" s="81"/>
    </row>
    <row r="864" spans="5:5" s="77" customFormat="1" ht="88.5" customHeight="1">
      <c r="E864" s="81"/>
    </row>
    <row r="865" spans="5:5" s="77" customFormat="1" ht="88.5" customHeight="1">
      <c r="E865" s="81"/>
    </row>
    <row r="866" spans="5:5" s="77" customFormat="1" ht="88.5" customHeight="1">
      <c r="E866" s="81"/>
    </row>
    <row r="867" spans="5:5" s="77" customFormat="1" ht="88.5" customHeight="1">
      <c r="E867" s="81"/>
    </row>
    <row r="868" spans="5:5" s="77" customFormat="1" ht="88.5" customHeight="1">
      <c r="E868" s="81"/>
    </row>
    <row r="869" spans="5:5" s="77" customFormat="1" ht="88.5" customHeight="1">
      <c r="E869" s="81"/>
    </row>
    <row r="870" spans="5:5" s="77" customFormat="1" ht="88.5" customHeight="1">
      <c r="E870" s="81"/>
    </row>
    <row r="871" spans="5:5" s="77" customFormat="1" ht="88.5" customHeight="1">
      <c r="E871" s="81"/>
    </row>
    <row r="872" spans="5:5" s="77" customFormat="1" ht="88.5" customHeight="1">
      <c r="E872" s="81"/>
    </row>
    <row r="873" spans="5:5" s="77" customFormat="1" ht="88.5" customHeight="1">
      <c r="E873" s="81"/>
    </row>
    <row r="874" spans="5:5" s="77" customFormat="1" ht="88.5" customHeight="1">
      <c r="E874" s="81"/>
    </row>
    <row r="875" spans="5:5" s="77" customFormat="1" ht="88.5" customHeight="1">
      <c r="E875" s="81"/>
    </row>
    <row r="876" spans="5:5" s="77" customFormat="1" ht="88.5" customHeight="1">
      <c r="E876" s="81"/>
    </row>
    <row r="877" spans="5:5" s="77" customFormat="1" ht="88.5" customHeight="1">
      <c r="E877" s="81"/>
    </row>
    <row r="878" spans="5:5" s="77" customFormat="1" ht="88.5" customHeight="1">
      <c r="E878" s="81"/>
    </row>
    <row r="879" spans="5:5" s="77" customFormat="1" ht="88.5" customHeight="1">
      <c r="E879" s="81"/>
    </row>
    <row r="880" spans="5:5" s="77" customFormat="1" ht="88.5" customHeight="1">
      <c r="E880" s="81"/>
    </row>
    <row r="881" spans="5:5" s="77" customFormat="1" ht="88.5" customHeight="1">
      <c r="E881" s="81"/>
    </row>
    <row r="882" spans="5:5" s="77" customFormat="1" ht="88.5" customHeight="1">
      <c r="E882" s="81"/>
    </row>
    <row r="883" spans="5:5" s="77" customFormat="1" ht="88.5" customHeight="1">
      <c r="E883" s="81"/>
    </row>
    <row r="884" spans="5:5" s="77" customFormat="1" ht="88.5" customHeight="1">
      <c r="E884" s="81"/>
    </row>
    <row r="885" spans="5:5" s="77" customFormat="1" ht="88.5" customHeight="1">
      <c r="E885" s="81"/>
    </row>
    <row r="886" spans="5:5" s="77" customFormat="1" ht="88.5" customHeight="1">
      <c r="E886" s="81"/>
    </row>
    <row r="887" spans="5:5" s="77" customFormat="1" ht="88.5" customHeight="1">
      <c r="E887" s="81"/>
    </row>
    <row r="888" spans="5:5" s="77" customFormat="1" ht="88.5" customHeight="1">
      <c r="E888" s="81"/>
    </row>
    <row r="889" spans="5:5" s="77" customFormat="1" ht="88.5" customHeight="1">
      <c r="E889" s="81"/>
    </row>
    <row r="890" spans="5:5" s="77" customFormat="1" ht="88.5" customHeight="1">
      <c r="E890" s="81"/>
    </row>
    <row r="891" spans="5:5" s="77" customFormat="1" ht="88.5" customHeight="1">
      <c r="E891" s="81"/>
    </row>
    <row r="892" spans="5:5" s="77" customFormat="1" ht="88.5" customHeight="1">
      <c r="E892" s="81"/>
    </row>
    <row r="893" spans="5:5" s="77" customFormat="1" ht="88.5" customHeight="1">
      <c r="E893" s="81"/>
    </row>
    <row r="894" spans="5:5" s="77" customFormat="1" ht="88.5" customHeight="1">
      <c r="E894" s="81"/>
    </row>
    <row r="895" spans="5:5" s="77" customFormat="1" ht="88.5" customHeight="1">
      <c r="E895" s="81"/>
    </row>
    <row r="896" spans="5:5" s="77" customFormat="1" ht="88.5" customHeight="1">
      <c r="E896" s="81"/>
    </row>
    <row r="897" spans="5:5" s="77" customFormat="1" ht="88.5" customHeight="1">
      <c r="E897" s="81"/>
    </row>
    <row r="898" spans="5:5" s="77" customFormat="1" ht="88.5" customHeight="1">
      <c r="E898" s="81"/>
    </row>
    <row r="899" spans="5:5" s="77" customFormat="1" ht="88.5" customHeight="1">
      <c r="E899" s="81"/>
    </row>
    <row r="900" spans="5:5" s="77" customFormat="1" ht="88.5" customHeight="1">
      <c r="E900" s="81"/>
    </row>
    <row r="901" spans="5:5" s="77" customFormat="1" ht="88.5" customHeight="1">
      <c r="E901" s="81"/>
    </row>
    <row r="902" spans="5:5" s="77" customFormat="1" ht="88.5" customHeight="1">
      <c r="E902" s="81"/>
    </row>
    <row r="903" spans="5:5" s="77" customFormat="1" ht="88.5" customHeight="1">
      <c r="E903" s="81"/>
    </row>
    <row r="904" spans="5:5" s="77" customFormat="1" ht="88.5" customHeight="1">
      <c r="E904" s="81"/>
    </row>
    <row r="905" spans="5:5" s="77" customFormat="1" ht="88.5" customHeight="1">
      <c r="E905" s="81"/>
    </row>
    <row r="906" spans="5:5" s="77" customFormat="1" ht="88.5" customHeight="1">
      <c r="E906" s="81"/>
    </row>
    <row r="907" spans="5:5" s="77" customFormat="1" ht="88.5" customHeight="1">
      <c r="E907" s="81"/>
    </row>
    <row r="908" spans="5:5" s="77" customFormat="1" ht="88.5" customHeight="1">
      <c r="E908" s="81"/>
    </row>
    <row r="909" spans="5:5" s="77" customFormat="1" ht="88.5" customHeight="1">
      <c r="E909" s="81"/>
    </row>
    <row r="910" spans="5:5" s="77" customFormat="1" ht="88.5" customHeight="1">
      <c r="E910" s="81"/>
    </row>
    <row r="911" spans="5:5" s="77" customFormat="1" ht="88.5" customHeight="1">
      <c r="E911" s="81"/>
    </row>
    <row r="912" spans="5:5" s="77" customFormat="1" ht="88.5" customHeight="1">
      <c r="E912" s="81"/>
    </row>
    <row r="913" spans="5:5" s="77" customFormat="1" ht="88.5" customHeight="1">
      <c r="E913" s="81"/>
    </row>
    <row r="914" spans="5:5" s="77" customFormat="1" ht="88.5" customHeight="1">
      <c r="E914" s="81"/>
    </row>
    <row r="915" spans="5:5" s="77" customFormat="1" ht="88.5" customHeight="1">
      <c r="E915" s="81"/>
    </row>
    <row r="916" spans="5:5" s="77" customFormat="1" ht="88.5" customHeight="1">
      <c r="E916" s="81"/>
    </row>
    <row r="917" spans="5:5" s="77" customFormat="1" ht="88.5" customHeight="1">
      <c r="E917" s="81"/>
    </row>
    <row r="918" spans="5:5" s="77" customFormat="1" ht="88.5" customHeight="1">
      <c r="E918" s="81"/>
    </row>
    <row r="919" spans="5:5" s="77" customFormat="1" ht="88.5" customHeight="1">
      <c r="E919" s="81"/>
    </row>
    <row r="920" spans="5:5" s="77" customFormat="1" ht="88.5" customHeight="1">
      <c r="E920" s="81"/>
    </row>
    <row r="921" spans="5:5" s="77" customFormat="1" ht="88.5" customHeight="1">
      <c r="E921" s="81"/>
    </row>
    <row r="922" spans="5:5" s="77" customFormat="1" ht="88.5" customHeight="1">
      <c r="E922" s="81"/>
    </row>
    <row r="923" spans="5:5" s="77" customFormat="1" ht="88.5" customHeight="1">
      <c r="E923" s="81"/>
    </row>
    <row r="924" spans="5:5" s="77" customFormat="1" ht="88.5" customHeight="1">
      <c r="E924" s="81"/>
    </row>
    <row r="925" spans="5:5" s="77" customFormat="1" ht="88.5" customHeight="1">
      <c r="E925" s="81"/>
    </row>
    <row r="926" spans="5:5" s="77" customFormat="1" ht="88.5" customHeight="1">
      <c r="E926" s="81"/>
    </row>
    <row r="927" spans="5:5" s="77" customFormat="1" ht="88.5" customHeight="1">
      <c r="E927" s="81"/>
    </row>
    <row r="928" spans="5:5" s="77" customFormat="1" ht="88.5" customHeight="1">
      <c r="E928" s="81"/>
    </row>
    <row r="929" spans="5:5" s="77" customFormat="1" ht="88.5" customHeight="1">
      <c r="E929" s="81"/>
    </row>
    <row r="930" spans="5:5" s="77" customFormat="1" ht="88.5" customHeight="1">
      <c r="E930" s="81"/>
    </row>
    <row r="931" spans="5:5" s="77" customFormat="1" ht="88.5" customHeight="1">
      <c r="E931" s="81"/>
    </row>
    <row r="932" spans="5:5" s="77" customFormat="1" ht="88.5" customHeight="1">
      <c r="E932" s="81"/>
    </row>
    <row r="933" spans="5:5" s="77" customFormat="1" ht="88.5" customHeight="1">
      <c r="E933" s="81"/>
    </row>
    <row r="934" spans="5:5" s="77" customFormat="1" ht="88.5" customHeight="1">
      <c r="E934" s="81"/>
    </row>
    <row r="935" spans="5:5" s="77" customFormat="1" ht="88.5" customHeight="1">
      <c r="E935" s="81"/>
    </row>
    <row r="936" spans="5:5" s="77" customFormat="1" ht="88.5" customHeight="1">
      <c r="E936" s="81"/>
    </row>
    <row r="937" spans="5:5" s="77" customFormat="1" ht="88.5" customHeight="1">
      <c r="E937" s="81"/>
    </row>
    <row r="938" spans="5:5" s="77" customFormat="1" ht="88.5" customHeight="1">
      <c r="E938" s="81"/>
    </row>
    <row r="939" spans="5:5" s="77" customFormat="1" ht="88.5" customHeight="1">
      <c r="E939" s="81"/>
    </row>
    <row r="940" spans="5:5" s="77" customFormat="1" ht="88.5" customHeight="1">
      <c r="E940" s="81"/>
    </row>
    <row r="941" spans="5:5" s="77" customFormat="1" ht="88.5" customHeight="1">
      <c r="E941" s="81"/>
    </row>
    <row r="942" spans="5:5" s="77" customFormat="1" ht="88.5" customHeight="1">
      <c r="E942" s="81"/>
    </row>
    <row r="943" spans="5:5" s="77" customFormat="1" ht="88.5" customHeight="1">
      <c r="E943" s="81"/>
    </row>
    <row r="944" spans="5:5" s="77" customFormat="1" ht="88.5" customHeight="1">
      <c r="E944" s="81"/>
    </row>
    <row r="945" spans="5:5" s="77" customFormat="1" ht="88.5" customHeight="1">
      <c r="E945" s="81"/>
    </row>
    <row r="946" spans="5:5" s="77" customFormat="1" ht="88.5" customHeight="1">
      <c r="E946" s="81"/>
    </row>
    <row r="947" spans="5:5" s="77" customFormat="1" ht="88.5" customHeight="1">
      <c r="E947" s="81"/>
    </row>
    <row r="948" spans="5:5" s="77" customFormat="1" ht="88.5" customHeight="1">
      <c r="E948" s="81"/>
    </row>
    <row r="949" spans="5:5" s="77" customFormat="1" ht="88.5" customHeight="1">
      <c r="E949" s="81"/>
    </row>
    <row r="950" spans="5:5" s="77" customFormat="1" ht="88.5" customHeight="1">
      <c r="E950" s="81"/>
    </row>
    <row r="951" spans="5:5" s="77" customFormat="1" ht="88.5" customHeight="1">
      <c r="E951" s="81"/>
    </row>
    <row r="952" spans="5:5" s="77" customFormat="1" ht="88.5" customHeight="1">
      <c r="E952" s="81"/>
    </row>
    <row r="953" spans="5:5" s="77" customFormat="1" ht="88.5" customHeight="1">
      <c r="E953" s="81"/>
    </row>
    <row r="954" spans="5:5" s="77" customFormat="1" ht="88.5" customHeight="1">
      <c r="E954" s="81"/>
    </row>
    <row r="955" spans="5:5" s="77" customFormat="1" ht="88.5" customHeight="1">
      <c r="E955" s="81"/>
    </row>
    <row r="956" spans="5:5" s="77" customFormat="1" ht="88.5" customHeight="1">
      <c r="E956" s="81"/>
    </row>
    <row r="957" spans="5:5" s="77" customFormat="1" ht="88.5" customHeight="1">
      <c r="E957" s="81"/>
    </row>
    <row r="958" spans="5:5" s="77" customFormat="1" ht="88.5" customHeight="1">
      <c r="E958" s="81"/>
    </row>
    <row r="959" spans="5:5" s="77" customFormat="1" ht="88.5" customHeight="1">
      <c r="E959" s="81"/>
    </row>
    <row r="960" spans="5:5" s="77" customFormat="1" ht="88.5" customHeight="1">
      <c r="E960" s="81"/>
    </row>
    <row r="961" spans="5:5" s="77" customFormat="1" ht="88.5" customHeight="1">
      <c r="E961" s="81"/>
    </row>
    <row r="962" spans="5:5" s="77" customFormat="1" ht="88.5" customHeight="1">
      <c r="E962" s="81"/>
    </row>
    <row r="963" spans="5:5" s="77" customFormat="1" ht="88.5" customHeight="1">
      <c r="E963" s="81"/>
    </row>
    <row r="964" spans="5:5" s="77" customFormat="1" ht="88.5" customHeight="1">
      <c r="E964" s="81"/>
    </row>
    <row r="965" spans="5:5" s="77" customFormat="1" ht="88.5" customHeight="1">
      <c r="E965" s="81"/>
    </row>
    <row r="966" spans="5:5" s="77" customFormat="1" ht="88.5" customHeight="1">
      <c r="E966" s="81"/>
    </row>
    <row r="967" spans="5:5" s="77" customFormat="1" ht="88.5" customHeight="1">
      <c r="E967" s="81"/>
    </row>
    <row r="968" spans="5:5" s="77" customFormat="1" ht="88.5" customHeight="1">
      <c r="E968" s="81"/>
    </row>
    <row r="969" spans="5:5" s="77" customFormat="1" ht="88.5" customHeight="1">
      <c r="E969" s="81"/>
    </row>
    <row r="970" spans="5:5" s="77" customFormat="1" ht="88.5" customHeight="1">
      <c r="E970" s="81"/>
    </row>
    <row r="971" spans="5:5" s="77" customFormat="1" ht="88.5" customHeight="1">
      <c r="E971" s="81"/>
    </row>
    <row r="972" spans="5:5" s="77" customFormat="1" ht="88.5" customHeight="1">
      <c r="E972" s="81"/>
    </row>
    <row r="973" spans="5:5" s="77" customFormat="1" ht="88.5" customHeight="1">
      <c r="E973" s="81"/>
    </row>
    <row r="974" spans="5:5" s="77" customFormat="1" ht="88.5" customHeight="1">
      <c r="E974" s="81"/>
    </row>
    <row r="975" spans="5:5" s="77" customFormat="1" ht="88.5" customHeight="1">
      <c r="E975" s="81"/>
    </row>
    <row r="976" spans="5:5" s="77" customFormat="1" ht="88.5" customHeight="1">
      <c r="E976" s="81"/>
    </row>
    <row r="977" spans="5:5" s="77" customFormat="1" ht="88.5" customHeight="1">
      <c r="E977" s="81"/>
    </row>
    <row r="978" spans="5:5" s="77" customFormat="1" ht="88.5" customHeight="1">
      <c r="E978" s="81"/>
    </row>
    <row r="979" spans="5:5" s="77" customFormat="1" ht="88.5" customHeight="1">
      <c r="E979" s="81"/>
    </row>
    <row r="980" spans="5:5" s="77" customFormat="1" ht="88.5" customHeight="1">
      <c r="E980" s="81"/>
    </row>
    <row r="981" spans="5:5" s="77" customFormat="1" ht="88.5" customHeight="1">
      <c r="E981" s="81"/>
    </row>
    <row r="982" spans="5:5" s="77" customFormat="1" ht="88.5" customHeight="1">
      <c r="E982" s="81"/>
    </row>
    <row r="983" spans="5:5" s="77" customFormat="1" ht="88.5" customHeight="1">
      <c r="E983" s="81"/>
    </row>
    <row r="984" spans="5:5" s="77" customFormat="1" ht="88.5" customHeight="1">
      <c r="E984" s="81"/>
    </row>
    <row r="985" spans="5:5" s="77" customFormat="1" ht="88.5" customHeight="1">
      <c r="E985" s="81"/>
    </row>
    <row r="986" spans="5:5" s="77" customFormat="1" ht="88.5" customHeight="1">
      <c r="E986" s="81"/>
    </row>
    <row r="987" spans="5:5" s="77" customFormat="1" ht="88.5" customHeight="1">
      <c r="E987" s="81"/>
    </row>
    <row r="988" spans="5:5" s="77" customFormat="1" ht="88.5" customHeight="1">
      <c r="E988" s="81"/>
    </row>
    <row r="989" spans="5:5" s="77" customFormat="1" ht="88.5" customHeight="1">
      <c r="E989" s="81"/>
    </row>
    <row r="990" spans="5:5" s="77" customFormat="1" ht="88.5" customHeight="1">
      <c r="E990" s="81"/>
    </row>
    <row r="991" spans="5:5" s="77" customFormat="1" ht="88.5" customHeight="1">
      <c r="E991" s="81"/>
    </row>
    <row r="992" spans="5:5" s="77" customFormat="1" ht="88.5" customHeight="1">
      <c r="E992" s="81"/>
    </row>
    <row r="993" spans="5:5" s="77" customFormat="1" ht="88.5" customHeight="1">
      <c r="E993" s="81"/>
    </row>
    <row r="994" spans="5:5" s="77" customFormat="1" ht="88.5" customHeight="1">
      <c r="E994" s="81"/>
    </row>
    <row r="995" spans="5:5" s="77" customFormat="1" ht="88.5" customHeight="1">
      <c r="E995" s="81"/>
    </row>
    <row r="996" spans="5:5" s="77" customFormat="1" ht="88.5" customHeight="1">
      <c r="E996" s="81"/>
    </row>
    <row r="997" spans="5:5" s="77" customFormat="1" ht="88.5" customHeight="1">
      <c r="E997" s="81"/>
    </row>
    <row r="998" spans="5:5" s="77" customFormat="1" ht="88.5" customHeight="1">
      <c r="E998" s="81"/>
    </row>
    <row r="999" spans="5:5" s="77" customFormat="1" ht="88.5" customHeight="1">
      <c r="E999" s="81"/>
    </row>
    <row r="1000" spans="5:5" s="77" customFormat="1" ht="88.5" customHeight="1">
      <c r="E1000" s="81"/>
    </row>
    <row r="1001" spans="5:5" s="77" customFormat="1" ht="88.5" customHeight="1">
      <c r="E1001" s="81"/>
    </row>
    <row r="1002" spans="5:5" s="77" customFormat="1" ht="88.5" customHeight="1">
      <c r="E1002" s="81"/>
    </row>
    <row r="1003" spans="5:5" s="77" customFormat="1" ht="88.5" customHeight="1">
      <c r="E1003" s="81"/>
    </row>
    <row r="1004" spans="5:5" s="77" customFormat="1" ht="88.5" customHeight="1">
      <c r="E1004" s="81"/>
    </row>
    <row r="1005" spans="5:5" s="77" customFormat="1" ht="88.5" customHeight="1">
      <c r="E1005" s="81"/>
    </row>
    <row r="1006" spans="5:5" s="77" customFormat="1" ht="88.5" customHeight="1">
      <c r="E1006" s="81"/>
    </row>
    <row r="1007" spans="5:5" s="77" customFormat="1" ht="88.5" customHeight="1">
      <c r="E1007" s="81"/>
    </row>
    <row r="1008" spans="5:5" s="77" customFormat="1" ht="88.5" customHeight="1">
      <c r="E1008" s="81"/>
    </row>
    <row r="1009" spans="5:5" s="77" customFormat="1" ht="88.5" customHeight="1">
      <c r="E1009" s="81"/>
    </row>
    <row r="1010" spans="5:5" s="77" customFormat="1" ht="88.5" customHeight="1">
      <c r="E1010" s="81"/>
    </row>
    <row r="1011" spans="5:5" s="77" customFormat="1" ht="88.5" customHeight="1">
      <c r="E1011" s="81"/>
    </row>
    <row r="1012" spans="5:5" s="77" customFormat="1" ht="88.5" customHeight="1">
      <c r="E1012" s="81"/>
    </row>
    <row r="1013" spans="5:5" s="77" customFormat="1" ht="88.5" customHeight="1">
      <c r="E1013" s="81"/>
    </row>
    <row r="1014" spans="5:5" s="77" customFormat="1" ht="88.5" customHeight="1">
      <c r="E1014" s="81"/>
    </row>
    <row r="1015" spans="5:5" s="77" customFormat="1" ht="88.5" customHeight="1">
      <c r="E1015" s="81"/>
    </row>
    <row r="1016" spans="5:5" s="77" customFormat="1" ht="88.5" customHeight="1">
      <c r="E1016" s="81"/>
    </row>
    <row r="1017" spans="5:5" s="77" customFormat="1" ht="88.5" customHeight="1">
      <c r="E1017" s="81"/>
    </row>
    <row r="1018" spans="5:5" s="77" customFormat="1" ht="88.5" customHeight="1">
      <c r="E1018" s="81"/>
    </row>
    <row r="1019" spans="5:5" s="77" customFormat="1" ht="88.5" customHeight="1">
      <c r="E1019" s="81"/>
    </row>
    <row r="1020" spans="5:5" s="77" customFormat="1" ht="88.5" customHeight="1">
      <c r="E1020" s="81"/>
    </row>
    <row r="1021" spans="5:5" s="77" customFormat="1" ht="88.5" customHeight="1">
      <c r="E1021" s="81"/>
    </row>
    <row r="1022" spans="5:5" s="77" customFormat="1" ht="88.5" customHeight="1">
      <c r="E1022" s="81"/>
    </row>
    <row r="1023" spans="5:5" s="77" customFormat="1" ht="88.5" customHeight="1">
      <c r="E1023" s="81"/>
    </row>
    <row r="1024" spans="5:5" s="77" customFormat="1" ht="88.5" customHeight="1">
      <c r="E1024" s="81"/>
    </row>
    <row r="1025" spans="5:5" s="77" customFormat="1" ht="88.5" customHeight="1">
      <c r="E1025" s="81"/>
    </row>
    <row r="1026" spans="5:5" s="77" customFormat="1" ht="88.5" customHeight="1">
      <c r="E1026" s="81"/>
    </row>
    <row r="1027" spans="5:5" s="77" customFormat="1" ht="88.5" customHeight="1">
      <c r="E1027" s="81"/>
    </row>
    <row r="1028" spans="5:5" s="77" customFormat="1" ht="88.5" customHeight="1">
      <c r="E1028" s="81"/>
    </row>
    <row r="1029" spans="5:5" s="77" customFormat="1" ht="88.5" customHeight="1">
      <c r="E1029" s="81"/>
    </row>
    <row r="1030" spans="5:5" s="77" customFormat="1" ht="88.5" customHeight="1">
      <c r="E1030" s="81"/>
    </row>
    <row r="1031" spans="5:5" s="77" customFormat="1" ht="88.5" customHeight="1">
      <c r="E1031" s="81"/>
    </row>
    <row r="1032" spans="5:5" s="77" customFormat="1" ht="88.5" customHeight="1">
      <c r="E1032" s="81"/>
    </row>
    <row r="1033" spans="5:5" s="77" customFormat="1" ht="88.5" customHeight="1">
      <c r="E1033" s="81"/>
    </row>
    <row r="1034" spans="5:5" s="77" customFormat="1" ht="88.5" customHeight="1">
      <c r="E1034" s="81"/>
    </row>
    <row r="1035" spans="5:5" s="77" customFormat="1" ht="88.5" customHeight="1">
      <c r="E1035" s="81"/>
    </row>
    <row r="1036" spans="5:5" s="77" customFormat="1" ht="88.5" customHeight="1">
      <c r="E1036" s="81"/>
    </row>
    <row r="1037" spans="5:5" s="77" customFormat="1" ht="88.5" customHeight="1">
      <c r="E1037" s="81"/>
    </row>
    <row r="1038" spans="5:5" s="77" customFormat="1" ht="88.5" customHeight="1">
      <c r="E1038" s="81"/>
    </row>
    <row r="1039" spans="5:5" s="77" customFormat="1" ht="88.5" customHeight="1">
      <c r="E1039" s="81"/>
    </row>
    <row r="1040" spans="5:5" s="77" customFormat="1" ht="88.5" customHeight="1">
      <c r="E1040" s="81"/>
    </row>
    <row r="1041" spans="5:5" s="77" customFormat="1" ht="88.5" customHeight="1">
      <c r="E1041" s="81"/>
    </row>
    <row r="1042" spans="5:5" s="77" customFormat="1" ht="88.5" customHeight="1">
      <c r="E1042" s="81"/>
    </row>
    <row r="1043" spans="5:5" s="77" customFormat="1" ht="88.5" customHeight="1">
      <c r="E1043" s="81"/>
    </row>
    <row r="1044" spans="5:5" s="77" customFormat="1" ht="88.5" customHeight="1">
      <c r="E1044" s="81"/>
    </row>
    <row r="1045" spans="5:5" s="77" customFormat="1" ht="88.5" customHeight="1">
      <c r="E1045" s="81"/>
    </row>
    <row r="1046" spans="5:5" s="77" customFormat="1" ht="88.5" customHeight="1">
      <c r="E1046" s="81"/>
    </row>
    <row r="1047" spans="5:5" s="77" customFormat="1" ht="88.5" customHeight="1">
      <c r="E1047" s="81"/>
    </row>
    <row r="1048" spans="5:5" s="77" customFormat="1" ht="88.5" customHeight="1">
      <c r="E1048" s="81"/>
    </row>
    <row r="1049" spans="5:5" s="77" customFormat="1" ht="88.5" customHeight="1">
      <c r="E1049" s="81"/>
    </row>
    <row r="1050" spans="5:5" s="77" customFormat="1" ht="88.5" customHeight="1">
      <c r="E1050" s="81"/>
    </row>
    <row r="1051" spans="5:5" s="77" customFormat="1" ht="88.5" customHeight="1">
      <c r="E1051" s="81"/>
    </row>
    <row r="1052" spans="5:5" s="77" customFormat="1" ht="88.5" customHeight="1">
      <c r="E1052" s="81"/>
    </row>
    <row r="1053" spans="5:5" s="77" customFormat="1" ht="88.5" customHeight="1">
      <c r="E1053" s="81"/>
    </row>
    <row r="1054" spans="5:5" s="77" customFormat="1" ht="88.5" customHeight="1">
      <c r="E1054" s="81"/>
    </row>
    <row r="1055" spans="5:5" s="77" customFormat="1" ht="88.5" customHeight="1">
      <c r="E1055" s="81"/>
    </row>
    <row r="1056" spans="5:5" s="77" customFormat="1" ht="88.5" customHeight="1">
      <c r="E1056" s="81"/>
    </row>
    <row r="1057" spans="5:5" s="77" customFormat="1" ht="88.5" customHeight="1">
      <c r="E1057" s="81"/>
    </row>
    <row r="1058" spans="5:5" s="77" customFormat="1" ht="88.5" customHeight="1">
      <c r="E1058" s="81"/>
    </row>
    <row r="1059" spans="5:5" s="77" customFormat="1" ht="88.5" customHeight="1">
      <c r="E1059" s="81"/>
    </row>
    <row r="1060" spans="5:5" s="77" customFormat="1" ht="88.5" customHeight="1">
      <c r="E1060" s="81"/>
    </row>
    <row r="1061" spans="5:5" s="77" customFormat="1" ht="88.5" customHeight="1">
      <c r="E1061" s="81"/>
    </row>
    <row r="1062" spans="5:5" s="77" customFormat="1" ht="88.5" customHeight="1">
      <c r="E1062" s="81"/>
    </row>
    <row r="1063" spans="5:5" s="77" customFormat="1" ht="88.5" customHeight="1">
      <c r="E1063" s="81"/>
    </row>
    <row r="1064" spans="5:5" s="77" customFormat="1" ht="88.5" customHeight="1">
      <c r="E1064" s="81"/>
    </row>
    <row r="1065" spans="5:5" s="77" customFormat="1" ht="88.5" customHeight="1">
      <c r="E1065" s="81"/>
    </row>
    <row r="1066" spans="5:5" s="77" customFormat="1" ht="88.5" customHeight="1">
      <c r="E1066" s="81"/>
    </row>
    <row r="1067" spans="5:5" s="77" customFormat="1" ht="88.5" customHeight="1">
      <c r="E1067" s="81"/>
    </row>
    <row r="1068" spans="5:5" s="77" customFormat="1" ht="88.5" customHeight="1">
      <c r="E1068" s="81"/>
    </row>
    <row r="1069" spans="5:5" s="77" customFormat="1" ht="88.5" customHeight="1">
      <c r="E1069" s="81"/>
    </row>
    <row r="1070" spans="5:5" s="77" customFormat="1" ht="88.5" customHeight="1">
      <c r="E1070" s="81"/>
    </row>
    <row r="1071" spans="5:5" s="77" customFormat="1" ht="88.5" customHeight="1">
      <c r="E1071" s="81"/>
    </row>
    <row r="1072" spans="5:5" s="77" customFormat="1" ht="88.5" customHeight="1">
      <c r="E1072" s="81"/>
    </row>
    <row r="1073" spans="5:5" s="77" customFormat="1" ht="88.5" customHeight="1">
      <c r="E1073" s="81"/>
    </row>
    <row r="1074" spans="5:5" s="77" customFormat="1" ht="88.5" customHeight="1">
      <c r="E1074" s="81"/>
    </row>
    <row r="1075" spans="5:5" s="77" customFormat="1" ht="88.5" customHeight="1">
      <c r="E1075" s="81"/>
    </row>
    <row r="1076" spans="5:5" s="77" customFormat="1" ht="88.5" customHeight="1">
      <c r="E1076" s="81"/>
    </row>
    <row r="1077" spans="5:5" s="77" customFormat="1" ht="88.5" customHeight="1">
      <c r="E1077" s="81"/>
    </row>
    <row r="1078" spans="5:5" s="77" customFormat="1" ht="88.5" customHeight="1">
      <c r="E1078" s="81"/>
    </row>
    <row r="1079" spans="5:5" s="77" customFormat="1" ht="88.5" customHeight="1">
      <c r="E1079" s="81"/>
    </row>
    <row r="1080" spans="5:5" s="77" customFormat="1" ht="88.5" customHeight="1">
      <c r="E1080" s="81"/>
    </row>
    <row r="1081" spans="5:5" s="77" customFormat="1" ht="88.5" customHeight="1">
      <c r="E1081" s="81"/>
    </row>
    <row r="1082" spans="5:5" s="77" customFormat="1" ht="88.5" customHeight="1">
      <c r="E1082" s="81"/>
    </row>
    <row r="1083" spans="5:5" s="77" customFormat="1" ht="88.5" customHeight="1">
      <c r="E1083" s="81"/>
    </row>
    <row r="1084" spans="5:5" s="77" customFormat="1" ht="88.5" customHeight="1">
      <c r="E1084" s="81"/>
    </row>
    <row r="1085" spans="5:5" s="77" customFormat="1" ht="88.5" customHeight="1">
      <c r="E1085" s="81"/>
    </row>
    <row r="1086" spans="5:5" s="77" customFormat="1" ht="88.5" customHeight="1">
      <c r="E1086" s="81"/>
    </row>
    <row r="1087" spans="5:5" s="77" customFormat="1" ht="88.5" customHeight="1">
      <c r="E1087" s="81"/>
    </row>
    <row r="1088" spans="5:5" s="77" customFormat="1" ht="88.5" customHeight="1">
      <c r="E1088" s="81"/>
    </row>
    <row r="1089" spans="5:5" s="77" customFormat="1" ht="88.5" customHeight="1">
      <c r="E1089" s="81"/>
    </row>
    <row r="1090" spans="5:5" s="77" customFormat="1" ht="88.5" customHeight="1">
      <c r="E1090" s="81"/>
    </row>
    <row r="1091" spans="5:5" s="77" customFormat="1" ht="88.5" customHeight="1">
      <c r="E1091" s="81"/>
    </row>
    <row r="1092" spans="5:5" s="77" customFormat="1" ht="88.5" customHeight="1">
      <c r="E1092" s="81"/>
    </row>
    <row r="1093" spans="5:5" s="77" customFormat="1" ht="88.5" customHeight="1">
      <c r="E1093" s="81"/>
    </row>
    <row r="1094" spans="5:5" s="77" customFormat="1" ht="88.5" customHeight="1">
      <c r="E1094" s="81"/>
    </row>
    <row r="1095" spans="5:5" s="77" customFormat="1" ht="88.5" customHeight="1">
      <c r="E1095" s="81"/>
    </row>
    <row r="1096" spans="5:5" s="77" customFormat="1" ht="88.5" customHeight="1">
      <c r="E1096" s="81"/>
    </row>
    <row r="1097" spans="5:5" s="77" customFormat="1" ht="88.5" customHeight="1">
      <c r="E1097" s="81"/>
    </row>
    <row r="1098" spans="5:5" s="77" customFormat="1" ht="88.5" customHeight="1">
      <c r="E1098" s="81"/>
    </row>
    <row r="1099" spans="5:5" s="77" customFormat="1" ht="88.5" customHeight="1">
      <c r="E1099" s="81"/>
    </row>
    <row r="1100" spans="5:5" s="77" customFormat="1" ht="88.5" customHeight="1">
      <c r="E1100" s="81"/>
    </row>
    <row r="1101" spans="5:5" s="77" customFormat="1" ht="88.5" customHeight="1">
      <c r="E1101" s="81"/>
    </row>
    <row r="1102" spans="5:5" s="77" customFormat="1" ht="88.5" customHeight="1">
      <c r="E1102" s="81"/>
    </row>
    <row r="1103" spans="5:5" s="77" customFormat="1" ht="88.5" customHeight="1">
      <c r="E1103" s="81"/>
    </row>
    <row r="1104" spans="5:5" s="77" customFormat="1" ht="88.5" customHeight="1">
      <c r="E1104" s="81"/>
    </row>
    <row r="1105" spans="5:5" s="77" customFormat="1" ht="88.5" customHeight="1">
      <c r="E1105" s="81"/>
    </row>
    <row r="1106" spans="5:5" s="77" customFormat="1" ht="88.5" customHeight="1">
      <c r="E1106" s="81"/>
    </row>
    <row r="1107" spans="5:5" s="77" customFormat="1" ht="88.5" customHeight="1">
      <c r="E1107" s="81"/>
    </row>
    <row r="1108" spans="5:5" s="77" customFormat="1" ht="88.5" customHeight="1">
      <c r="E1108" s="81"/>
    </row>
    <row r="1109" spans="5:5" s="77" customFormat="1" ht="88.5" customHeight="1">
      <c r="E1109" s="81"/>
    </row>
    <row r="1110" spans="5:5" s="77" customFormat="1" ht="88.5" customHeight="1">
      <c r="E1110" s="81"/>
    </row>
    <row r="1111" spans="5:5" s="77" customFormat="1" ht="88.5" customHeight="1">
      <c r="E1111" s="81"/>
    </row>
    <row r="1112" spans="5:5" s="77" customFormat="1" ht="88.5" customHeight="1">
      <c r="E1112" s="81"/>
    </row>
    <row r="1113" spans="5:5" s="77" customFormat="1" ht="88.5" customHeight="1">
      <c r="E1113" s="81"/>
    </row>
    <row r="1114" spans="5:5" s="77" customFormat="1" ht="88.5" customHeight="1">
      <c r="E1114" s="81"/>
    </row>
    <row r="1115" spans="5:5" s="77" customFormat="1" ht="88.5" customHeight="1">
      <c r="E1115" s="81"/>
    </row>
    <row r="1116" spans="5:5" s="77" customFormat="1" ht="88.5" customHeight="1">
      <c r="E1116" s="81"/>
    </row>
    <row r="1117" spans="5:5" s="77" customFormat="1" ht="88.5" customHeight="1">
      <c r="E1117" s="81"/>
    </row>
    <row r="1118" spans="5:5" s="77" customFormat="1" ht="88.5" customHeight="1">
      <c r="E1118" s="81"/>
    </row>
    <row r="1119" spans="5:5" s="77" customFormat="1" ht="88.5" customHeight="1">
      <c r="E1119" s="81"/>
    </row>
    <row r="1120" spans="5:5" s="77" customFormat="1" ht="88.5" customHeight="1">
      <c r="E1120" s="81"/>
    </row>
    <row r="1121" spans="5:5" s="77" customFormat="1" ht="88.5" customHeight="1">
      <c r="E1121" s="81"/>
    </row>
    <row r="1122" spans="5:5" s="77" customFormat="1" ht="88.5" customHeight="1">
      <c r="E1122" s="81"/>
    </row>
    <row r="1123" spans="5:5" s="77" customFormat="1" ht="88.5" customHeight="1">
      <c r="E1123" s="81"/>
    </row>
    <row r="1124" spans="5:5" s="77" customFormat="1" ht="88.5" customHeight="1">
      <c r="E1124" s="81"/>
    </row>
    <row r="1125" spans="5:5" s="77" customFormat="1" ht="88.5" customHeight="1">
      <c r="E1125" s="81"/>
    </row>
    <row r="1126" spans="5:5" s="77" customFormat="1" ht="88.5" customHeight="1">
      <c r="E1126" s="81"/>
    </row>
    <row r="1127" spans="5:5" s="77" customFormat="1" ht="88.5" customHeight="1">
      <c r="E1127" s="81"/>
    </row>
    <row r="1128" spans="5:5" s="77" customFormat="1" ht="88.5" customHeight="1">
      <c r="E1128" s="81"/>
    </row>
    <row r="1129" spans="5:5" s="77" customFormat="1" ht="88.5" customHeight="1">
      <c r="E1129" s="81"/>
    </row>
    <row r="1130" spans="5:5" s="77" customFormat="1" ht="88.5" customHeight="1">
      <c r="E1130" s="81"/>
    </row>
    <row r="1131" spans="5:5" s="77" customFormat="1" ht="88.5" customHeight="1">
      <c r="E1131" s="81"/>
    </row>
    <row r="1132" spans="5:5" s="77" customFormat="1" ht="88.5" customHeight="1">
      <c r="E1132" s="81"/>
    </row>
    <row r="1133" spans="5:5" s="77" customFormat="1" ht="88.5" customHeight="1">
      <c r="E1133" s="81"/>
    </row>
    <row r="1134" spans="5:5" s="77" customFormat="1" ht="88.5" customHeight="1">
      <c r="E1134" s="81"/>
    </row>
    <row r="1135" spans="5:5" s="77" customFormat="1" ht="88.5" customHeight="1">
      <c r="E1135" s="81"/>
    </row>
    <row r="1136" spans="5:5" s="77" customFormat="1" ht="88.5" customHeight="1">
      <c r="E1136" s="81"/>
    </row>
    <row r="1137" spans="5:5" s="77" customFormat="1" ht="88.5" customHeight="1">
      <c r="E1137" s="81"/>
    </row>
    <row r="1138" spans="5:5" s="77" customFormat="1" ht="88.5" customHeight="1">
      <c r="E1138" s="81"/>
    </row>
    <row r="1139" spans="5:5" s="77" customFormat="1" ht="88.5" customHeight="1">
      <c r="E1139" s="81"/>
    </row>
    <row r="1140" spans="5:5" s="77" customFormat="1" ht="88.5" customHeight="1">
      <c r="E1140" s="81"/>
    </row>
    <row r="1141" spans="5:5" s="77" customFormat="1" ht="88.5" customHeight="1">
      <c r="E1141" s="81"/>
    </row>
    <row r="1142" spans="5:5" s="77" customFormat="1" ht="88.5" customHeight="1">
      <c r="E1142" s="81"/>
    </row>
    <row r="1143" spans="5:5" s="77" customFormat="1" ht="88.5" customHeight="1">
      <c r="E1143" s="81"/>
    </row>
    <row r="1144" spans="5:5" s="77" customFormat="1" ht="88.5" customHeight="1">
      <c r="E1144" s="81"/>
    </row>
    <row r="1145" spans="5:5" s="77" customFormat="1" ht="88.5" customHeight="1">
      <c r="E1145" s="81"/>
    </row>
    <row r="1146" spans="5:5" s="77" customFormat="1" ht="88.5" customHeight="1">
      <c r="E1146" s="81"/>
    </row>
    <row r="1147" spans="5:5" s="77" customFormat="1" ht="88.5" customHeight="1">
      <c r="E1147" s="81"/>
    </row>
    <row r="1148" spans="5:5" s="77" customFormat="1" ht="88.5" customHeight="1">
      <c r="E1148" s="81"/>
    </row>
    <row r="1149" spans="5:5" s="77" customFormat="1" ht="88.5" customHeight="1">
      <c r="E1149" s="81"/>
    </row>
    <row r="1150" spans="5:5" s="77" customFormat="1" ht="88.5" customHeight="1">
      <c r="E1150" s="81"/>
    </row>
    <row r="1151" spans="5:5" s="77" customFormat="1" ht="88.5" customHeight="1">
      <c r="E1151" s="81"/>
    </row>
    <row r="1152" spans="5:5" s="77" customFormat="1" ht="88.5" customHeight="1">
      <c r="E1152" s="81"/>
    </row>
    <row r="1153" spans="5:5" s="77" customFormat="1" ht="88.5" customHeight="1">
      <c r="E1153" s="81"/>
    </row>
    <row r="1154" spans="5:5" s="77" customFormat="1" ht="88.5" customHeight="1">
      <c r="E1154" s="81"/>
    </row>
    <row r="1155" spans="5:5" s="77" customFormat="1" ht="88.5" customHeight="1">
      <c r="E1155" s="81"/>
    </row>
    <row r="1156" spans="5:5" s="77" customFormat="1" ht="88.5" customHeight="1">
      <c r="E1156" s="81"/>
    </row>
    <row r="1157" spans="5:5" s="77" customFormat="1" ht="88.5" customHeight="1">
      <c r="E1157" s="81"/>
    </row>
    <row r="1158" spans="5:5" s="77" customFormat="1" ht="88.5" customHeight="1">
      <c r="E1158" s="81"/>
    </row>
    <row r="1159" spans="5:5" s="77" customFormat="1" ht="88.5" customHeight="1">
      <c r="E1159" s="81"/>
    </row>
    <row r="1160" spans="5:5" s="77" customFormat="1" ht="88.5" customHeight="1">
      <c r="E1160" s="81"/>
    </row>
    <row r="1161" spans="5:5" s="77" customFormat="1" ht="88.5" customHeight="1">
      <c r="E1161" s="81"/>
    </row>
    <row r="1162" spans="5:5" s="77" customFormat="1" ht="88.5" customHeight="1">
      <c r="E1162" s="81"/>
    </row>
    <row r="1163" spans="5:5" s="77" customFormat="1" ht="88.5" customHeight="1">
      <c r="E1163" s="81"/>
    </row>
    <row r="1164" spans="5:5" s="77" customFormat="1" ht="88.5" customHeight="1">
      <c r="E1164" s="81"/>
    </row>
    <row r="1165" spans="5:5" s="77" customFormat="1" ht="88.5" customHeight="1">
      <c r="E1165" s="81"/>
    </row>
    <row r="1166" spans="5:5" s="77" customFormat="1" ht="88.5" customHeight="1">
      <c r="E1166" s="81"/>
    </row>
    <row r="1167" spans="5:5" s="77" customFormat="1" ht="88.5" customHeight="1">
      <c r="E1167" s="81"/>
    </row>
    <row r="1168" spans="5:5" s="77" customFormat="1" ht="88.5" customHeight="1">
      <c r="E1168" s="81"/>
    </row>
    <row r="1169" spans="5:5" s="77" customFormat="1" ht="88.5" customHeight="1">
      <c r="E1169" s="81"/>
    </row>
    <row r="1170" spans="5:5" s="77" customFormat="1" ht="88.5" customHeight="1">
      <c r="E1170" s="81"/>
    </row>
    <row r="1171" spans="5:5" s="77" customFormat="1" ht="88.5" customHeight="1">
      <c r="E1171" s="81"/>
    </row>
    <row r="1172" spans="5:5" s="77" customFormat="1" ht="88.5" customHeight="1">
      <c r="E1172" s="81"/>
    </row>
    <row r="1173" spans="5:5" s="77" customFormat="1" ht="88.5" customHeight="1">
      <c r="E1173" s="81"/>
    </row>
    <row r="1174" spans="5:5" s="77" customFormat="1" ht="88.5" customHeight="1">
      <c r="E1174" s="81"/>
    </row>
    <row r="1175" spans="5:5" s="77" customFormat="1" ht="88.5" customHeight="1">
      <c r="E1175" s="81"/>
    </row>
    <row r="1176" spans="5:5" s="77" customFormat="1" ht="88.5" customHeight="1">
      <c r="E1176" s="81"/>
    </row>
    <row r="1177" spans="5:5" s="77" customFormat="1" ht="88.5" customHeight="1">
      <c r="E1177" s="81"/>
    </row>
    <row r="1178" spans="5:5" s="77" customFormat="1" ht="88.5" customHeight="1">
      <c r="E1178" s="81"/>
    </row>
    <row r="1179" spans="5:5" s="77" customFormat="1" ht="88.5" customHeight="1">
      <c r="E1179" s="81"/>
    </row>
    <row r="1180" spans="5:5" s="77" customFormat="1" ht="88.5" customHeight="1">
      <c r="E1180" s="81"/>
    </row>
    <row r="1181" spans="5:5" s="77" customFormat="1" ht="88.5" customHeight="1">
      <c r="E1181" s="81"/>
    </row>
    <row r="1182" spans="5:5" s="77" customFormat="1" ht="88.5" customHeight="1">
      <c r="E1182" s="81"/>
    </row>
    <row r="1183" spans="5:5" s="77" customFormat="1" ht="88.5" customHeight="1">
      <c r="E1183" s="81"/>
    </row>
    <row r="1184" spans="5:5" s="77" customFormat="1" ht="88.5" customHeight="1">
      <c r="E1184" s="81"/>
    </row>
    <row r="1185" spans="5:5" s="77" customFormat="1" ht="88.5" customHeight="1">
      <c r="E1185" s="81"/>
    </row>
    <row r="1186" spans="5:5" s="77" customFormat="1" ht="88.5" customHeight="1">
      <c r="E1186" s="81"/>
    </row>
    <row r="1187" spans="5:5" s="77" customFormat="1" ht="88.5" customHeight="1">
      <c r="E1187" s="81"/>
    </row>
    <row r="1188" spans="5:5" s="77" customFormat="1" ht="88.5" customHeight="1">
      <c r="E1188" s="81"/>
    </row>
    <row r="1189" spans="5:5" s="77" customFormat="1" ht="88.5" customHeight="1">
      <c r="E1189" s="81"/>
    </row>
    <row r="1190" spans="5:5" s="77" customFormat="1" ht="88.5" customHeight="1">
      <c r="E1190" s="81"/>
    </row>
    <row r="1191" spans="5:5" s="77" customFormat="1" ht="88.5" customHeight="1">
      <c r="E1191" s="81"/>
    </row>
    <row r="1192" spans="5:5" s="77" customFormat="1" ht="88.5" customHeight="1">
      <c r="E1192" s="81"/>
    </row>
    <row r="1193" spans="5:5" s="77" customFormat="1" ht="88.5" customHeight="1">
      <c r="E1193" s="81"/>
    </row>
    <row r="1194" spans="5:5" s="77" customFormat="1" ht="88.5" customHeight="1">
      <c r="E1194" s="81"/>
    </row>
    <row r="1195" spans="5:5" s="77" customFormat="1" ht="88.5" customHeight="1">
      <c r="E1195" s="81"/>
    </row>
    <row r="1196" spans="5:5" s="77" customFormat="1" ht="88.5" customHeight="1">
      <c r="E1196" s="81"/>
    </row>
    <row r="1197" spans="5:5" s="77" customFormat="1" ht="88.5" customHeight="1">
      <c r="E1197" s="81"/>
    </row>
    <row r="1198" spans="5:5" s="77" customFormat="1" ht="88.5" customHeight="1">
      <c r="E1198" s="81"/>
    </row>
    <row r="1199" spans="5:5" s="77" customFormat="1" ht="88.5" customHeight="1">
      <c r="E1199" s="81"/>
    </row>
    <row r="1200" spans="5:5" s="77" customFormat="1" ht="88.5" customHeight="1">
      <c r="E1200" s="81"/>
    </row>
    <row r="1201" spans="5:5" s="77" customFormat="1" ht="88.5" customHeight="1">
      <c r="E1201" s="81"/>
    </row>
    <row r="1202" spans="5:5" s="77" customFormat="1" ht="88.5" customHeight="1">
      <c r="E1202" s="81"/>
    </row>
    <row r="1203" spans="5:5" s="77" customFormat="1" ht="88.5" customHeight="1">
      <c r="E1203" s="81"/>
    </row>
    <row r="1204" spans="5:5" s="77" customFormat="1" ht="88.5" customHeight="1">
      <c r="E1204" s="81"/>
    </row>
    <row r="1205" spans="5:5" s="77" customFormat="1" ht="88.5" customHeight="1">
      <c r="E1205" s="81"/>
    </row>
    <row r="1206" spans="5:5" s="77" customFormat="1" ht="88.5" customHeight="1">
      <c r="E1206" s="81"/>
    </row>
    <row r="1207" spans="5:5" s="77" customFormat="1" ht="88.5" customHeight="1">
      <c r="E1207" s="81"/>
    </row>
    <row r="1208" spans="5:5" s="77" customFormat="1" ht="88.5" customHeight="1">
      <c r="E1208" s="81"/>
    </row>
    <row r="1209" spans="5:5" s="77" customFormat="1" ht="88.5" customHeight="1">
      <c r="E1209" s="81"/>
    </row>
    <row r="1210" spans="5:5" s="77" customFormat="1" ht="88.5" customHeight="1">
      <c r="E1210" s="81"/>
    </row>
    <row r="1211" spans="5:5" s="77" customFormat="1" ht="88.5" customHeight="1">
      <c r="E1211" s="81"/>
    </row>
    <row r="1212" spans="5:5" s="77" customFormat="1" ht="88.5" customHeight="1">
      <c r="E1212" s="81"/>
    </row>
    <row r="1213" spans="5:5" s="77" customFormat="1" ht="88.5" customHeight="1">
      <c r="E1213" s="81"/>
    </row>
    <row r="1214" spans="5:5" s="77" customFormat="1" ht="88.5" customHeight="1">
      <c r="E1214" s="81"/>
    </row>
    <row r="1215" spans="5:5" s="77" customFormat="1" ht="88.5" customHeight="1">
      <c r="E1215" s="81"/>
    </row>
    <row r="1216" spans="5:5" s="77" customFormat="1" ht="88.5" customHeight="1">
      <c r="E1216" s="81"/>
    </row>
    <row r="1217" spans="5:5" s="77" customFormat="1" ht="88.5" customHeight="1">
      <c r="E1217" s="81"/>
    </row>
    <row r="1218" spans="5:5" s="77" customFormat="1" ht="88.5" customHeight="1">
      <c r="E1218" s="81"/>
    </row>
    <row r="1219" spans="5:5" s="77" customFormat="1" ht="88.5" customHeight="1">
      <c r="E1219" s="81"/>
    </row>
    <row r="1220" spans="5:5" s="77" customFormat="1" ht="88.5" customHeight="1">
      <c r="E1220" s="81"/>
    </row>
    <row r="1221" spans="5:5" s="77" customFormat="1" ht="88.5" customHeight="1">
      <c r="E1221" s="81"/>
    </row>
    <row r="1222" spans="5:5" s="77" customFormat="1" ht="88.5" customHeight="1">
      <c r="E1222" s="81"/>
    </row>
    <row r="1223" spans="5:5" s="77" customFormat="1" ht="88.5" customHeight="1">
      <c r="E1223" s="81"/>
    </row>
    <row r="1224" spans="5:5" s="77" customFormat="1" ht="88.5" customHeight="1">
      <c r="E1224" s="81"/>
    </row>
    <row r="1225" spans="5:5" s="77" customFormat="1" ht="88.5" customHeight="1">
      <c r="E1225" s="81"/>
    </row>
    <row r="1226" spans="5:5" s="77" customFormat="1" ht="88.5" customHeight="1">
      <c r="E1226" s="81"/>
    </row>
    <row r="1227" spans="5:5" s="77" customFormat="1" ht="88.5" customHeight="1">
      <c r="E1227" s="81"/>
    </row>
    <row r="1228" spans="5:5" s="77" customFormat="1" ht="88.5" customHeight="1">
      <c r="E1228" s="81"/>
    </row>
    <row r="1229" spans="5:5" s="77" customFormat="1" ht="88.5" customHeight="1">
      <c r="E1229" s="81"/>
    </row>
    <row r="1230" spans="5:5" s="77" customFormat="1" ht="88.5" customHeight="1">
      <c r="E1230" s="81"/>
    </row>
    <row r="1231" spans="5:5" s="77" customFormat="1" ht="88.5" customHeight="1">
      <c r="E1231" s="81"/>
    </row>
    <row r="1232" spans="5:5" s="77" customFormat="1" ht="88.5" customHeight="1">
      <c r="E1232" s="81"/>
    </row>
    <row r="1233" spans="5:5" s="77" customFormat="1" ht="88.5" customHeight="1">
      <c r="E1233" s="81"/>
    </row>
    <row r="1234" spans="5:5" s="77" customFormat="1" ht="88.5" customHeight="1">
      <c r="E1234" s="81"/>
    </row>
    <row r="1235" spans="5:5" s="77" customFormat="1" ht="88.5" customHeight="1">
      <c r="E1235" s="81"/>
    </row>
    <row r="1236" spans="5:5" s="77" customFormat="1" ht="88.5" customHeight="1">
      <c r="E1236" s="81"/>
    </row>
    <row r="1237" spans="5:5" s="77" customFormat="1" ht="88.5" customHeight="1">
      <c r="E1237" s="81"/>
    </row>
    <row r="1238" spans="5:5" s="77" customFormat="1" ht="88.5" customHeight="1">
      <c r="E1238" s="81"/>
    </row>
    <row r="1239" spans="5:5" s="77" customFormat="1" ht="88.5" customHeight="1">
      <c r="E1239" s="81"/>
    </row>
    <row r="1240" spans="5:5" s="77" customFormat="1" ht="88.5" customHeight="1">
      <c r="E1240" s="81"/>
    </row>
    <row r="1241" spans="5:5" s="77" customFormat="1" ht="88.5" customHeight="1">
      <c r="E1241" s="81"/>
    </row>
    <row r="1242" spans="5:5" s="77" customFormat="1" ht="88.5" customHeight="1">
      <c r="E1242" s="81"/>
    </row>
    <row r="1243" spans="5:5" s="77" customFormat="1" ht="88.5" customHeight="1">
      <c r="E1243" s="81"/>
    </row>
    <row r="1244" spans="5:5" s="77" customFormat="1" ht="88.5" customHeight="1">
      <c r="E1244" s="81"/>
    </row>
    <row r="1245" spans="5:5" s="77" customFormat="1" ht="88.5" customHeight="1">
      <c r="E1245" s="81"/>
    </row>
    <row r="1246" spans="5:5" s="77" customFormat="1" ht="88.5" customHeight="1">
      <c r="E1246" s="81"/>
    </row>
    <row r="1247" spans="5:5" s="77" customFormat="1" ht="88.5" customHeight="1">
      <c r="E1247" s="81"/>
    </row>
    <row r="1248" spans="5:5" s="77" customFormat="1" ht="88.5" customHeight="1">
      <c r="E1248" s="81"/>
    </row>
    <row r="1249" spans="5:5" s="77" customFormat="1" ht="88.5" customHeight="1">
      <c r="E1249" s="81"/>
    </row>
    <row r="1250" spans="5:5" s="77" customFormat="1" ht="88.5" customHeight="1">
      <c r="E1250" s="81"/>
    </row>
    <row r="1251" spans="5:5" s="77" customFormat="1" ht="88.5" customHeight="1">
      <c r="E1251" s="81"/>
    </row>
    <row r="1252" spans="5:5" s="77" customFormat="1" ht="88.5" customHeight="1">
      <c r="E1252" s="81"/>
    </row>
    <row r="1253" spans="5:5" s="77" customFormat="1" ht="88.5" customHeight="1">
      <c r="E1253" s="81"/>
    </row>
    <row r="1254" spans="5:5" s="77" customFormat="1" ht="88.5" customHeight="1">
      <c r="E1254" s="81"/>
    </row>
    <row r="1255" spans="5:5" s="77" customFormat="1" ht="88.5" customHeight="1">
      <c r="E1255" s="81"/>
    </row>
    <row r="1256" spans="5:5" s="77" customFormat="1" ht="88.5" customHeight="1">
      <c r="E1256" s="81"/>
    </row>
    <row r="1257" spans="5:5" s="77" customFormat="1" ht="88.5" customHeight="1">
      <c r="E1257" s="81"/>
    </row>
    <row r="1258" spans="5:5" s="77" customFormat="1" ht="88.5" customHeight="1">
      <c r="E1258" s="81"/>
    </row>
    <row r="1259" spans="5:5" s="77" customFormat="1" ht="88.5" customHeight="1">
      <c r="E1259" s="81"/>
    </row>
    <row r="1260" spans="5:5" s="77" customFormat="1" ht="88.5" customHeight="1">
      <c r="E1260" s="81"/>
    </row>
    <row r="1261" spans="5:5" s="77" customFormat="1" ht="88.5" customHeight="1">
      <c r="E1261" s="81"/>
    </row>
    <row r="1262" spans="5:5" s="77" customFormat="1" ht="88.5" customHeight="1">
      <c r="E1262" s="81"/>
    </row>
    <row r="1263" spans="5:5" s="77" customFormat="1" ht="88.5" customHeight="1">
      <c r="E1263" s="81"/>
    </row>
    <row r="1264" spans="5:5" s="77" customFormat="1" ht="88.5" customHeight="1">
      <c r="E1264" s="81"/>
    </row>
    <row r="1265" spans="5:5" s="77" customFormat="1" ht="88.5" customHeight="1">
      <c r="E1265" s="81"/>
    </row>
    <row r="1266" spans="5:5" s="77" customFormat="1" ht="88.5" customHeight="1">
      <c r="E1266" s="81"/>
    </row>
    <row r="1267" spans="5:5" s="77" customFormat="1" ht="88.5" customHeight="1">
      <c r="E1267" s="81"/>
    </row>
    <row r="1268" spans="5:5" s="77" customFormat="1" ht="88.5" customHeight="1">
      <c r="E1268" s="81"/>
    </row>
    <row r="1269" spans="5:5" s="77" customFormat="1" ht="88.5" customHeight="1">
      <c r="E1269" s="81"/>
    </row>
    <row r="1270" spans="5:5" s="77" customFormat="1" ht="88.5" customHeight="1">
      <c r="E1270" s="81"/>
    </row>
    <row r="1271" spans="5:5" s="77" customFormat="1" ht="88.5" customHeight="1">
      <c r="E1271" s="81"/>
    </row>
    <row r="1272" spans="5:5" s="77" customFormat="1" ht="88.5" customHeight="1">
      <c r="E1272" s="81"/>
    </row>
    <row r="1273" spans="5:5" s="77" customFormat="1" ht="88.5" customHeight="1">
      <c r="E1273" s="81"/>
    </row>
    <row r="1274" spans="5:5" s="77" customFormat="1" ht="88.5" customHeight="1">
      <c r="E1274" s="81"/>
    </row>
    <row r="1275" spans="5:5" s="77" customFormat="1" ht="88.5" customHeight="1">
      <c r="E1275" s="81"/>
    </row>
    <row r="1276" spans="5:5" s="77" customFormat="1" ht="88.5" customHeight="1">
      <c r="E1276" s="81"/>
    </row>
    <row r="1277" spans="5:5" s="77" customFormat="1" ht="88.5" customHeight="1">
      <c r="E1277" s="81"/>
    </row>
    <row r="1278" spans="5:5" s="77" customFormat="1" ht="88.5" customHeight="1">
      <c r="E1278" s="81"/>
    </row>
    <row r="1279" spans="5:5" s="77" customFormat="1" ht="88.5" customHeight="1">
      <c r="E1279" s="81"/>
    </row>
    <row r="1280" spans="5:5" s="77" customFormat="1" ht="88.5" customHeight="1">
      <c r="E1280" s="81"/>
    </row>
    <row r="1281" spans="5:5" s="77" customFormat="1" ht="88.5" customHeight="1">
      <c r="E1281" s="81"/>
    </row>
    <row r="1282" spans="5:5" s="77" customFormat="1" ht="88.5" customHeight="1">
      <c r="E1282" s="81"/>
    </row>
    <row r="1283" spans="5:5" s="77" customFormat="1" ht="88.5" customHeight="1">
      <c r="E1283" s="81"/>
    </row>
    <row r="1284" spans="5:5" s="77" customFormat="1" ht="88.5" customHeight="1">
      <c r="E1284" s="81"/>
    </row>
    <row r="1285" spans="5:5" s="77" customFormat="1" ht="88.5" customHeight="1">
      <c r="E1285" s="81"/>
    </row>
    <row r="1286" spans="5:5" s="77" customFormat="1" ht="88.5" customHeight="1">
      <c r="E1286" s="81"/>
    </row>
    <row r="1287" spans="5:5" s="77" customFormat="1" ht="88.5" customHeight="1">
      <c r="E1287" s="81"/>
    </row>
    <row r="1288" spans="5:5" s="77" customFormat="1" ht="88.5" customHeight="1">
      <c r="E1288" s="81"/>
    </row>
    <row r="1289" spans="5:5" s="77" customFormat="1" ht="88.5" customHeight="1">
      <c r="E1289" s="81"/>
    </row>
    <row r="1290" spans="5:5" s="77" customFormat="1" ht="88.5" customHeight="1">
      <c r="E1290" s="81"/>
    </row>
    <row r="1291" spans="5:5" s="77" customFormat="1" ht="88.5" customHeight="1">
      <c r="E1291" s="81"/>
    </row>
    <row r="1292" spans="5:5" s="77" customFormat="1" ht="88.5" customHeight="1">
      <c r="E1292" s="81"/>
    </row>
    <row r="1293" spans="5:5" s="77" customFormat="1" ht="88.5" customHeight="1">
      <c r="E1293" s="81"/>
    </row>
    <row r="1294" spans="5:5" s="77" customFormat="1" ht="88.5" customHeight="1">
      <c r="E1294" s="81"/>
    </row>
    <row r="1295" spans="5:5" s="77" customFormat="1" ht="88.5" customHeight="1">
      <c r="E1295" s="81"/>
    </row>
    <row r="1296" spans="5:5" s="77" customFormat="1" ht="88.5" customHeight="1">
      <c r="E1296" s="81"/>
    </row>
    <row r="1297" spans="5:5" s="77" customFormat="1" ht="88.5" customHeight="1">
      <c r="E1297" s="81"/>
    </row>
    <row r="1298" spans="5:5" s="77" customFormat="1" ht="88.5" customHeight="1">
      <c r="E1298" s="81"/>
    </row>
    <row r="1299" spans="5:5" s="77" customFormat="1" ht="88.5" customHeight="1">
      <c r="E1299" s="81"/>
    </row>
    <row r="1300" spans="5:5" s="77" customFormat="1" ht="88.5" customHeight="1">
      <c r="E1300" s="81"/>
    </row>
    <row r="1301" spans="5:5" s="77" customFormat="1" ht="88.5" customHeight="1">
      <c r="E1301" s="81"/>
    </row>
    <row r="1302" spans="5:5" s="77" customFormat="1" ht="88.5" customHeight="1">
      <c r="E1302" s="81"/>
    </row>
    <row r="1303" spans="5:5" s="77" customFormat="1" ht="88.5" customHeight="1">
      <c r="E1303" s="81"/>
    </row>
    <row r="1304" spans="5:5" s="77" customFormat="1" ht="88.5" customHeight="1">
      <c r="E1304" s="81"/>
    </row>
    <row r="1305" spans="5:5" s="77" customFormat="1" ht="88.5" customHeight="1">
      <c r="E1305" s="81"/>
    </row>
    <row r="1306" spans="5:5" s="77" customFormat="1" ht="88.5" customHeight="1">
      <c r="E1306" s="81"/>
    </row>
    <row r="1307" spans="5:5" s="77" customFormat="1" ht="88.5" customHeight="1">
      <c r="E1307" s="81"/>
    </row>
    <row r="1308" spans="5:5" s="77" customFormat="1" ht="88.5" customHeight="1">
      <c r="E1308" s="81"/>
    </row>
    <row r="1309" spans="5:5" s="77" customFormat="1" ht="88.5" customHeight="1">
      <c r="E1309" s="81"/>
    </row>
    <row r="1310" spans="5:5" s="77" customFormat="1" ht="88.5" customHeight="1">
      <c r="E1310" s="81"/>
    </row>
    <row r="1311" spans="5:5" s="77" customFormat="1" ht="88.5" customHeight="1">
      <c r="E1311" s="81"/>
    </row>
    <row r="1312" spans="5:5" s="77" customFormat="1" ht="88.5" customHeight="1">
      <c r="E1312" s="81"/>
    </row>
    <row r="1313" spans="5:5" s="77" customFormat="1" ht="88.5" customHeight="1">
      <c r="E1313" s="81"/>
    </row>
    <row r="1314" spans="5:5" s="77" customFormat="1" ht="88.5" customHeight="1">
      <c r="E1314" s="81"/>
    </row>
    <row r="1315" spans="5:5" s="77" customFormat="1" ht="88.5" customHeight="1">
      <c r="E1315" s="81"/>
    </row>
    <row r="1316" spans="5:5" s="77" customFormat="1" ht="88.5" customHeight="1">
      <c r="E1316" s="81"/>
    </row>
    <row r="1317" spans="5:5" s="77" customFormat="1" ht="88.5" customHeight="1">
      <c r="E1317" s="81"/>
    </row>
    <row r="1318" spans="5:5" s="77" customFormat="1" ht="88.5" customHeight="1">
      <c r="E1318" s="81"/>
    </row>
    <row r="1319" spans="5:5" s="77" customFormat="1" ht="88.5" customHeight="1">
      <c r="E1319" s="81"/>
    </row>
    <row r="1320" spans="5:5" s="77" customFormat="1" ht="88.5" customHeight="1">
      <c r="E1320" s="81"/>
    </row>
    <row r="1321" spans="5:5" s="77" customFormat="1" ht="88.5" customHeight="1">
      <c r="E1321" s="81"/>
    </row>
    <row r="1322" spans="5:5" s="77" customFormat="1" ht="88.5" customHeight="1">
      <c r="E1322" s="81"/>
    </row>
    <row r="1323" spans="5:5" s="77" customFormat="1" ht="88.5" customHeight="1">
      <c r="E1323" s="81"/>
    </row>
    <row r="1324" spans="5:5" s="77" customFormat="1" ht="88.5" customHeight="1">
      <c r="E1324" s="81"/>
    </row>
    <row r="1325" spans="5:5" s="77" customFormat="1" ht="88.5" customHeight="1">
      <c r="E1325" s="81"/>
    </row>
    <row r="1326" spans="5:5" s="77" customFormat="1" ht="88.5" customHeight="1">
      <c r="E1326" s="81"/>
    </row>
    <row r="1327" spans="5:5" s="77" customFormat="1" ht="88.5" customHeight="1">
      <c r="E1327" s="81"/>
    </row>
    <row r="1328" spans="5:5" s="77" customFormat="1" ht="88.5" customHeight="1">
      <c r="E1328" s="81"/>
    </row>
    <row r="1329" spans="5:5" s="77" customFormat="1" ht="88.5" customHeight="1">
      <c r="E1329" s="81"/>
    </row>
    <row r="1330" spans="5:5" s="77" customFormat="1" ht="88.5" customHeight="1">
      <c r="E1330" s="81"/>
    </row>
    <row r="1331" spans="5:5" s="77" customFormat="1" ht="88.5" customHeight="1">
      <c r="E1331" s="81"/>
    </row>
    <row r="1332" spans="5:5" s="77" customFormat="1" ht="88.5" customHeight="1">
      <c r="E1332" s="81"/>
    </row>
    <row r="1333" spans="5:5" s="77" customFormat="1" ht="88.5" customHeight="1">
      <c r="E1333" s="81"/>
    </row>
    <row r="1334" spans="5:5" s="77" customFormat="1" ht="88.5" customHeight="1">
      <c r="E1334" s="81"/>
    </row>
    <row r="1335" spans="5:5" s="77" customFormat="1" ht="88.5" customHeight="1">
      <c r="E1335" s="81"/>
    </row>
    <row r="1336" spans="5:5" s="77" customFormat="1" ht="88.5" customHeight="1">
      <c r="E1336" s="81"/>
    </row>
    <row r="1337" spans="5:5" s="77" customFormat="1" ht="88.5" customHeight="1">
      <c r="E1337" s="81"/>
    </row>
    <row r="1338" spans="5:5" s="77" customFormat="1" ht="88.5" customHeight="1">
      <c r="E1338" s="81"/>
    </row>
    <row r="1339" spans="5:5" s="77" customFormat="1" ht="88.5" customHeight="1">
      <c r="E1339" s="81"/>
    </row>
    <row r="1340" spans="5:5" s="77" customFormat="1" ht="88.5" customHeight="1">
      <c r="E1340" s="81"/>
    </row>
    <row r="1341" spans="5:5" s="77" customFormat="1" ht="88.5" customHeight="1">
      <c r="E1341" s="81"/>
    </row>
    <row r="1342" spans="5:5" s="77" customFormat="1" ht="88.5" customHeight="1">
      <c r="E1342" s="81"/>
    </row>
    <row r="1343" spans="5:5" s="77" customFormat="1" ht="88.5" customHeight="1">
      <c r="E1343" s="81"/>
    </row>
    <row r="1344" spans="5:5" s="77" customFormat="1" ht="88.5" customHeight="1">
      <c r="E1344" s="81"/>
    </row>
    <row r="1345" spans="5:5" s="77" customFormat="1" ht="88.5" customHeight="1">
      <c r="E1345" s="81"/>
    </row>
    <row r="1346" spans="5:5" s="77" customFormat="1" ht="88.5" customHeight="1">
      <c r="E1346" s="81"/>
    </row>
    <row r="1347" spans="5:5" s="77" customFormat="1" ht="88.5" customHeight="1">
      <c r="E1347" s="81"/>
    </row>
    <row r="1348" spans="5:5" s="77" customFormat="1" ht="88.5" customHeight="1">
      <c r="E1348" s="81"/>
    </row>
    <row r="1349" spans="5:5" s="77" customFormat="1" ht="88.5" customHeight="1">
      <c r="E1349" s="81"/>
    </row>
    <row r="1350" spans="5:5" s="77" customFormat="1" ht="88.5" customHeight="1">
      <c r="E1350" s="81"/>
    </row>
    <row r="1351" spans="5:5" s="77" customFormat="1" ht="88.5" customHeight="1">
      <c r="E1351" s="81"/>
    </row>
    <row r="1352" spans="5:5" s="77" customFormat="1" ht="88.5" customHeight="1">
      <c r="E1352" s="81"/>
    </row>
    <row r="1353" spans="5:5" s="77" customFormat="1" ht="88.5" customHeight="1">
      <c r="E1353" s="81"/>
    </row>
    <row r="1354" spans="5:5" s="77" customFormat="1" ht="88.5" customHeight="1">
      <c r="E1354" s="81"/>
    </row>
    <row r="1355" spans="5:5" s="77" customFormat="1" ht="88.5" customHeight="1">
      <c r="E1355" s="81"/>
    </row>
    <row r="1356" spans="5:5" s="77" customFormat="1" ht="88.5" customHeight="1">
      <c r="E1356" s="81"/>
    </row>
    <row r="1357" spans="5:5" s="77" customFormat="1" ht="88.5" customHeight="1">
      <c r="E1357" s="81"/>
    </row>
    <row r="1358" spans="5:5" s="77" customFormat="1" ht="88.5" customHeight="1">
      <c r="E1358" s="81"/>
    </row>
    <row r="1359" spans="5:5" s="77" customFormat="1" ht="88.5" customHeight="1">
      <c r="E1359" s="81"/>
    </row>
    <row r="1360" spans="5:5" s="77" customFormat="1" ht="88.5" customHeight="1">
      <c r="E1360" s="81"/>
    </row>
    <row r="1361" spans="5:5" s="77" customFormat="1" ht="88.5" customHeight="1">
      <c r="E1361" s="81"/>
    </row>
    <row r="1362" spans="5:5" s="77" customFormat="1" ht="88.5" customHeight="1">
      <c r="E1362" s="81"/>
    </row>
    <row r="1363" spans="5:5" s="77" customFormat="1" ht="88.5" customHeight="1">
      <c r="E1363" s="81"/>
    </row>
    <row r="1364" spans="5:5" s="77" customFormat="1" ht="88.5" customHeight="1">
      <c r="E1364" s="81"/>
    </row>
    <row r="1365" spans="5:5" s="77" customFormat="1" ht="88.5" customHeight="1">
      <c r="E1365" s="81"/>
    </row>
    <row r="1366" spans="5:5" s="77" customFormat="1" ht="88.5" customHeight="1">
      <c r="E1366" s="81"/>
    </row>
    <row r="1367" spans="5:5" s="77" customFormat="1" ht="88.5" customHeight="1">
      <c r="E1367" s="81"/>
    </row>
    <row r="1368" spans="5:5" s="77" customFormat="1" ht="88.5" customHeight="1">
      <c r="E1368" s="81"/>
    </row>
    <row r="1369" spans="5:5" s="77" customFormat="1" ht="88.5" customHeight="1">
      <c r="E1369" s="81"/>
    </row>
    <row r="1370" spans="5:5" s="77" customFormat="1" ht="88.5" customHeight="1">
      <c r="E1370" s="81"/>
    </row>
    <row r="1371" spans="5:5" s="77" customFormat="1" ht="88.5" customHeight="1">
      <c r="E1371" s="81"/>
    </row>
    <row r="1372" spans="5:5" s="77" customFormat="1" ht="88.5" customHeight="1">
      <c r="E1372" s="81"/>
    </row>
    <row r="1373" spans="5:5" s="77" customFormat="1" ht="88.5" customHeight="1">
      <c r="E1373" s="81"/>
    </row>
    <row r="1374" spans="5:5" s="77" customFormat="1" ht="88.5" customHeight="1">
      <c r="E1374" s="81"/>
    </row>
    <row r="1375" spans="5:5" s="77" customFormat="1" ht="88.5" customHeight="1">
      <c r="E1375" s="81"/>
    </row>
    <row r="1376" spans="5:5" s="77" customFormat="1" ht="88.5" customHeight="1">
      <c r="E1376" s="81"/>
    </row>
    <row r="1377" spans="5:5" s="77" customFormat="1" ht="88.5" customHeight="1">
      <c r="E1377" s="81"/>
    </row>
    <row r="1378" spans="5:5" s="77" customFormat="1" ht="88.5" customHeight="1">
      <c r="E1378" s="81"/>
    </row>
    <row r="1379" spans="5:5" s="77" customFormat="1" ht="88.5" customHeight="1">
      <c r="E1379" s="81"/>
    </row>
    <row r="1380" spans="5:5" s="77" customFormat="1" ht="88.5" customHeight="1">
      <c r="E1380" s="81"/>
    </row>
    <row r="1381" spans="5:5" s="77" customFormat="1" ht="88.5" customHeight="1">
      <c r="E1381" s="81"/>
    </row>
    <row r="1382" spans="5:5" s="77" customFormat="1" ht="88.5" customHeight="1">
      <c r="E1382" s="81"/>
    </row>
    <row r="1383" spans="5:5" s="77" customFormat="1" ht="88.5" customHeight="1">
      <c r="E1383" s="81"/>
    </row>
    <row r="1384" spans="5:5" s="77" customFormat="1" ht="88.5" customHeight="1">
      <c r="E1384" s="81"/>
    </row>
    <row r="1385" spans="5:5" s="77" customFormat="1" ht="88.5" customHeight="1">
      <c r="E1385" s="81"/>
    </row>
    <row r="1386" spans="5:5" s="77" customFormat="1" ht="88.5" customHeight="1">
      <c r="E1386" s="81"/>
    </row>
    <row r="1387" spans="5:5" s="77" customFormat="1" ht="88.5" customHeight="1">
      <c r="E1387" s="81"/>
    </row>
    <row r="1388" spans="5:5" s="77" customFormat="1" ht="88.5" customHeight="1">
      <c r="E1388" s="81"/>
    </row>
    <row r="1389" spans="5:5" s="77" customFormat="1" ht="88.5" customHeight="1">
      <c r="E1389" s="81"/>
    </row>
    <row r="1390" spans="5:5" s="77" customFormat="1" ht="88.5" customHeight="1">
      <c r="E1390" s="81"/>
    </row>
    <row r="1391" spans="5:5" s="77" customFormat="1" ht="88.5" customHeight="1">
      <c r="E1391" s="81"/>
    </row>
    <row r="1392" spans="5:5" s="77" customFormat="1" ht="88.5" customHeight="1">
      <c r="E1392" s="81"/>
    </row>
    <row r="1393" spans="5:5" s="77" customFormat="1" ht="88.5" customHeight="1">
      <c r="E1393" s="81"/>
    </row>
    <row r="1394" spans="5:5" s="77" customFormat="1" ht="88.5" customHeight="1">
      <c r="E1394" s="81"/>
    </row>
    <row r="1395" spans="5:5" s="77" customFormat="1" ht="88.5" customHeight="1">
      <c r="E1395" s="81"/>
    </row>
    <row r="1396" spans="5:5" s="77" customFormat="1" ht="88.5" customHeight="1">
      <c r="E1396" s="81"/>
    </row>
    <row r="1397" spans="5:5" s="77" customFormat="1" ht="88.5" customHeight="1">
      <c r="E1397" s="81"/>
    </row>
    <row r="1398" spans="5:5" s="77" customFormat="1" ht="88.5" customHeight="1">
      <c r="E1398" s="81"/>
    </row>
    <row r="1399" spans="5:5" s="77" customFormat="1" ht="88.5" customHeight="1">
      <c r="E1399" s="81"/>
    </row>
    <row r="1400" spans="5:5" s="77" customFormat="1" ht="88.5" customHeight="1">
      <c r="E1400" s="81"/>
    </row>
    <row r="1401" spans="5:5" s="77" customFormat="1" ht="88.5" customHeight="1">
      <c r="E1401" s="81"/>
    </row>
    <row r="1402" spans="5:5" s="77" customFormat="1" ht="88.5" customHeight="1">
      <c r="E1402" s="81"/>
    </row>
    <row r="1403" spans="5:5" s="77" customFormat="1" ht="88.5" customHeight="1">
      <c r="E1403" s="81"/>
    </row>
    <row r="1404" spans="5:5" s="77" customFormat="1" ht="88.5" customHeight="1">
      <c r="E1404" s="81"/>
    </row>
    <row r="1405" spans="5:5" s="77" customFormat="1" ht="88.5" customHeight="1">
      <c r="E1405" s="81"/>
    </row>
    <row r="1406" spans="5:5" s="77" customFormat="1" ht="88.5" customHeight="1">
      <c r="E1406" s="81"/>
    </row>
    <row r="1407" spans="5:5" s="77" customFormat="1" ht="88.5" customHeight="1">
      <c r="E1407" s="81"/>
    </row>
    <row r="1408" spans="5:5" s="77" customFormat="1" ht="88.5" customHeight="1">
      <c r="E1408" s="81"/>
    </row>
    <row r="1409" spans="5:5" s="77" customFormat="1" ht="88.5" customHeight="1">
      <c r="E1409" s="81"/>
    </row>
    <row r="1410" spans="5:5" s="77" customFormat="1" ht="88.5" customHeight="1">
      <c r="E1410" s="81"/>
    </row>
    <row r="1411" spans="5:5" s="77" customFormat="1" ht="88.5" customHeight="1">
      <c r="E1411" s="81"/>
    </row>
    <row r="1412" spans="5:5" s="77" customFormat="1" ht="88.5" customHeight="1">
      <c r="E1412" s="81"/>
    </row>
    <row r="1413" spans="5:5" s="77" customFormat="1" ht="88.5" customHeight="1">
      <c r="E1413" s="81"/>
    </row>
    <row r="1414" spans="5:5" s="77" customFormat="1" ht="88.5" customHeight="1">
      <c r="E1414" s="81"/>
    </row>
    <row r="1415" spans="5:5" s="77" customFormat="1" ht="88.5" customHeight="1">
      <c r="E1415" s="81"/>
    </row>
    <row r="1416" spans="5:5" s="77" customFormat="1" ht="88.5" customHeight="1">
      <c r="E1416" s="81"/>
    </row>
    <row r="1417" spans="5:5" s="77" customFormat="1" ht="88.5" customHeight="1">
      <c r="E1417" s="81"/>
    </row>
    <row r="1418" spans="5:5" s="77" customFormat="1" ht="88.5" customHeight="1">
      <c r="E1418" s="81"/>
    </row>
    <row r="1419" spans="5:5" s="77" customFormat="1" ht="88.5" customHeight="1">
      <c r="E1419" s="81"/>
    </row>
    <row r="1420" spans="5:5" s="77" customFormat="1" ht="88.5" customHeight="1">
      <c r="E1420" s="81"/>
    </row>
    <row r="1421" spans="5:5" s="77" customFormat="1" ht="88.5" customHeight="1">
      <c r="E1421" s="81"/>
    </row>
    <row r="1422" spans="5:5" s="77" customFormat="1" ht="88.5" customHeight="1">
      <c r="E1422" s="81"/>
    </row>
    <row r="1423" spans="5:5" s="77" customFormat="1" ht="88.5" customHeight="1">
      <c r="E1423" s="81"/>
    </row>
    <row r="1424" spans="5:5" s="77" customFormat="1" ht="88.5" customHeight="1">
      <c r="E1424" s="81"/>
    </row>
    <row r="1425" spans="5:5" s="77" customFormat="1" ht="88.5" customHeight="1">
      <c r="E1425" s="81"/>
    </row>
    <row r="1426" spans="5:5" s="77" customFormat="1" ht="88.5" customHeight="1">
      <c r="E1426" s="81"/>
    </row>
    <row r="1427" spans="5:5" s="77" customFormat="1" ht="88.5" customHeight="1">
      <c r="E1427" s="81"/>
    </row>
    <row r="1428" spans="5:5" s="77" customFormat="1" ht="88.5" customHeight="1">
      <c r="E1428" s="81"/>
    </row>
    <row r="1429" spans="5:5" s="77" customFormat="1" ht="88.5" customHeight="1">
      <c r="E1429" s="81"/>
    </row>
    <row r="1430" spans="5:5" s="77" customFormat="1" ht="88.5" customHeight="1">
      <c r="E1430" s="81"/>
    </row>
    <row r="1431" spans="5:5" s="77" customFormat="1" ht="88.5" customHeight="1">
      <c r="E1431" s="81"/>
    </row>
    <row r="1432" spans="5:5" s="77" customFormat="1" ht="88.5" customHeight="1">
      <c r="E1432" s="81"/>
    </row>
    <row r="1433" spans="5:5" s="77" customFormat="1" ht="88.5" customHeight="1">
      <c r="E1433" s="81"/>
    </row>
    <row r="1434" spans="5:5" s="77" customFormat="1" ht="88.5" customHeight="1">
      <c r="E1434" s="81"/>
    </row>
    <row r="1435" spans="5:5" s="77" customFormat="1" ht="88.5" customHeight="1">
      <c r="E1435" s="81"/>
    </row>
    <row r="1436" spans="5:5" s="77" customFormat="1" ht="88.5" customHeight="1">
      <c r="E1436" s="81"/>
    </row>
    <row r="1437" spans="5:5" s="77" customFormat="1" ht="88.5" customHeight="1">
      <c r="E1437" s="81"/>
    </row>
    <row r="1438" spans="5:5" s="77" customFormat="1" ht="88.5" customHeight="1">
      <c r="E1438" s="81"/>
    </row>
    <row r="1439" spans="5:5" s="77" customFormat="1" ht="88.5" customHeight="1">
      <c r="E1439" s="81"/>
    </row>
    <row r="1440" spans="5:5" s="77" customFormat="1" ht="88.5" customHeight="1">
      <c r="E1440" s="81"/>
    </row>
    <row r="1441" spans="5:5" s="77" customFormat="1" ht="88.5" customHeight="1">
      <c r="E1441" s="81"/>
    </row>
    <row r="1442" spans="5:5" s="77" customFormat="1" ht="88.5" customHeight="1">
      <c r="E1442" s="81"/>
    </row>
    <row r="1443" spans="5:5" s="77" customFormat="1" ht="88.5" customHeight="1">
      <c r="E1443" s="81"/>
    </row>
    <row r="1444" spans="5:5" s="77" customFormat="1" ht="88.5" customHeight="1">
      <c r="E1444" s="81"/>
    </row>
    <row r="1445" spans="5:5" s="77" customFormat="1" ht="88.5" customHeight="1">
      <c r="E1445" s="81"/>
    </row>
    <row r="1446" spans="5:5" s="77" customFormat="1" ht="88.5" customHeight="1">
      <c r="E1446" s="81"/>
    </row>
    <row r="1447" spans="5:5" s="77" customFormat="1" ht="88.5" customHeight="1">
      <c r="E1447" s="81"/>
    </row>
    <row r="1448" spans="5:5" s="77" customFormat="1" ht="88.5" customHeight="1">
      <c r="E1448" s="81"/>
    </row>
    <row r="1449" spans="5:5" s="77" customFormat="1" ht="88.5" customHeight="1">
      <c r="E1449" s="81"/>
    </row>
    <row r="1450" spans="5:5" s="77" customFormat="1" ht="88.5" customHeight="1">
      <c r="E1450" s="81"/>
    </row>
    <row r="1451" spans="5:5" s="77" customFormat="1" ht="88.5" customHeight="1">
      <c r="E1451" s="81"/>
    </row>
    <row r="1452" spans="5:5" s="77" customFormat="1" ht="88.5" customHeight="1">
      <c r="E1452" s="81"/>
    </row>
    <row r="1453" spans="5:5" s="77" customFormat="1" ht="88.5" customHeight="1">
      <c r="E1453" s="81"/>
    </row>
    <row r="1454" spans="5:5" s="77" customFormat="1" ht="88.5" customHeight="1">
      <c r="E1454" s="81"/>
    </row>
    <row r="1455" spans="5:5" s="77" customFormat="1" ht="88.5" customHeight="1">
      <c r="E1455" s="81"/>
    </row>
    <row r="1456" spans="5:5" s="77" customFormat="1" ht="88.5" customHeight="1">
      <c r="E1456" s="81"/>
    </row>
    <row r="1457" spans="5:5" s="77" customFormat="1" ht="88.5" customHeight="1">
      <c r="E1457" s="81"/>
    </row>
    <row r="1458" spans="5:5" s="77" customFormat="1" ht="88.5" customHeight="1">
      <c r="E1458" s="81"/>
    </row>
    <row r="1459" spans="5:5" s="77" customFormat="1" ht="88.5" customHeight="1">
      <c r="E1459" s="81"/>
    </row>
    <row r="1460" spans="5:5" s="77" customFormat="1" ht="88.5" customHeight="1">
      <c r="E1460" s="81"/>
    </row>
    <row r="1461" spans="5:5" s="77" customFormat="1" ht="88.5" customHeight="1">
      <c r="E1461" s="81"/>
    </row>
    <row r="1462" spans="5:5" s="77" customFormat="1" ht="88.5" customHeight="1">
      <c r="E1462" s="81"/>
    </row>
    <row r="1463" spans="5:5" s="77" customFormat="1" ht="88.5" customHeight="1">
      <c r="E1463" s="81"/>
    </row>
    <row r="1464" spans="5:5" s="77" customFormat="1" ht="88.5" customHeight="1">
      <c r="E1464" s="81"/>
    </row>
    <row r="1465" spans="5:5" s="77" customFormat="1" ht="88.5" customHeight="1">
      <c r="E1465" s="81"/>
    </row>
    <row r="1466" spans="5:5" s="77" customFormat="1" ht="88.5" customHeight="1">
      <c r="E1466" s="81"/>
    </row>
    <row r="1467" spans="5:5" s="77" customFormat="1" ht="88.5" customHeight="1">
      <c r="E1467" s="81"/>
    </row>
    <row r="1468" spans="5:5" s="77" customFormat="1" ht="88.5" customHeight="1">
      <c r="E1468" s="81"/>
    </row>
    <row r="1469" spans="5:5" s="77" customFormat="1" ht="88.5" customHeight="1">
      <c r="E1469" s="81"/>
    </row>
    <row r="1470" spans="5:5" s="77" customFormat="1" ht="88.5" customHeight="1">
      <c r="E1470" s="81"/>
    </row>
    <row r="1471" spans="5:5" s="77" customFormat="1" ht="88.5" customHeight="1">
      <c r="E1471" s="81"/>
    </row>
    <row r="1472" spans="5:5" s="77" customFormat="1" ht="88.5" customHeight="1">
      <c r="E1472" s="81"/>
    </row>
    <row r="1473" spans="5:5" s="77" customFormat="1" ht="88.5" customHeight="1">
      <c r="E1473" s="81"/>
    </row>
    <row r="1474" spans="5:5" s="77" customFormat="1" ht="88.5" customHeight="1">
      <c r="E1474" s="81"/>
    </row>
    <row r="1475" spans="5:5" s="77" customFormat="1" ht="88.5" customHeight="1">
      <c r="E1475" s="81"/>
    </row>
    <row r="1476" spans="5:5" s="77" customFormat="1" ht="88.5" customHeight="1">
      <c r="E1476" s="81"/>
    </row>
    <row r="1477" spans="5:5" s="77" customFormat="1" ht="88.5" customHeight="1">
      <c r="E1477" s="81"/>
    </row>
    <row r="1478" spans="5:5" s="77" customFormat="1" ht="88.5" customHeight="1">
      <c r="E1478" s="81"/>
    </row>
    <row r="1479" spans="5:5" s="77" customFormat="1" ht="88.5" customHeight="1">
      <c r="E1479" s="81"/>
    </row>
    <row r="1480" spans="5:5" s="77" customFormat="1" ht="88.5" customHeight="1">
      <c r="E1480" s="81"/>
    </row>
    <row r="1481" spans="5:5" s="77" customFormat="1" ht="88.5" customHeight="1">
      <c r="E1481" s="81"/>
    </row>
    <row r="1482" spans="5:5" s="77" customFormat="1" ht="88.5" customHeight="1">
      <c r="E1482" s="81"/>
    </row>
    <row r="1483" spans="5:5" s="77" customFormat="1" ht="88.5" customHeight="1">
      <c r="E1483" s="81"/>
    </row>
    <row r="1484" spans="5:5" s="77" customFormat="1" ht="88.5" customHeight="1">
      <c r="E1484" s="81"/>
    </row>
    <row r="1485" spans="5:5" s="77" customFormat="1" ht="88.5" customHeight="1">
      <c r="E1485" s="81"/>
    </row>
    <row r="1486" spans="5:5" s="77" customFormat="1" ht="88.5" customHeight="1">
      <c r="E1486" s="81"/>
    </row>
    <row r="1487" spans="5:5" s="77" customFormat="1" ht="88.5" customHeight="1">
      <c r="E1487" s="81"/>
    </row>
    <row r="1488" spans="5:5" s="77" customFormat="1" ht="88.5" customHeight="1">
      <c r="E1488" s="81"/>
    </row>
    <row r="1489" spans="5:5" s="77" customFormat="1" ht="88.5" customHeight="1">
      <c r="E1489" s="81"/>
    </row>
    <row r="1490" spans="5:5" s="77" customFormat="1" ht="88.5" customHeight="1">
      <c r="E1490" s="81"/>
    </row>
    <row r="1491" spans="5:5" s="77" customFormat="1" ht="88.5" customHeight="1">
      <c r="E1491" s="81"/>
    </row>
    <row r="1492" spans="5:5" s="77" customFormat="1" ht="88.5" customHeight="1">
      <c r="E1492" s="81"/>
    </row>
    <row r="1493" spans="5:5" s="77" customFormat="1" ht="88.5" customHeight="1">
      <c r="E1493" s="81"/>
    </row>
    <row r="1494" spans="5:5" s="77" customFormat="1" ht="88.5" customHeight="1">
      <c r="E1494" s="81"/>
    </row>
    <row r="1495" spans="5:5" s="77" customFormat="1" ht="88.5" customHeight="1">
      <c r="E1495" s="81"/>
    </row>
    <row r="1496" spans="5:5" s="77" customFormat="1" ht="88.5" customHeight="1">
      <c r="E1496" s="81"/>
    </row>
    <row r="1497" spans="5:5" s="77" customFormat="1" ht="88.5" customHeight="1">
      <c r="E1497" s="81"/>
    </row>
    <row r="1498" spans="5:5" s="77" customFormat="1" ht="88.5" customHeight="1">
      <c r="E1498" s="81"/>
    </row>
    <row r="1499" spans="5:5" s="77" customFormat="1" ht="88.5" customHeight="1">
      <c r="E1499" s="81"/>
    </row>
    <row r="1500" spans="5:5" s="77" customFormat="1" ht="88.5" customHeight="1">
      <c r="E1500" s="81"/>
    </row>
    <row r="1501" spans="5:5" s="77" customFormat="1" ht="88.5" customHeight="1">
      <c r="E1501" s="81"/>
    </row>
    <row r="1502" spans="5:5" s="77" customFormat="1" ht="88.5" customHeight="1">
      <c r="E1502" s="81"/>
    </row>
    <row r="1503" spans="5:5" s="77" customFormat="1" ht="88.5" customHeight="1">
      <c r="E1503" s="81"/>
    </row>
    <row r="1504" spans="5:5" s="77" customFormat="1" ht="88.5" customHeight="1">
      <c r="E1504" s="81"/>
    </row>
    <row r="1505" spans="5:5" s="77" customFormat="1" ht="88.5" customHeight="1">
      <c r="E1505" s="81"/>
    </row>
    <row r="1506" spans="5:5" s="77" customFormat="1" ht="88.5" customHeight="1">
      <c r="E1506" s="81"/>
    </row>
    <row r="1507" spans="5:5" s="77" customFormat="1" ht="88.5" customHeight="1">
      <c r="E1507" s="81"/>
    </row>
    <row r="1508" spans="5:5" s="77" customFormat="1" ht="88.5" customHeight="1">
      <c r="E1508" s="81"/>
    </row>
    <row r="1509" spans="5:5" s="77" customFormat="1" ht="88.5" customHeight="1">
      <c r="E1509" s="81"/>
    </row>
    <row r="1510" spans="5:5" s="77" customFormat="1" ht="88.5" customHeight="1">
      <c r="E1510" s="81"/>
    </row>
    <row r="1511" spans="5:5" s="77" customFormat="1" ht="88.5" customHeight="1">
      <c r="E1511" s="81"/>
    </row>
    <row r="1512" spans="5:5" s="77" customFormat="1" ht="88.5" customHeight="1">
      <c r="E1512" s="81"/>
    </row>
    <row r="1513" spans="5:5" s="77" customFormat="1" ht="88.5" customHeight="1">
      <c r="E1513" s="81"/>
    </row>
    <row r="1514" spans="5:5" s="77" customFormat="1" ht="88.5" customHeight="1">
      <c r="E1514" s="81"/>
    </row>
    <row r="1515" spans="5:5" s="77" customFormat="1" ht="88.5" customHeight="1">
      <c r="E1515" s="81"/>
    </row>
    <row r="1516" spans="5:5" s="77" customFormat="1" ht="88.5" customHeight="1">
      <c r="E1516" s="81"/>
    </row>
    <row r="1517" spans="5:5" s="77" customFormat="1" ht="88.5" customHeight="1">
      <c r="E1517" s="81"/>
    </row>
    <row r="1518" spans="5:5" s="77" customFormat="1" ht="88.5" customHeight="1">
      <c r="E1518" s="81"/>
    </row>
    <row r="1519" spans="5:5" s="77" customFormat="1" ht="88.5" customHeight="1">
      <c r="E1519" s="81"/>
    </row>
    <row r="1520" spans="5:5" s="77" customFormat="1" ht="88.5" customHeight="1">
      <c r="E1520" s="81"/>
    </row>
    <row r="1521" spans="5:5" s="77" customFormat="1" ht="88.5" customHeight="1">
      <c r="E1521" s="81"/>
    </row>
    <row r="1522" spans="5:5" s="77" customFormat="1" ht="88.5" customHeight="1">
      <c r="E1522" s="81"/>
    </row>
    <row r="1523" spans="5:5" s="77" customFormat="1" ht="88.5" customHeight="1">
      <c r="E1523" s="81"/>
    </row>
    <row r="1524" spans="5:5" s="77" customFormat="1" ht="88.5" customHeight="1">
      <c r="E1524" s="81"/>
    </row>
    <row r="1525" spans="5:5" s="77" customFormat="1" ht="88.5" customHeight="1">
      <c r="E1525" s="81"/>
    </row>
    <row r="1526" spans="5:5" s="77" customFormat="1" ht="88.5" customHeight="1">
      <c r="E1526" s="81"/>
    </row>
    <row r="1527" spans="5:5" s="77" customFormat="1" ht="88.5" customHeight="1">
      <c r="E1527" s="81"/>
    </row>
    <row r="1528" spans="5:5" s="77" customFormat="1" ht="88.5" customHeight="1">
      <c r="E1528" s="81"/>
    </row>
    <row r="1529" spans="5:5" s="77" customFormat="1" ht="88.5" customHeight="1">
      <c r="E1529" s="81"/>
    </row>
    <row r="1530" spans="5:5" s="77" customFormat="1" ht="88.5" customHeight="1">
      <c r="E1530" s="81"/>
    </row>
    <row r="1531" spans="5:5" s="77" customFormat="1" ht="88.5" customHeight="1">
      <c r="E1531" s="81"/>
    </row>
    <row r="1532" spans="5:5" s="77" customFormat="1" ht="88.5" customHeight="1">
      <c r="E1532" s="81"/>
    </row>
    <row r="1533" spans="5:5" s="77" customFormat="1" ht="88.5" customHeight="1">
      <c r="E1533" s="81"/>
    </row>
    <row r="1534" spans="5:5" s="77" customFormat="1" ht="88.5" customHeight="1">
      <c r="E1534" s="81"/>
    </row>
    <row r="1535" spans="5:5" s="77" customFormat="1" ht="88.5" customHeight="1">
      <c r="E1535" s="81"/>
    </row>
    <row r="1536" spans="5:5" s="77" customFormat="1" ht="88.5" customHeight="1">
      <c r="E1536" s="81"/>
    </row>
    <row r="1537" spans="5:5" s="77" customFormat="1" ht="88.5" customHeight="1">
      <c r="E1537" s="81"/>
    </row>
    <row r="1538" spans="5:5" s="77" customFormat="1" ht="88.5" customHeight="1">
      <c r="E1538" s="81"/>
    </row>
    <row r="1539" spans="5:5" s="77" customFormat="1" ht="88.5" customHeight="1">
      <c r="E1539" s="81"/>
    </row>
    <row r="1540" spans="5:5" s="77" customFormat="1" ht="88.5" customHeight="1">
      <c r="E1540" s="81"/>
    </row>
    <row r="1541" spans="5:5" s="77" customFormat="1" ht="88.5" customHeight="1">
      <c r="E1541" s="81"/>
    </row>
    <row r="1542" spans="5:5" s="77" customFormat="1" ht="88.5" customHeight="1">
      <c r="E1542" s="81"/>
    </row>
    <row r="1543" spans="5:5" s="77" customFormat="1" ht="88.5" customHeight="1">
      <c r="E1543" s="81"/>
    </row>
    <row r="1544" spans="5:5" s="77" customFormat="1" ht="88.5" customHeight="1">
      <c r="E1544" s="81"/>
    </row>
    <row r="1545" spans="5:5" s="77" customFormat="1" ht="88.5" customHeight="1">
      <c r="E1545" s="81"/>
    </row>
    <row r="1546" spans="5:5" s="77" customFormat="1" ht="88.5" customHeight="1">
      <c r="E1546" s="81"/>
    </row>
    <row r="1547" spans="5:5" s="77" customFormat="1" ht="88.5" customHeight="1">
      <c r="E1547" s="81"/>
    </row>
    <row r="1548" spans="5:5" s="77" customFormat="1" ht="88.5" customHeight="1">
      <c r="E1548" s="81"/>
    </row>
    <row r="1549" spans="5:5" s="77" customFormat="1" ht="88.5" customHeight="1">
      <c r="E1549" s="81"/>
    </row>
    <row r="1550" spans="5:5" s="77" customFormat="1" ht="88.5" customHeight="1">
      <c r="E1550" s="81"/>
    </row>
    <row r="1551" spans="5:5" s="77" customFormat="1" ht="88.5" customHeight="1">
      <c r="E1551" s="81"/>
    </row>
    <row r="1552" spans="5:5" s="77" customFormat="1" ht="88.5" customHeight="1">
      <c r="E1552" s="81"/>
    </row>
    <row r="1553" spans="5:5" s="77" customFormat="1" ht="88.5" customHeight="1">
      <c r="E1553" s="81"/>
    </row>
    <row r="1554" spans="5:5" s="77" customFormat="1" ht="88.5" customHeight="1">
      <c r="E1554" s="81"/>
    </row>
    <row r="1555" spans="5:5" s="77" customFormat="1" ht="88.5" customHeight="1">
      <c r="E1555" s="81"/>
    </row>
    <row r="1556" spans="5:5" s="77" customFormat="1" ht="88.5" customHeight="1">
      <c r="E1556" s="81"/>
    </row>
    <row r="1557" spans="5:5" s="77" customFormat="1" ht="88.5" customHeight="1">
      <c r="E1557" s="81"/>
    </row>
    <row r="1558" spans="5:5" s="77" customFormat="1" ht="88.5" customHeight="1">
      <c r="E1558" s="81"/>
    </row>
    <row r="1559" spans="5:5" s="77" customFormat="1" ht="88.5" customHeight="1">
      <c r="E1559" s="81"/>
    </row>
    <row r="1560" spans="5:5" s="77" customFormat="1" ht="88.5" customHeight="1">
      <c r="E1560" s="81"/>
    </row>
    <row r="1561" spans="5:5" s="77" customFormat="1" ht="88.5" customHeight="1">
      <c r="E1561" s="81"/>
    </row>
    <row r="1562" spans="5:5" s="77" customFormat="1" ht="88.5" customHeight="1">
      <c r="E1562" s="81"/>
    </row>
    <row r="1563" spans="5:5" s="77" customFormat="1" ht="88.5" customHeight="1">
      <c r="E1563" s="81"/>
    </row>
    <row r="1564" spans="5:5" s="77" customFormat="1" ht="88.5" customHeight="1">
      <c r="E1564" s="81"/>
    </row>
    <row r="1565" spans="5:5" s="77" customFormat="1" ht="88.5" customHeight="1">
      <c r="E1565" s="81"/>
    </row>
    <row r="1566" spans="5:5" s="77" customFormat="1" ht="88.5" customHeight="1">
      <c r="E1566" s="81"/>
    </row>
    <row r="1567" spans="5:5" s="77" customFormat="1" ht="88.5" customHeight="1">
      <c r="E1567" s="81"/>
    </row>
    <row r="1568" spans="5:5" s="77" customFormat="1" ht="88.5" customHeight="1">
      <c r="E1568" s="81"/>
    </row>
    <row r="1569" spans="5:5" s="77" customFormat="1" ht="88.5" customHeight="1">
      <c r="E1569" s="81"/>
    </row>
    <row r="1570" spans="5:5" s="77" customFormat="1" ht="88.5" customHeight="1">
      <c r="E1570" s="81"/>
    </row>
    <row r="1571" spans="5:5" s="77" customFormat="1" ht="88.5" customHeight="1">
      <c r="E1571" s="81"/>
    </row>
    <row r="1572" spans="5:5" s="77" customFormat="1" ht="88.5" customHeight="1">
      <c r="E1572" s="81"/>
    </row>
    <row r="1573" spans="5:5" s="77" customFormat="1" ht="88.5" customHeight="1">
      <c r="E1573" s="81"/>
    </row>
    <row r="1574" spans="5:5" s="77" customFormat="1" ht="88.5" customHeight="1">
      <c r="E1574" s="81"/>
    </row>
    <row r="1575" spans="5:5" s="77" customFormat="1" ht="88.5" customHeight="1">
      <c r="E1575" s="81"/>
    </row>
    <row r="1576" spans="5:5" s="77" customFormat="1" ht="88.5" customHeight="1">
      <c r="E1576" s="81"/>
    </row>
    <row r="1577" spans="5:5" s="77" customFormat="1" ht="88.5" customHeight="1">
      <c r="E1577" s="81"/>
    </row>
    <row r="1578" spans="5:5" s="77" customFormat="1" ht="88.5" customHeight="1">
      <c r="E1578" s="81"/>
    </row>
    <row r="1579" spans="5:5" s="77" customFormat="1" ht="88.5" customHeight="1">
      <c r="E1579" s="81"/>
    </row>
    <row r="1580" spans="5:5" s="77" customFormat="1" ht="88.5" customHeight="1">
      <c r="E1580" s="81"/>
    </row>
    <row r="1581" spans="5:5" s="77" customFormat="1" ht="88.5" customHeight="1">
      <c r="E1581" s="81"/>
    </row>
    <row r="1582" spans="5:5" s="77" customFormat="1" ht="88.5" customHeight="1">
      <c r="E1582" s="81"/>
    </row>
    <row r="1583" spans="5:5" s="77" customFormat="1" ht="88.5" customHeight="1">
      <c r="E1583" s="81"/>
    </row>
    <row r="1584" spans="5:5" s="77" customFormat="1" ht="88.5" customHeight="1">
      <c r="E1584" s="81"/>
    </row>
    <row r="1585" spans="5:5" s="77" customFormat="1" ht="88.5" customHeight="1">
      <c r="E1585" s="81"/>
    </row>
    <row r="1586" spans="5:5" s="77" customFormat="1" ht="88.5" customHeight="1">
      <c r="E1586" s="81"/>
    </row>
    <row r="1587" spans="5:5" s="77" customFormat="1" ht="88.5" customHeight="1">
      <c r="E1587" s="81"/>
    </row>
    <row r="1588" spans="5:5" s="77" customFormat="1" ht="88.5" customHeight="1">
      <c r="E1588" s="81"/>
    </row>
    <row r="1589" spans="5:5" s="77" customFormat="1" ht="88.5" customHeight="1">
      <c r="E1589" s="81"/>
    </row>
    <row r="1590" spans="5:5" s="77" customFormat="1" ht="88.5" customHeight="1">
      <c r="E1590" s="81"/>
    </row>
    <row r="1591" spans="5:5" s="77" customFormat="1" ht="88.5" customHeight="1">
      <c r="E1591" s="81"/>
    </row>
    <row r="1592" spans="5:5" s="77" customFormat="1" ht="88.5" customHeight="1">
      <c r="E1592" s="81"/>
    </row>
    <row r="1593" spans="5:5" s="77" customFormat="1" ht="88.5" customHeight="1">
      <c r="E1593" s="81"/>
    </row>
    <row r="1594" spans="5:5" s="77" customFormat="1" ht="88.5" customHeight="1">
      <c r="E1594" s="81"/>
    </row>
    <row r="1595" spans="5:5" s="77" customFormat="1" ht="88.5" customHeight="1">
      <c r="E1595" s="81"/>
    </row>
    <row r="1596" spans="5:5" s="77" customFormat="1" ht="88.5" customHeight="1">
      <c r="E1596" s="81"/>
    </row>
    <row r="1597" spans="5:5" s="77" customFormat="1" ht="88.5" customHeight="1">
      <c r="E1597" s="81"/>
    </row>
    <row r="1598" spans="5:5" s="77" customFormat="1" ht="88.5" customHeight="1">
      <c r="E1598" s="81"/>
    </row>
    <row r="1599" spans="5:5" s="77" customFormat="1" ht="88.5" customHeight="1">
      <c r="E1599" s="81"/>
    </row>
    <row r="1600" spans="5:5" s="77" customFormat="1" ht="88.5" customHeight="1">
      <c r="E1600" s="81"/>
    </row>
    <row r="1601" spans="5:5" s="77" customFormat="1" ht="88.5" customHeight="1">
      <c r="E1601" s="81"/>
    </row>
    <row r="1602" spans="5:5" s="77" customFormat="1" ht="88.5" customHeight="1">
      <c r="E1602" s="81"/>
    </row>
    <row r="1603" spans="5:5" s="77" customFormat="1" ht="88.5" customHeight="1">
      <c r="E1603" s="81"/>
    </row>
    <row r="1604" spans="5:5" s="77" customFormat="1" ht="88.5" customHeight="1">
      <c r="E1604" s="81"/>
    </row>
    <row r="1605" spans="5:5" s="77" customFormat="1" ht="88.5" customHeight="1">
      <c r="E1605" s="81"/>
    </row>
    <row r="1606" spans="5:5" s="77" customFormat="1" ht="88.5" customHeight="1">
      <c r="E1606" s="81"/>
    </row>
    <row r="1607" spans="5:5" s="77" customFormat="1" ht="88.5" customHeight="1">
      <c r="E1607" s="81"/>
    </row>
    <row r="1608" spans="5:5" s="77" customFormat="1" ht="88.5" customHeight="1">
      <c r="E1608" s="81"/>
    </row>
    <row r="1609" spans="5:5" s="77" customFormat="1" ht="88.5" customHeight="1">
      <c r="E1609" s="81"/>
    </row>
    <row r="1610" spans="5:5" s="77" customFormat="1" ht="88.5" customHeight="1">
      <c r="E1610" s="81"/>
    </row>
    <row r="1611" spans="5:5" s="77" customFormat="1" ht="88.5" customHeight="1">
      <c r="E1611" s="81"/>
    </row>
    <row r="1612" spans="5:5" s="77" customFormat="1" ht="88.5" customHeight="1">
      <c r="E1612" s="81"/>
    </row>
    <row r="1613" spans="5:5" s="77" customFormat="1" ht="88.5" customHeight="1">
      <c r="E1613" s="81"/>
    </row>
    <row r="1614" spans="5:5" s="77" customFormat="1" ht="88.5" customHeight="1">
      <c r="E1614" s="81"/>
    </row>
    <row r="1615" spans="5:5" s="77" customFormat="1" ht="88.5" customHeight="1">
      <c r="E1615" s="81"/>
    </row>
    <row r="1616" spans="5:5" s="77" customFormat="1" ht="88.5" customHeight="1">
      <c r="E1616" s="81"/>
    </row>
    <row r="1617" spans="5:5" s="77" customFormat="1" ht="88.5" customHeight="1">
      <c r="E1617" s="81"/>
    </row>
    <row r="1618" spans="5:5" s="77" customFormat="1" ht="88.5" customHeight="1">
      <c r="E1618" s="81"/>
    </row>
    <row r="1619" spans="5:5" s="77" customFormat="1" ht="88.5" customHeight="1">
      <c r="E1619" s="81"/>
    </row>
    <row r="1620" spans="5:5" s="77" customFormat="1" ht="88.5" customHeight="1">
      <c r="E1620" s="81"/>
    </row>
    <row r="1621" spans="5:5" s="77" customFormat="1" ht="88.5" customHeight="1">
      <c r="E1621" s="81"/>
    </row>
    <row r="1622" spans="5:5" s="77" customFormat="1" ht="88.5" customHeight="1">
      <c r="E1622" s="81"/>
    </row>
    <row r="1623" spans="5:5" s="77" customFormat="1" ht="88.5" customHeight="1">
      <c r="E1623" s="81"/>
    </row>
    <row r="1624" spans="5:5" s="77" customFormat="1" ht="88.5" customHeight="1">
      <c r="E1624" s="81"/>
    </row>
    <row r="1625" spans="5:5" s="77" customFormat="1" ht="88.5" customHeight="1">
      <c r="E1625" s="81"/>
    </row>
    <row r="1626" spans="5:5" s="77" customFormat="1" ht="88.5" customHeight="1">
      <c r="E1626" s="81"/>
    </row>
    <row r="1627" spans="5:5" s="77" customFormat="1" ht="88.5" customHeight="1">
      <c r="E1627" s="81"/>
    </row>
    <row r="1628" spans="5:5" s="77" customFormat="1" ht="88.5" customHeight="1">
      <c r="E1628" s="81"/>
    </row>
    <row r="1629" spans="5:5" s="77" customFormat="1" ht="88.5" customHeight="1">
      <c r="E1629" s="81"/>
    </row>
    <row r="1630" spans="5:5" s="77" customFormat="1" ht="88.5" customHeight="1">
      <c r="E1630" s="81"/>
    </row>
    <row r="1631" spans="5:5" s="77" customFormat="1" ht="88.5" customHeight="1">
      <c r="E1631" s="81"/>
    </row>
    <row r="1632" spans="5:5" s="77" customFormat="1" ht="88.5" customHeight="1">
      <c r="E1632" s="81"/>
    </row>
    <row r="1633" spans="5:5" s="77" customFormat="1" ht="88.5" customHeight="1">
      <c r="E1633" s="81"/>
    </row>
    <row r="1634" spans="5:5" s="77" customFormat="1" ht="88.5" customHeight="1">
      <c r="E1634" s="81"/>
    </row>
    <row r="1635" spans="5:5" s="77" customFormat="1" ht="88.5" customHeight="1">
      <c r="E1635" s="81"/>
    </row>
    <row r="1636" spans="5:5" s="77" customFormat="1" ht="88.5" customHeight="1">
      <c r="E1636" s="81"/>
    </row>
    <row r="1637" spans="5:5" s="77" customFormat="1" ht="88.5" customHeight="1">
      <c r="E1637" s="81"/>
    </row>
    <row r="1638" spans="5:5" s="77" customFormat="1" ht="88.5" customHeight="1">
      <c r="E1638" s="81"/>
    </row>
    <row r="1639" spans="5:5" s="77" customFormat="1" ht="88.5" customHeight="1">
      <c r="E1639" s="81"/>
    </row>
    <row r="1640" spans="5:5" s="77" customFormat="1" ht="88.5" customHeight="1">
      <c r="E1640" s="81"/>
    </row>
    <row r="1641" spans="5:5" s="77" customFormat="1" ht="88.5" customHeight="1">
      <c r="E1641" s="81"/>
    </row>
    <row r="1642" spans="5:5" s="77" customFormat="1" ht="88.5" customHeight="1">
      <c r="E1642" s="81"/>
    </row>
    <row r="1643" spans="5:5" s="77" customFormat="1" ht="88.5" customHeight="1">
      <c r="E1643" s="81"/>
    </row>
    <row r="1644" spans="5:5" s="77" customFormat="1" ht="88.5" customHeight="1">
      <c r="E1644" s="81"/>
    </row>
    <row r="1645" spans="5:5" s="77" customFormat="1" ht="88.5" customHeight="1">
      <c r="E1645" s="81"/>
    </row>
    <row r="1646" spans="5:5" s="77" customFormat="1" ht="88.5" customHeight="1">
      <c r="E1646" s="81"/>
    </row>
    <row r="1647" spans="5:5" s="77" customFormat="1" ht="88.5" customHeight="1">
      <c r="E1647" s="81"/>
    </row>
    <row r="1648" spans="5:5" s="77" customFormat="1" ht="88.5" customHeight="1">
      <c r="E1648" s="81"/>
    </row>
    <row r="1649" spans="5:5" s="77" customFormat="1" ht="88.5" customHeight="1">
      <c r="E1649" s="81"/>
    </row>
    <row r="1650" spans="5:5" s="77" customFormat="1" ht="88.5" customHeight="1">
      <c r="E1650" s="81"/>
    </row>
    <row r="1651" spans="5:5" s="77" customFormat="1" ht="88.5" customHeight="1">
      <c r="E1651" s="81"/>
    </row>
    <row r="1652" spans="5:5" s="77" customFormat="1" ht="88.5" customHeight="1">
      <c r="E1652" s="81"/>
    </row>
    <row r="1653" spans="5:5" s="77" customFormat="1" ht="88.5" customHeight="1">
      <c r="E1653" s="81"/>
    </row>
    <row r="1654" spans="5:5" s="77" customFormat="1" ht="88.5" customHeight="1">
      <c r="E1654" s="81"/>
    </row>
    <row r="1655" spans="5:5" s="77" customFormat="1" ht="88.5" customHeight="1">
      <c r="E1655" s="81"/>
    </row>
    <row r="1656" spans="5:5" s="77" customFormat="1" ht="88.5" customHeight="1">
      <c r="E1656" s="81"/>
    </row>
    <row r="1657" spans="5:5" s="77" customFormat="1" ht="88.5" customHeight="1">
      <c r="E1657" s="81"/>
    </row>
    <row r="1658" spans="5:5" s="77" customFormat="1" ht="88.5" customHeight="1">
      <c r="E1658" s="81"/>
    </row>
    <row r="1659" spans="5:5" s="77" customFormat="1" ht="88.5" customHeight="1">
      <c r="E1659" s="81"/>
    </row>
    <row r="1660" spans="5:5" s="77" customFormat="1" ht="88.5" customHeight="1">
      <c r="E1660" s="81"/>
    </row>
    <row r="1661" spans="5:5" s="77" customFormat="1" ht="88.5" customHeight="1">
      <c r="E1661" s="81"/>
    </row>
    <row r="1662" spans="5:5" s="77" customFormat="1" ht="88.5" customHeight="1">
      <c r="E1662" s="81"/>
    </row>
    <row r="1663" spans="5:5" s="77" customFormat="1" ht="88.5" customHeight="1">
      <c r="E1663" s="81"/>
    </row>
    <row r="1664" spans="5:5" s="77" customFormat="1" ht="88.5" customHeight="1">
      <c r="E1664" s="81"/>
    </row>
    <row r="1665" spans="5:5" s="77" customFormat="1" ht="88.5" customHeight="1">
      <c r="E1665" s="81"/>
    </row>
    <row r="1666" spans="5:5" s="77" customFormat="1" ht="88.5" customHeight="1">
      <c r="E1666" s="81"/>
    </row>
    <row r="1667" spans="5:5" s="77" customFormat="1" ht="88.5" customHeight="1">
      <c r="E1667" s="81"/>
    </row>
    <row r="1668" spans="5:5" s="77" customFormat="1" ht="88.5" customHeight="1">
      <c r="E1668" s="81"/>
    </row>
    <row r="1669" spans="5:5" s="77" customFormat="1" ht="88.5" customHeight="1">
      <c r="E1669" s="81"/>
    </row>
    <row r="1670" spans="5:5" s="77" customFormat="1" ht="88.5" customHeight="1">
      <c r="E1670" s="81"/>
    </row>
    <row r="1671" spans="5:5" s="77" customFormat="1" ht="88.5" customHeight="1">
      <c r="E1671" s="81"/>
    </row>
    <row r="1672" spans="5:5" s="77" customFormat="1" ht="88.5" customHeight="1">
      <c r="E1672" s="81"/>
    </row>
    <row r="1673" spans="5:5" s="77" customFormat="1" ht="88.5" customHeight="1">
      <c r="E1673" s="81"/>
    </row>
    <row r="1674" spans="5:5" s="77" customFormat="1" ht="88.5" customHeight="1">
      <c r="E1674" s="81"/>
    </row>
    <row r="1675" spans="5:5" s="77" customFormat="1" ht="88.5" customHeight="1">
      <c r="E1675" s="81"/>
    </row>
    <row r="1676" spans="5:5" s="77" customFormat="1" ht="88.5" customHeight="1">
      <c r="E1676" s="81"/>
    </row>
    <row r="1677" spans="5:5" s="77" customFormat="1" ht="88.5" customHeight="1">
      <c r="E1677" s="81"/>
    </row>
    <row r="1678" spans="5:5" s="77" customFormat="1" ht="88.5" customHeight="1">
      <c r="E1678" s="81"/>
    </row>
    <row r="1679" spans="5:5" s="77" customFormat="1" ht="88.5" customHeight="1">
      <c r="E1679" s="81"/>
    </row>
    <row r="1680" spans="5:5" s="77" customFormat="1" ht="88.5" customHeight="1">
      <c r="E1680" s="81"/>
    </row>
    <row r="1681" spans="5:5" s="77" customFormat="1" ht="88.5" customHeight="1">
      <c r="E1681" s="81"/>
    </row>
    <row r="1682" spans="5:5" s="77" customFormat="1" ht="88.5" customHeight="1">
      <c r="E1682" s="81"/>
    </row>
    <row r="1683" spans="5:5" s="77" customFormat="1" ht="88.5" customHeight="1">
      <c r="E1683" s="81"/>
    </row>
    <row r="1684" spans="5:5" s="77" customFormat="1" ht="88.5" customHeight="1">
      <c r="E1684" s="81"/>
    </row>
    <row r="1685" spans="5:5" s="77" customFormat="1" ht="88.5" customHeight="1">
      <c r="E1685" s="81"/>
    </row>
    <row r="1686" spans="5:5" s="77" customFormat="1" ht="88.5" customHeight="1">
      <c r="E1686" s="81"/>
    </row>
    <row r="1687" spans="5:5" s="77" customFormat="1" ht="88.5" customHeight="1">
      <c r="E1687" s="81"/>
    </row>
    <row r="1688" spans="5:5" s="77" customFormat="1" ht="88.5" customHeight="1">
      <c r="E1688" s="81"/>
    </row>
    <row r="1689" spans="5:5" s="77" customFormat="1" ht="88.5" customHeight="1">
      <c r="E1689" s="81"/>
    </row>
    <row r="1690" spans="5:5" s="77" customFormat="1" ht="88.5" customHeight="1">
      <c r="E1690" s="81"/>
    </row>
    <row r="1691" spans="5:5" s="77" customFormat="1" ht="88.5" customHeight="1">
      <c r="E1691" s="81"/>
    </row>
    <row r="1692" spans="5:5" s="77" customFormat="1" ht="88.5" customHeight="1">
      <c r="E1692" s="81"/>
    </row>
    <row r="1693" spans="5:5" s="77" customFormat="1" ht="88.5" customHeight="1">
      <c r="E1693" s="81"/>
    </row>
    <row r="1694" spans="5:5" s="77" customFormat="1" ht="88.5" customHeight="1">
      <c r="E1694" s="81"/>
    </row>
    <row r="1695" spans="5:5" s="77" customFormat="1" ht="88.5" customHeight="1">
      <c r="E1695" s="81"/>
    </row>
    <row r="1696" spans="5:5" s="77" customFormat="1" ht="88.5" customHeight="1">
      <c r="E1696" s="81"/>
    </row>
    <row r="1697" spans="5:5" s="77" customFormat="1" ht="88.5" customHeight="1">
      <c r="E1697" s="81"/>
    </row>
    <row r="1698" spans="5:5" s="77" customFormat="1" ht="88.5" customHeight="1">
      <c r="E1698" s="81"/>
    </row>
    <row r="1699" spans="5:5" s="77" customFormat="1" ht="88.5" customHeight="1">
      <c r="E1699" s="81"/>
    </row>
    <row r="1700" spans="5:5" s="77" customFormat="1" ht="88.5" customHeight="1">
      <c r="E1700" s="81"/>
    </row>
    <row r="1701" spans="5:5" s="77" customFormat="1" ht="88.5" customHeight="1">
      <c r="E1701" s="81"/>
    </row>
    <row r="1702" spans="5:5" s="77" customFormat="1" ht="88.5" customHeight="1">
      <c r="E1702" s="81"/>
    </row>
    <row r="1703" spans="5:5" s="77" customFormat="1" ht="88.5" customHeight="1">
      <c r="E1703" s="81"/>
    </row>
    <row r="1704" spans="5:5" s="77" customFormat="1" ht="88.5" customHeight="1">
      <c r="E1704" s="81"/>
    </row>
    <row r="1705" spans="5:5" s="77" customFormat="1" ht="88.5" customHeight="1">
      <c r="E1705" s="81"/>
    </row>
    <row r="1706" spans="5:5" s="77" customFormat="1" ht="88.5" customHeight="1">
      <c r="E1706" s="81"/>
    </row>
    <row r="1707" spans="5:5" s="77" customFormat="1" ht="88.5" customHeight="1">
      <c r="E1707" s="81"/>
    </row>
    <row r="1708" spans="5:5" s="77" customFormat="1" ht="88.5" customHeight="1">
      <c r="E1708" s="81"/>
    </row>
    <row r="1709" spans="5:5" s="77" customFormat="1" ht="88.5" customHeight="1">
      <c r="E1709" s="81"/>
    </row>
    <row r="1710" spans="5:5" s="77" customFormat="1" ht="88.5" customHeight="1">
      <c r="E1710" s="81"/>
    </row>
    <row r="1711" spans="5:5" s="77" customFormat="1" ht="88.5" customHeight="1">
      <c r="E1711" s="81"/>
    </row>
    <row r="1712" spans="5:5" s="77" customFormat="1" ht="88.5" customHeight="1">
      <c r="E1712" s="81"/>
    </row>
    <row r="1713" spans="5:5" s="77" customFormat="1" ht="88.5" customHeight="1">
      <c r="E1713" s="81"/>
    </row>
    <row r="1714" spans="5:5" s="77" customFormat="1" ht="88.5" customHeight="1">
      <c r="E1714" s="81"/>
    </row>
    <row r="1715" spans="5:5" s="77" customFormat="1" ht="88.5" customHeight="1">
      <c r="E1715" s="81"/>
    </row>
    <row r="1716" spans="5:5" s="77" customFormat="1" ht="88.5" customHeight="1">
      <c r="E1716" s="81"/>
    </row>
    <row r="1717" spans="5:5" s="77" customFormat="1" ht="88.5" customHeight="1">
      <c r="E1717" s="81"/>
    </row>
    <row r="1718" spans="5:5" s="77" customFormat="1" ht="88.5" customHeight="1">
      <c r="E1718" s="81"/>
    </row>
    <row r="1719" spans="5:5" s="77" customFormat="1" ht="88.5" customHeight="1">
      <c r="E1719" s="81"/>
    </row>
    <row r="1720" spans="5:5" s="77" customFormat="1" ht="88.5" customHeight="1">
      <c r="E1720" s="81"/>
    </row>
    <row r="1721" spans="5:5" s="77" customFormat="1" ht="88.5" customHeight="1">
      <c r="E1721" s="81"/>
    </row>
    <row r="1722" spans="5:5" s="77" customFormat="1" ht="88.5" customHeight="1">
      <c r="E1722" s="81"/>
    </row>
    <row r="1723" spans="5:5" s="77" customFormat="1" ht="88.5" customHeight="1">
      <c r="E1723" s="81"/>
    </row>
    <row r="1724" spans="5:5" s="77" customFormat="1" ht="88.5" customHeight="1">
      <c r="E1724" s="81"/>
    </row>
    <row r="1725" spans="5:5" s="77" customFormat="1" ht="88.5" customHeight="1">
      <c r="E1725" s="81"/>
    </row>
    <row r="1726" spans="5:5" s="77" customFormat="1" ht="88.5" customHeight="1">
      <c r="E1726" s="81"/>
    </row>
    <row r="1727" spans="5:5" s="77" customFormat="1" ht="88.5" customHeight="1">
      <c r="E1727" s="81"/>
    </row>
    <row r="1728" spans="5:5" s="77" customFormat="1" ht="88.5" customHeight="1">
      <c r="E1728" s="81"/>
    </row>
    <row r="1729" spans="5:5" s="77" customFormat="1" ht="88.5" customHeight="1">
      <c r="E1729" s="81"/>
    </row>
    <row r="1730" spans="5:5" s="77" customFormat="1" ht="88.5" customHeight="1">
      <c r="E1730" s="81"/>
    </row>
    <row r="1731" spans="5:5" s="77" customFormat="1" ht="88.5" customHeight="1">
      <c r="E1731" s="81"/>
    </row>
    <row r="1732" spans="5:5" s="77" customFormat="1" ht="88.5" customHeight="1">
      <c r="E1732" s="81"/>
    </row>
    <row r="1733" spans="5:5" s="77" customFormat="1" ht="88.5" customHeight="1">
      <c r="E1733" s="81"/>
    </row>
    <row r="1734" spans="5:5" s="77" customFormat="1" ht="88.5" customHeight="1">
      <c r="E1734" s="81"/>
    </row>
    <row r="1735" spans="5:5" s="77" customFormat="1" ht="88.5" customHeight="1">
      <c r="E1735" s="81"/>
    </row>
    <row r="1736" spans="5:5" s="77" customFormat="1" ht="88.5" customHeight="1">
      <c r="E1736" s="81"/>
    </row>
    <row r="1737" spans="5:5" s="77" customFormat="1" ht="88.5" customHeight="1">
      <c r="E1737" s="81"/>
    </row>
    <row r="1738" spans="5:5" s="77" customFormat="1" ht="88.5" customHeight="1">
      <c r="E1738" s="81"/>
    </row>
    <row r="1739" spans="5:5" s="77" customFormat="1" ht="88.5" customHeight="1">
      <c r="E1739" s="81"/>
    </row>
    <row r="1740" spans="5:5" s="77" customFormat="1" ht="88.5" customHeight="1">
      <c r="E1740" s="81"/>
    </row>
    <row r="1741" spans="5:5" s="77" customFormat="1" ht="88.5" customHeight="1">
      <c r="E1741" s="81"/>
    </row>
    <row r="1742" spans="5:5" s="77" customFormat="1" ht="88.5" customHeight="1">
      <c r="E1742" s="81"/>
    </row>
    <row r="1743" spans="5:5" s="77" customFormat="1" ht="88.5" customHeight="1">
      <c r="E1743" s="81"/>
    </row>
    <row r="1744" spans="5:5" s="77" customFormat="1" ht="88.5" customHeight="1">
      <c r="E1744" s="81"/>
    </row>
    <row r="1745" spans="5:5" s="77" customFormat="1" ht="88.5" customHeight="1">
      <c r="E1745" s="81"/>
    </row>
    <row r="1746" spans="5:5" s="77" customFormat="1" ht="88.5" customHeight="1">
      <c r="E1746" s="81"/>
    </row>
    <row r="1747" spans="5:5" s="77" customFormat="1" ht="88.5" customHeight="1">
      <c r="E1747" s="81"/>
    </row>
    <row r="1748" spans="5:5" s="77" customFormat="1" ht="88.5" customHeight="1">
      <c r="E1748" s="81"/>
    </row>
    <row r="1749" spans="5:5" s="77" customFormat="1" ht="88.5" customHeight="1">
      <c r="E1749" s="81"/>
    </row>
    <row r="1750" spans="5:5" s="77" customFormat="1" ht="88.5" customHeight="1">
      <c r="E1750" s="81"/>
    </row>
    <row r="1751" spans="5:5" s="77" customFormat="1" ht="88.5" customHeight="1">
      <c r="E1751" s="81"/>
    </row>
    <row r="1752" spans="5:5" s="77" customFormat="1" ht="88.5" customHeight="1">
      <c r="E1752" s="81"/>
    </row>
    <row r="1753" spans="5:5" s="77" customFormat="1" ht="88.5" customHeight="1">
      <c r="E1753" s="81"/>
    </row>
    <row r="1754" spans="5:5" s="77" customFormat="1" ht="88.5" customHeight="1">
      <c r="E1754" s="81"/>
    </row>
    <row r="1755" spans="5:5" s="77" customFormat="1" ht="88.5" customHeight="1">
      <c r="E1755" s="81"/>
    </row>
    <row r="1756" spans="5:5" s="77" customFormat="1" ht="88.5" customHeight="1">
      <c r="E1756" s="81"/>
    </row>
    <row r="1757" spans="5:5" s="77" customFormat="1" ht="88.5" customHeight="1">
      <c r="E1757" s="81"/>
    </row>
    <row r="1758" spans="5:5" s="77" customFormat="1" ht="88.5" customHeight="1">
      <c r="E1758" s="81"/>
    </row>
    <row r="1759" spans="5:5" s="77" customFormat="1" ht="88.5" customHeight="1">
      <c r="E1759" s="81"/>
    </row>
    <row r="1760" spans="5:5" s="77" customFormat="1" ht="88.5" customHeight="1">
      <c r="E1760" s="81"/>
    </row>
    <row r="1761" spans="5:5" s="77" customFormat="1" ht="88.5" customHeight="1">
      <c r="E1761" s="81"/>
    </row>
    <row r="1762" spans="5:5" s="77" customFormat="1" ht="88.5" customHeight="1">
      <c r="E1762" s="81"/>
    </row>
    <row r="1763" spans="5:5" s="77" customFormat="1" ht="88.5" customHeight="1">
      <c r="E1763" s="81"/>
    </row>
    <row r="1764" spans="5:5" s="77" customFormat="1" ht="88.5" customHeight="1">
      <c r="E1764" s="81"/>
    </row>
    <row r="1765" spans="5:5" s="77" customFormat="1" ht="88.5" customHeight="1">
      <c r="E1765" s="81"/>
    </row>
    <row r="1766" spans="5:5" s="77" customFormat="1" ht="88.5" customHeight="1">
      <c r="E1766" s="81"/>
    </row>
    <row r="1767" spans="5:5" s="77" customFormat="1" ht="88.5" customHeight="1">
      <c r="E1767" s="81"/>
    </row>
    <row r="1768" spans="5:5" s="77" customFormat="1" ht="88.5" customHeight="1">
      <c r="E1768" s="81"/>
    </row>
    <row r="1769" spans="5:5" s="77" customFormat="1" ht="88.5" customHeight="1">
      <c r="E1769" s="81"/>
    </row>
    <row r="1770" spans="5:5" s="77" customFormat="1" ht="88.5" customHeight="1">
      <c r="E1770" s="81"/>
    </row>
    <row r="1771" spans="5:5" s="77" customFormat="1" ht="88.5" customHeight="1">
      <c r="E1771" s="81"/>
    </row>
    <row r="1772" spans="5:5" s="77" customFormat="1" ht="88.5" customHeight="1">
      <c r="E1772" s="81"/>
    </row>
    <row r="1773" spans="5:5" s="77" customFormat="1" ht="88.5" customHeight="1">
      <c r="E1773" s="81"/>
    </row>
    <row r="1774" spans="5:5" s="77" customFormat="1" ht="88.5" customHeight="1">
      <c r="E1774" s="81"/>
    </row>
    <row r="1775" spans="5:5" s="77" customFormat="1" ht="88.5" customHeight="1">
      <c r="E1775" s="81"/>
    </row>
    <row r="1776" spans="5:5" s="77" customFormat="1" ht="88.5" customHeight="1">
      <c r="E1776" s="81"/>
    </row>
    <row r="1777" spans="5:5" s="77" customFormat="1" ht="88.5" customHeight="1">
      <c r="E1777" s="81"/>
    </row>
    <row r="1778" spans="5:5" s="77" customFormat="1" ht="88.5" customHeight="1">
      <c r="E1778" s="81"/>
    </row>
    <row r="1779" spans="5:5" s="77" customFormat="1" ht="88.5" customHeight="1">
      <c r="E1779" s="81"/>
    </row>
    <row r="1780" spans="5:5" s="77" customFormat="1" ht="88.5" customHeight="1">
      <c r="E1780" s="81"/>
    </row>
    <row r="1781" spans="5:5" s="77" customFormat="1" ht="88.5" customHeight="1">
      <c r="E1781" s="81"/>
    </row>
    <row r="1782" spans="5:5" s="77" customFormat="1" ht="88.5" customHeight="1">
      <c r="E1782" s="81"/>
    </row>
    <row r="1783" spans="5:5" s="77" customFormat="1" ht="88.5" customHeight="1">
      <c r="E1783" s="81"/>
    </row>
    <row r="1784" spans="5:5" s="77" customFormat="1" ht="88.5" customHeight="1">
      <c r="E1784" s="81"/>
    </row>
    <row r="1785" spans="5:5" s="77" customFormat="1" ht="88.5" customHeight="1">
      <c r="E1785" s="81"/>
    </row>
    <row r="1786" spans="5:5" s="77" customFormat="1" ht="88.5" customHeight="1">
      <c r="E1786" s="81"/>
    </row>
    <row r="1787" spans="5:5" s="77" customFormat="1" ht="88.5" customHeight="1">
      <c r="E1787" s="81"/>
    </row>
    <row r="1788" spans="5:5" s="77" customFormat="1" ht="88.5" customHeight="1">
      <c r="E1788" s="81"/>
    </row>
    <row r="1789" spans="5:5" s="77" customFormat="1" ht="88.5" customHeight="1">
      <c r="E1789" s="81"/>
    </row>
    <row r="1790" spans="5:5" s="77" customFormat="1" ht="88.5" customHeight="1">
      <c r="E1790" s="81"/>
    </row>
    <row r="1791" spans="5:5" s="77" customFormat="1" ht="88.5" customHeight="1">
      <c r="E1791" s="81"/>
    </row>
    <row r="1792" spans="5:5" s="77" customFormat="1" ht="88.5" customHeight="1">
      <c r="E1792" s="81"/>
    </row>
    <row r="1793" spans="5:5" s="77" customFormat="1" ht="88.5" customHeight="1">
      <c r="E1793" s="81"/>
    </row>
    <row r="1794" spans="5:5" s="77" customFormat="1" ht="88.5" customHeight="1">
      <c r="E1794" s="81"/>
    </row>
    <row r="1795" spans="5:5" s="77" customFormat="1" ht="88.5" customHeight="1">
      <c r="E1795" s="81"/>
    </row>
    <row r="1796" spans="5:5" s="77" customFormat="1" ht="88.5" customHeight="1">
      <c r="E1796" s="81"/>
    </row>
    <row r="1797" spans="5:5" s="77" customFormat="1" ht="88.5" customHeight="1">
      <c r="E1797" s="81"/>
    </row>
    <row r="1798" spans="5:5" s="77" customFormat="1" ht="88.5" customHeight="1">
      <c r="E1798" s="81"/>
    </row>
    <row r="1799" spans="5:5" s="77" customFormat="1" ht="88.5" customHeight="1">
      <c r="E1799" s="81"/>
    </row>
    <row r="1800" spans="5:5" s="77" customFormat="1" ht="88.5" customHeight="1">
      <c r="E1800" s="81"/>
    </row>
    <row r="1801" spans="5:5" s="77" customFormat="1" ht="88.5" customHeight="1">
      <c r="E1801" s="81"/>
    </row>
    <row r="1802" spans="5:5" s="77" customFormat="1" ht="88.5" customHeight="1">
      <c r="E1802" s="81"/>
    </row>
    <row r="1803" spans="5:5" s="77" customFormat="1" ht="88.5" customHeight="1">
      <c r="E1803" s="81"/>
    </row>
    <row r="1804" spans="5:5" s="77" customFormat="1" ht="88.5" customHeight="1">
      <c r="E1804" s="81"/>
    </row>
    <row r="1805" spans="5:5" s="77" customFormat="1" ht="88.5" customHeight="1">
      <c r="E1805" s="81"/>
    </row>
    <row r="1806" spans="5:5" s="77" customFormat="1" ht="88.5" customHeight="1">
      <c r="E1806" s="81"/>
    </row>
    <row r="1807" spans="5:5" s="77" customFormat="1" ht="88.5" customHeight="1">
      <c r="E1807" s="81"/>
    </row>
    <row r="1808" spans="5:5" s="77" customFormat="1" ht="88.5" customHeight="1">
      <c r="E1808" s="81"/>
    </row>
    <row r="1809" spans="5:5" s="77" customFormat="1" ht="88.5" customHeight="1">
      <c r="E1809" s="81"/>
    </row>
    <row r="1810" spans="5:5" s="77" customFormat="1" ht="88.5" customHeight="1">
      <c r="E1810" s="81"/>
    </row>
    <row r="1811" spans="5:5" s="77" customFormat="1" ht="88.5" customHeight="1">
      <c r="E1811" s="81"/>
    </row>
    <row r="1812" spans="5:5" s="77" customFormat="1" ht="88.5" customHeight="1">
      <c r="E1812" s="81"/>
    </row>
    <row r="1813" spans="5:5" s="77" customFormat="1" ht="88.5" customHeight="1">
      <c r="E1813" s="81"/>
    </row>
    <row r="1814" spans="5:5" s="77" customFormat="1" ht="88.5" customHeight="1">
      <c r="E1814" s="81"/>
    </row>
    <row r="1815" spans="5:5" s="77" customFormat="1" ht="88.5" customHeight="1">
      <c r="E1815" s="81"/>
    </row>
    <row r="1816" spans="5:5" s="77" customFormat="1" ht="88.5" customHeight="1">
      <c r="E1816" s="81"/>
    </row>
    <row r="1817" spans="5:5" s="77" customFormat="1" ht="88.5" customHeight="1">
      <c r="E1817" s="81"/>
    </row>
    <row r="1818" spans="5:5" s="77" customFormat="1" ht="88.5" customHeight="1">
      <c r="E1818" s="81"/>
    </row>
    <row r="1819" spans="5:5" s="77" customFormat="1" ht="88.5" customHeight="1">
      <c r="E1819" s="81"/>
    </row>
    <row r="1820" spans="5:5" s="77" customFormat="1" ht="88.5" customHeight="1">
      <c r="E1820" s="81"/>
    </row>
    <row r="1821" spans="5:5" s="77" customFormat="1" ht="88.5" customHeight="1">
      <c r="E1821" s="81"/>
    </row>
    <row r="1822" spans="5:5" s="77" customFormat="1" ht="88.5" customHeight="1">
      <c r="E1822" s="81"/>
    </row>
    <row r="1823" spans="5:5" s="77" customFormat="1" ht="88.5" customHeight="1">
      <c r="E1823" s="81"/>
    </row>
    <row r="1824" spans="5:5" s="77" customFormat="1" ht="88.5" customHeight="1">
      <c r="E1824" s="81"/>
    </row>
    <row r="1825" spans="5:5" s="77" customFormat="1" ht="88.5" customHeight="1">
      <c r="E1825" s="81"/>
    </row>
    <row r="1826" spans="5:5" s="77" customFormat="1" ht="88.5" customHeight="1">
      <c r="E1826" s="81"/>
    </row>
    <row r="1827" spans="5:5" s="77" customFormat="1" ht="88.5" customHeight="1">
      <c r="E1827" s="81"/>
    </row>
    <row r="1828" spans="5:5" s="77" customFormat="1" ht="88.5" customHeight="1">
      <c r="E1828" s="81"/>
    </row>
    <row r="1829" spans="5:5" s="77" customFormat="1" ht="88.5" customHeight="1">
      <c r="E1829" s="81"/>
    </row>
    <row r="1830" spans="5:5" s="77" customFormat="1" ht="88.5" customHeight="1">
      <c r="E1830" s="81"/>
    </row>
    <row r="1831" spans="5:5" s="77" customFormat="1" ht="88.5" customHeight="1">
      <c r="E1831" s="81"/>
    </row>
    <row r="1832" spans="5:5" s="77" customFormat="1" ht="88.5" customHeight="1">
      <c r="E1832" s="81"/>
    </row>
    <row r="1833" spans="5:5" s="77" customFormat="1" ht="88.5" customHeight="1">
      <c r="E1833" s="81"/>
    </row>
    <row r="1834" spans="5:5" s="77" customFormat="1" ht="88.5" customHeight="1">
      <c r="E1834" s="81"/>
    </row>
    <row r="1835" spans="5:5" s="77" customFormat="1" ht="88.5" customHeight="1">
      <c r="E1835" s="81"/>
    </row>
    <row r="1836" spans="5:5" s="77" customFormat="1" ht="88.5" customHeight="1">
      <c r="E1836" s="81"/>
    </row>
    <row r="1837" spans="5:5" s="77" customFormat="1" ht="88.5" customHeight="1">
      <c r="E1837" s="81"/>
    </row>
    <row r="1838" spans="5:5" s="77" customFormat="1" ht="88.5" customHeight="1">
      <c r="E1838" s="81"/>
    </row>
    <row r="1839" spans="5:5" s="77" customFormat="1" ht="88.5" customHeight="1">
      <c r="E1839" s="81"/>
    </row>
    <row r="1840" spans="5:5" s="77" customFormat="1" ht="88.5" customHeight="1">
      <c r="E1840" s="81"/>
    </row>
    <row r="1841" spans="5:5" s="77" customFormat="1" ht="88.5" customHeight="1">
      <c r="E1841" s="81"/>
    </row>
    <row r="1842" spans="5:5" s="77" customFormat="1" ht="88.5" customHeight="1">
      <c r="E1842" s="81"/>
    </row>
    <row r="1843" spans="5:5" s="77" customFormat="1" ht="88.5" customHeight="1">
      <c r="E1843" s="81"/>
    </row>
    <row r="1844" spans="5:5" s="77" customFormat="1" ht="88.5" customHeight="1">
      <c r="E1844" s="81"/>
    </row>
    <row r="1845" spans="5:5" s="77" customFormat="1" ht="88.5" customHeight="1">
      <c r="E1845" s="81"/>
    </row>
    <row r="1846" spans="5:5" s="77" customFormat="1" ht="88.5" customHeight="1">
      <c r="E1846" s="81"/>
    </row>
    <row r="1847" spans="5:5" s="77" customFormat="1" ht="88.5" customHeight="1">
      <c r="E1847" s="81"/>
    </row>
    <row r="1848" spans="5:5" s="77" customFormat="1" ht="88.5" customHeight="1">
      <c r="E1848" s="81"/>
    </row>
    <row r="1849" spans="5:5" s="77" customFormat="1" ht="88.5" customHeight="1">
      <c r="E1849" s="81"/>
    </row>
    <row r="1850" spans="5:5" s="77" customFormat="1" ht="88.5" customHeight="1">
      <c r="E1850" s="81"/>
    </row>
    <row r="1851" spans="5:5" s="77" customFormat="1" ht="88.5" customHeight="1">
      <c r="E1851" s="81"/>
    </row>
    <row r="1852" spans="5:5" s="77" customFormat="1" ht="88.5" customHeight="1">
      <c r="E1852" s="81"/>
    </row>
    <row r="1853" spans="5:5" s="77" customFormat="1" ht="88.5" customHeight="1">
      <c r="E1853" s="81"/>
    </row>
    <row r="1854" spans="5:5" s="77" customFormat="1" ht="88.5" customHeight="1">
      <c r="E1854" s="81"/>
    </row>
    <row r="1855" spans="5:5" s="77" customFormat="1" ht="88.5" customHeight="1">
      <c r="E1855" s="81"/>
    </row>
    <row r="1856" spans="5:5" s="77" customFormat="1" ht="88.5" customHeight="1">
      <c r="E1856" s="81"/>
    </row>
    <row r="1857" spans="5:5" s="77" customFormat="1" ht="88.5" customHeight="1">
      <c r="E1857" s="81"/>
    </row>
    <row r="1858" spans="5:5" s="77" customFormat="1" ht="88.5" customHeight="1">
      <c r="E1858" s="81"/>
    </row>
    <row r="1859" spans="5:5" s="77" customFormat="1" ht="88.5" customHeight="1">
      <c r="E1859" s="81"/>
    </row>
    <row r="1860" spans="5:5" s="77" customFormat="1" ht="88.5" customHeight="1">
      <c r="E1860" s="81"/>
    </row>
    <row r="1861" spans="5:5" s="77" customFormat="1" ht="88.5" customHeight="1">
      <c r="E1861" s="81"/>
    </row>
    <row r="1862" spans="5:5" s="77" customFormat="1" ht="88.5" customHeight="1">
      <c r="E1862" s="81"/>
    </row>
    <row r="1863" spans="5:5" s="77" customFormat="1" ht="88.5" customHeight="1">
      <c r="E1863" s="81"/>
    </row>
    <row r="1864" spans="5:5" s="77" customFormat="1" ht="88.5" customHeight="1">
      <c r="E1864" s="81"/>
    </row>
    <row r="1865" spans="5:5" s="77" customFormat="1" ht="88.5" customHeight="1">
      <c r="E1865" s="81"/>
    </row>
    <row r="1866" spans="5:5" s="77" customFormat="1" ht="88.5" customHeight="1">
      <c r="E1866" s="81"/>
    </row>
    <row r="1867" spans="5:5" s="77" customFormat="1" ht="88.5" customHeight="1">
      <c r="E1867" s="81"/>
    </row>
    <row r="1868" spans="5:5" s="77" customFormat="1" ht="88.5" customHeight="1">
      <c r="E1868" s="81"/>
    </row>
    <row r="1869" spans="5:5" s="77" customFormat="1" ht="88.5" customHeight="1">
      <c r="E1869" s="81"/>
    </row>
    <row r="1870" spans="5:5" s="77" customFormat="1" ht="88.5" customHeight="1">
      <c r="E1870" s="81"/>
    </row>
    <row r="1871" spans="5:5" s="77" customFormat="1" ht="88.5" customHeight="1">
      <c r="E1871" s="81"/>
    </row>
    <row r="1872" spans="5:5" s="77" customFormat="1" ht="88.5" customHeight="1">
      <c r="E1872" s="81"/>
    </row>
    <row r="1873" spans="5:5" s="77" customFormat="1" ht="88.5" customHeight="1">
      <c r="E1873" s="81"/>
    </row>
    <row r="1874" spans="5:5" s="77" customFormat="1" ht="88.5" customHeight="1">
      <c r="E1874" s="81"/>
    </row>
    <row r="1875" spans="5:5" s="77" customFormat="1" ht="88.5" customHeight="1">
      <c r="E1875" s="81"/>
    </row>
    <row r="1876" spans="5:5" s="77" customFormat="1" ht="88.5" customHeight="1">
      <c r="E1876" s="81"/>
    </row>
    <row r="1877" spans="5:5" s="77" customFormat="1" ht="88.5" customHeight="1">
      <c r="E1877" s="81"/>
    </row>
    <row r="1878" spans="5:5" s="77" customFormat="1" ht="88.5" customHeight="1">
      <c r="E1878" s="81"/>
    </row>
    <row r="1879" spans="5:5" s="77" customFormat="1" ht="88.5" customHeight="1">
      <c r="E1879" s="81"/>
    </row>
    <row r="1880" spans="5:5" s="77" customFormat="1" ht="88.5" customHeight="1">
      <c r="E1880" s="81"/>
    </row>
    <row r="1881" spans="5:5" s="77" customFormat="1" ht="88.5" customHeight="1">
      <c r="E1881" s="81"/>
    </row>
    <row r="1882" spans="5:5" s="77" customFormat="1" ht="88.5" customHeight="1">
      <c r="E1882" s="81"/>
    </row>
    <row r="1883" spans="5:5" s="77" customFormat="1" ht="88.5" customHeight="1">
      <c r="E1883" s="81"/>
    </row>
    <row r="1884" spans="5:5" s="77" customFormat="1" ht="88.5" customHeight="1">
      <c r="E1884" s="81"/>
    </row>
    <row r="1885" spans="5:5" s="77" customFormat="1" ht="88.5" customHeight="1">
      <c r="E1885" s="81"/>
    </row>
    <row r="1886" spans="5:5" s="77" customFormat="1" ht="88.5" customHeight="1">
      <c r="E1886" s="81"/>
    </row>
    <row r="1887" spans="5:5" s="77" customFormat="1" ht="88.5" customHeight="1">
      <c r="E1887" s="81"/>
    </row>
    <row r="1888" spans="5:5" s="77" customFormat="1" ht="88.5" customHeight="1">
      <c r="E1888" s="81"/>
    </row>
    <row r="1889" spans="5:5" s="77" customFormat="1" ht="88.5" customHeight="1">
      <c r="E1889" s="81"/>
    </row>
    <row r="1890" spans="5:5" s="77" customFormat="1" ht="88.5" customHeight="1">
      <c r="E1890" s="81"/>
    </row>
    <row r="1891" spans="5:5" s="77" customFormat="1" ht="88.5" customHeight="1">
      <c r="E1891" s="81"/>
    </row>
    <row r="1892" spans="5:5" s="77" customFormat="1" ht="88.5" customHeight="1">
      <c r="E1892" s="81"/>
    </row>
    <row r="1893" spans="5:5" s="77" customFormat="1" ht="88.5" customHeight="1">
      <c r="E1893" s="81"/>
    </row>
    <row r="1894" spans="5:5" s="77" customFormat="1" ht="88.5" customHeight="1">
      <c r="E1894" s="81"/>
    </row>
    <row r="1895" spans="5:5" s="77" customFormat="1" ht="88.5" customHeight="1">
      <c r="E1895" s="81"/>
    </row>
    <row r="1896" spans="5:5" s="77" customFormat="1" ht="88.5" customHeight="1">
      <c r="E1896" s="81"/>
    </row>
    <row r="1897" spans="5:5" s="77" customFormat="1" ht="88.5" customHeight="1">
      <c r="E1897" s="81"/>
    </row>
    <row r="1898" spans="5:5" s="77" customFormat="1" ht="88.5" customHeight="1">
      <c r="E1898" s="81"/>
    </row>
    <row r="1899" spans="5:5" s="77" customFormat="1" ht="88.5" customHeight="1">
      <c r="E1899" s="81"/>
    </row>
    <row r="1900" spans="5:5" s="77" customFormat="1" ht="88.5" customHeight="1">
      <c r="E1900" s="81"/>
    </row>
    <row r="1901" spans="5:5" s="77" customFormat="1" ht="88.5" customHeight="1">
      <c r="E1901" s="81"/>
    </row>
    <row r="1902" spans="5:5" s="77" customFormat="1" ht="88.5" customHeight="1">
      <c r="E1902" s="81"/>
    </row>
    <row r="1903" spans="5:5" s="77" customFormat="1" ht="88.5" customHeight="1">
      <c r="E1903" s="81"/>
    </row>
    <row r="1904" spans="5:5" s="77" customFormat="1" ht="88.5" customHeight="1">
      <c r="E1904" s="81"/>
    </row>
    <row r="1905" spans="5:5" s="77" customFormat="1" ht="88.5" customHeight="1">
      <c r="E1905" s="81"/>
    </row>
    <row r="1906" spans="5:5" s="77" customFormat="1" ht="88.5" customHeight="1">
      <c r="E1906" s="81"/>
    </row>
    <row r="1907" spans="5:5" s="77" customFormat="1" ht="88.5" customHeight="1">
      <c r="E1907" s="81"/>
    </row>
    <row r="1908" spans="5:5" s="77" customFormat="1" ht="88.5" customHeight="1">
      <c r="E1908" s="81"/>
    </row>
    <row r="1909" spans="5:5" s="77" customFormat="1" ht="88.5" customHeight="1">
      <c r="E1909" s="81"/>
    </row>
    <row r="1910" spans="5:5" s="77" customFormat="1" ht="88.5" customHeight="1">
      <c r="E1910" s="81"/>
    </row>
    <row r="1911" spans="5:5" s="77" customFormat="1" ht="88.5" customHeight="1">
      <c r="E1911" s="81"/>
    </row>
    <row r="1912" spans="5:5" s="77" customFormat="1" ht="88.5" customHeight="1">
      <c r="E1912" s="81"/>
    </row>
    <row r="1913" spans="5:5" s="77" customFormat="1" ht="88.5" customHeight="1">
      <c r="E1913" s="81"/>
    </row>
    <row r="1914" spans="5:5" s="77" customFormat="1" ht="88.5" customHeight="1">
      <c r="E1914" s="81"/>
    </row>
    <row r="1915" spans="5:5" s="77" customFormat="1" ht="88.5" customHeight="1">
      <c r="E1915" s="81"/>
    </row>
    <row r="1916" spans="5:5" s="77" customFormat="1" ht="88.5" customHeight="1">
      <c r="E1916" s="81"/>
    </row>
    <row r="1917" spans="5:5" s="77" customFormat="1" ht="88.5" customHeight="1">
      <c r="E1917" s="81"/>
    </row>
    <row r="1918" spans="5:5" s="77" customFormat="1" ht="88.5" customHeight="1">
      <c r="E1918" s="81"/>
    </row>
    <row r="1919" spans="5:5" s="77" customFormat="1" ht="88.5" customHeight="1">
      <c r="E1919" s="81"/>
    </row>
    <row r="1920" spans="5:5" s="77" customFormat="1" ht="88.5" customHeight="1">
      <c r="E1920" s="81"/>
    </row>
    <row r="1921" spans="5:5" s="77" customFormat="1" ht="88.5" customHeight="1">
      <c r="E1921" s="81"/>
    </row>
    <row r="1922" spans="5:5" s="77" customFormat="1" ht="88.5" customHeight="1">
      <c r="E1922" s="81"/>
    </row>
    <row r="1923" spans="5:5" s="77" customFormat="1" ht="88.5" customHeight="1">
      <c r="E1923" s="81"/>
    </row>
    <row r="1924" spans="5:5" s="77" customFormat="1" ht="88.5" customHeight="1">
      <c r="E1924" s="81"/>
    </row>
    <row r="1925" spans="5:5" s="77" customFormat="1" ht="88.5" customHeight="1">
      <c r="E1925" s="81"/>
    </row>
    <row r="1926" spans="5:5" s="77" customFormat="1" ht="88.5" customHeight="1">
      <c r="E1926" s="81"/>
    </row>
    <row r="1927" spans="5:5" s="77" customFormat="1" ht="88.5" customHeight="1">
      <c r="E1927" s="81"/>
    </row>
    <row r="1928" spans="5:5" s="77" customFormat="1" ht="88.5" customHeight="1">
      <c r="E1928" s="81"/>
    </row>
    <row r="1929" spans="5:5" s="77" customFormat="1" ht="88.5" customHeight="1">
      <c r="E1929" s="81"/>
    </row>
    <row r="1930" spans="5:5" s="77" customFormat="1" ht="88.5" customHeight="1">
      <c r="E1930" s="81"/>
    </row>
    <row r="1931" spans="5:5" s="77" customFormat="1" ht="88.5" customHeight="1">
      <c r="E1931" s="81"/>
    </row>
    <row r="1932" spans="5:5" s="77" customFormat="1" ht="88.5" customHeight="1">
      <c r="E1932" s="81"/>
    </row>
    <row r="1933" spans="5:5" s="77" customFormat="1" ht="88.5" customHeight="1">
      <c r="E1933" s="81"/>
    </row>
    <row r="1934" spans="5:5" s="77" customFormat="1" ht="88.5" customHeight="1">
      <c r="E1934" s="81"/>
    </row>
    <row r="1935" spans="5:5" s="77" customFormat="1" ht="88.5" customHeight="1">
      <c r="E1935" s="81"/>
    </row>
    <row r="1936" spans="5:5" s="77" customFormat="1" ht="88.5" customHeight="1">
      <c r="E1936" s="81"/>
    </row>
    <row r="1937" spans="5:5" s="77" customFormat="1" ht="88.5" customHeight="1">
      <c r="E1937" s="81"/>
    </row>
    <row r="1938" spans="5:5" s="77" customFormat="1" ht="88.5" customHeight="1">
      <c r="E1938" s="81"/>
    </row>
    <row r="1939" spans="5:5" s="77" customFormat="1" ht="88.5" customHeight="1">
      <c r="E1939" s="81"/>
    </row>
    <row r="1940" spans="5:5" s="77" customFormat="1" ht="88.5" customHeight="1">
      <c r="E1940" s="81"/>
    </row>
    <row r="1941" spans="5:5" s="77" customFormat="1" ht="88.5" customHeight="1">
      <c r="E1941" s="81"/>
    </row>
    <row r="1942" spans="5:5" s="77" customFormat="1" ht="88.5" customHeight="1">
      <c r="E1942" s="81"/>
    </row>
    <row r="1943" spans="5:5" s="77" customFormat="1" ht="88.5" customHeight="1">
      <c r="E1943" s="81"/>
    </row>
    <row r="1944" spans="5:5" s="77" customFormat="1" ht="88.5" customHeight="1">
      <c r="E1944" s="81"/>
    </row>
    <row r="1945" spans="5:5" s="77" customFormat="1" ht="88.5" customHeight="1">
      <c r="E1945" s="81"/>
    </row>
    <row r="1946" spans="5:5" s="77" customFormat="1" ht="88.5" customHeight="1">
      <c r="E1946" s="81"/>
    </row>
    <row r="1947" spans="5:5" s="77" customFormat="1" ht="88.5" customHeight="1">
      <c r="E1947" s="81"/>
    </row>
    <row r="1948" spans="5:5" s="77" customFormat="1" ht="88.5" customHeight="1">
      <c r="E1948" s="81"/>
    </row>
    <row r="1949" spans="5:5" s="77" customFormat="1" ht="88.5" customHeight="1">
      <c r="E1949" s="81"/>
    </row>
    <row r="1950" spans="5:5" s="77" customFormat="1" ht="88.5" customHeight="1">
      <c r="E1950" s="81"/>
    </row>
    <row r="1951" spans="5:5" s="77" customFormat="1" ht="88.5" customHeight="1">
      <c r="E1951" s="81"/>
    </row>
    <row r="1952" spans="5:5" s="77" customFormat="1" ht="88.5" customHeight="1">
      <c r="E1952" s="81"/>
    </row>
    <row r="1953" spans="5:5" s="77" customFormat="1" ht="88.5" customHeight="1">
      <c r="E1953" s="81"/>
    </row>
    <row r="1954" spans="5:5" s="77" customFormat="1" ht="88.5" customHeight="1">
      <c r="E1954" s="81"/>
    </row>
    <row r="1955" spans="5:5" s="77" customFormat="1" ht="88.5" customHeight="1">
      <c r="E1955" s="81"/>
    </row>
    <row r="1956" spans="5:5" s="77" customFormat="1" ht="88.5" customHeight="1">
      <c r="E1956" s="81"/>
    </row>
    <row r="1957" spans="5:5" s="77" customFormat="1" ht="88.5" customHeight="1">
      <c r="E1957" s="81"/>
    </row>
    <row r="1958" spans="5:5" s="77" customFormat="1" ht="88.5" customHeight="1">
      <c r="E1958" s="81"/>
    </row>
    <row r="1959" spans="5:5" s="77" customFormat="1" ht="88.5" customHeight="1">
      <c r="E1959" s="81"/>
    </row>
    <row r="1960" spans="5:5" s="77" customFormat="1" ht="88.5" customHeight="1">
      <c r="E1960" s="81"/>
    </row>
    <row r="1961" spans="5:5" s="77" customFormat="1" ht="88.5" customHeight="1">
      <c r="E1961" s="81"/>
    </row>
    <row r="1962" spans="5:5" s="77" customFormat="1" ht="88.5" customHeight="1">
      <c r="E1962" s="81"/>
    </row>
    <row r="1963" spans="5:5" s="77" customFormat="1" ht="88.5" customHeight="1">
      <c r="E1963" s="81"/>
    </row>
    <row r="1964" spans="5:5" s="77" customFormat="1" ht="88.5" customHeight="1">
      <c r="E1964" s="81"/>
    </row>
    <row r="1965" spans="5:5" s="77" customFormat="1" ht="88.5" customHeight="1">
      <c r="E1965" s="81"/>
    </row>
    <row r="1966" spans="5:5" s="77" customFormat="1" ht="88.5" customHeight="1">
      <c r="E1966" s="81"/>
    </row>
    <row r="1967" spans="5:5" s="77" customFormat="1" ht="88.5" customHeight="1">
      <c r="E1967" s="81"/>
    </row>
    <row r="1968" spans="5:5" s="77" customFormat="1" ht="88.5" customHeight="1">
      <c r="E1968" s="81"/>
    </row>
    <row r="1969" spans="5:5" s="77" customFormat="1" ht="88.5" customHeight="1">
      <c r="E1969" s="81"/>
    </row>
    <row r="1970" spans="5:5" s="77" customFormat="1" ht="88.5" customHeight="1">
      <c r="E1970" s="81"/>
    </row>
    <row r="1971" spans="5:5" s="77" customFormat="1" ht="88.5" customHeight="1">
      <c r="E1971" s="81"/>
    </row>
    <row r="1972" spans="5:5" s="77" customFormat="1" ht="88.5" customHeight="1">
      <c r="E1972" s="81"/>
    </row>
    <row r="1973" spans="5:5" s="77" customFormat="1" ht="88.5" customHeight="1">
      <c r="E1973" s="81"/>
    </row>
    <row r="1974" spans="5:5" s="77" customFormat="1" ht="88.5" customHeight="1">
      <c r="E1974" s="81"/>
    </row>
    <row r="1975" spans="5:5" s="77" customFormat="1" ht="88.5" customHeight="1">
      <c r="E1975" s="81"/>
    </row>
    <row r="1976" spans="5:5" s="77" customFormat="1" ht="88.5" customHeight="1">
      <c r="E1976" s="81"/>
    </row>
    <row r="1977" spans="5:5" s="77" customFormat="1" ht="88.5" customHeight="1">
      <c r="E1977" s="81"/>
    </row>
    <row r="1978" spans="5:5" s="77" customFormat="1" ht="88.5" customHeight="1">
      <c r="E1978" s="81"/>
    </row>
    <row r="1979" spans="5:5" s="77" customFormat="1" ht="88.5" customHeight="1">
      <c r="E1979" s="81"/>
    </row>
    <row r="1980" spans="5:5" s="77" customFormat="1" ht="88.5" customHeight="1">
      <c r="E1980" s="81"/>
    </row>
    <row r="1981" spans="5:5" s="77" customFormat="1" ht="88.5" customHeight="1">
      <c r="E1981" s="81"/>
    </row>
    <row r="1982" spans="5:5" s="77" customFormat="1" ht="88.5" customHeight="1">
      <c r="E1982" s="81"/>
    </row>
    <row r="1983" spans="5:5" s="77" customFormat="1" ht="88.5" customHeight="1">
      <c r="E1983" s="81"/>
    </row>
    <row r="1984" spans="5:5" s="77" customFormat="1" ht="88.5" customHeight="1">
      <c r="E1984" s="81"/>
    </row>
    <row r="1985" spans="5:5" s="77" customFormat="1" ht="88.5" customHeight="1">
      <c r="E1985" s="81"/>
    </row>
    <row r="1986" spans="5:5" s="77" customFormat="1" ht="88.5" customHeight="1">
      <c r="E1986" s="81"/>
    </row>
    <row r="1987" spans="5:5" s="77" customFormat="1" ht="88.5" customHeight="1">
      <c r="E1987" s="81"/>
    </row>
    <row r="1988" spans="5:5" s="77" customFormat="1" ht="88.5" customHeight="1">
      <c r="E1988" s="81"/>
    </row>
    <row r="1989" spans="5:5" s="77" customFormat="1" ht="88.5" customHeight="1">
      <c r="E1989" s="81"/>
    </row>
    <row r="1990" spans="5:5" s="77" customFormat="1" ht="88.5" customHeight="1">
      <c r="E1990" s="81"/>
    </row>
    <row r="1991" spans="5:5" s="77" customFormat="1" ht="88.5" customHeight="1">
      <c r="E1991" s="81"/>
    </row>
    <row r="1992" spans="5:5" s="77" customFormat="1" ht="88.5" customHeight="1">
      <c r="E1992" s="81"/>
    </row>
    <row r="1993" spans="5:5" s="77" customFormat="1" ht="88.5" customHeight="1">
      <c r="E1993" s="81"/>
    </row>
    <row r="1994" spans="5:5" s="77" customFormat="1" ht="88.5" customHeight="1">
      <c r="E1994" s="81"/>
    </row>
    <row r="1995" spans="5:5" s="77" customFormat="1" ht="88.5" customHeight="1">
      <c r="E1995" s="81"/>
    </row>
    <row r="1996" spans="5:5" s="77" customFormat="1" ht="88.5" customHeight="1">
      <c r="E1996" s="81"/>
    </row>
    <row r="1997" spans="5:5" s="77" customFormat="1" ht="88.5" customHeight="1">
      <c r="E1997" s="81"/>
    </row>
    <row r="1998" spans="5:5" s="77" customFormat="1" ht="88.5" customHeight="1">
      <c r="E1998" s="81"/>
    </row>
    <row r="1999" spans="5:5" s="77" customFormat="1" ht="88.5" customHeight="1">
      <c r="E1999" s="81"/>
    </row>
    <row r="2000" spans="5:5" s="77" customFormat="1" ht="88.5" customHeight="1">
      <c r="E2000" s="81"/>
    </row>
    <row r="2001" spans="5:5" s="77" customFormat="1" ht="88.5" customHeight="1">
      <c r="E2001" s="81"/>
    </row>
    <row r="2002" spans="5:5" s="77" customFormat="1" ht="88.5" customHeight="1">
      <c r="E2002" s="81"/>
    </row>
    <row r="2003" spans="5:5" s="77" customFormat="1" ht="88.5" customHeight="1">
      <c r="E2003" s="81"/>
    </row>
    <row r="2004" spans="5:5" s="77" customFormat="1" ht="88.5" customHeight="1">
      <c r="E2004" s="81"/>
    </row>
    <row r="2005" spans="5:5" s="77" customFormat="1" ht="88.5" customHeight="1">
      <c r="E2005" s="81"/>
    </row>
    <row r="2006" spans="5:5" s="77" customFormat="1" ht="88.5" customHeight="1">
      <c r="E2006" s="81"/>
    </row>
    <row r="2007" spans="5:5" s="77" customFormat="1" ht="88.5" customHeight="1">
      <c r="E2007" s="81"/>
    </row>
    <row r="2008" spans="5:5" s="77" customFormat="1" ht="88.5" customHeight="1">
      <c r="E2008" s="81"/>
    </row>
    <row r="2009" spans="5:5" s="77" customFormat="1" ht="88.5" customHeight="1">
      <c r="E2009" s="81"/>
    </row>
    <row r="2010" spans="5:5" s="77" customFormat="1" ht="88.5" customHeight="1">
      <c r="E2010" s="81"/>
    </row>
    <row r="2011" spans="5:5" s="77" customFormat="1" ht="88.5" customHeight="1">
      <c r="E2011" s="81"/>
    </row>
    <row r="2012" spans="5:5" s="77" customFormat="1" ht="88.5" customHeight="1">
      <c r="E2012" s="81"/>
    </row>
    <row r="2013" spans="5:5" s="77" customFormat="1" ht="88.5" customHeight="1">
      <c r="E2013" s="81"/>
    </row>
    <row r="2014" spans="5:5" s="77" customFormat="1" ht="88.5" customHeight="1">
      <c r="E2014" s="81"/>
    </row>
    <row r="2015" spans="5:5" s="77" customFormat="1" ht="88.5" customHeight="1">
      <c r="E2015" s="81"/>
    </row>
    <row r="2016" spans="5:5" s="77" customFormat="1" ht="88.5" customHeight="1">
      <c r="E2016" s="81"/>
    </row>
    <row r="2017" spans="5:5" s="77" customFormat="1" ht="88.5" customHeight="1">
      <c r="E2017" s="81"/>
    </row>
    <row r="2018" spans="5:5" s="77" customFormat="1" ht="88.5" customHeight="1">
      <c r="E2018" s="81"/>
    </row>
    <row r="2019" spans="5:5" s="77" customFormat="1" ht="88.5" customHeight="1">
      <c r="E2019" s="81"/>
    </row>
    <row r="2020" spans="5:5" s="77" customFormat="1" ht="88.5" customHeight="1">
      <c r="E2020" s="81"/>
    </row>
    <row r="2021" spans="5:5" s="77" customFormat="1" ht="88.5" customHeight="1">
      <c r="E2021" s="81"/>
    </row>
    <row r="2022" spans="5:5" s="77" customFormat="1" ht="88.5" customHeight="1">
      <c r="E2022" s="81"/>
    </row>
    <row r="2023" spans="5:5" s="77" customFormat="1" ht="88.5" customHeight="1">
      <c r="E2023" s="81"/>
    </row>
    <row r="2024" spans="5:5" s="77" customFormat="1" ht="88.5" customHeight="1">
      <c r="E2024" s="81"/>
    </row>
    <row r="2025" spans="5:5" s="77" customFormat="1" ht="88.5" customHeight="1">
      <c r="E2025" s="81"/>
    </row>
    <row r="2026" spans="5:5" s="77" customFormat="1" ht="88.5" customHeight="1">
      <c r="E2026" s="81"/>
    </row>
    <row r="2027" spans="5:5" s="77" customFormat="1" ht="88.5" customHeight="1">
      <c r="E2027" s="81"/>
    </row>
    <row r="2028" spans="5:5" s="77" customFormat="1" ht="88.5" customHeight="1">
      <c r="E2028" s="81"/>
    </row>
    <row r="2029" spans="5:5" s="77" customFormat="1" ht="88.5" customHeight="1">
      <c r="E2029" s="81"/>
    </row>
    <row r="2030" spans="5:5" s="77" customFormat="1" ht="88.5" customHeight="1">
      <c r="E2030" s="81"/>
    </row>
    <row r="2031" spans="5:5" s="77" customFormat="1" ht="88.5" customHeight="1">
      <c r="E2031" s="81"/>
    </row>
    <row r="2032" spans="5:5" s="77" customFormat="1" ht="88.5" customHeight="1">
      <c r="E2032" s="81"/>
    </row>
    <row r="2033" spans="5:5" s="77" customFormat="1" ht="88.5" customHeight="1">
      <c r="E2033" s="81"/>
    </row>
    <row r="2034" spans="5:5" s="77" customFormat="1" ht="88.5" customHeight="1">
      <c r="E2034" s="81"/>
    </row>
    <row r="2035" spans="5:5" s="77" customFormat="1" ht="88.5" customHeight="1">
      <c r="E2035" s="81"/>
    </row>
    <row r="2036" spans="5:5" s="77" customFormat="1" ht="88.5" customHeight="1">
      <c r="E2036" s="81"/>
    </row>
    <row r="2037" spans="5:5" s="77" customFormat="1" ht="88.5" customHeight="1">
      <c r="E2037" s="81"/>
    </row>
    <row r="2038" spans="5:5" s="77" customFormat="1" ht="88.5" customHeight="1">
      <c r="E2038" s="81"/>
    </row>
    <row r="2039" spans="5:5" s="77" customFormat="1" ht="88.5" customHeight="1">
      <c r="E2039" s="81"/>
    </row>
    <row r="2040" spans="5:5" s="77" customFormat="1" ht="88.5" customHeight="1">
      <c r="E2040" s="81"/>
    </row>
    <row r="2041" spans="5:5" s="77" customFormat="1" ht="88.5" customHeight="1">
      <c r="E2041" s="81"/>
    </row>
    <row r="2042" spans="5:5" s="77" customFormat="1" ht="88.5" customHeight="1">
      <c r="E2042" s="81"/>
    </row>
    <row r="2043" spans="5:5" s="77" customFormat="1" ht="88.5" customHeight="1">
      <c r="E2043" s="81"/>
    </row>
    <row r="2044" spans="5:5" s="77" customFormat="1" ht="88.5" customHeight="1">
      <c r="E2044" s="81"/>
    </row>
    <row r="2045" spans="5:5" s="77" customFormat="1" ht="88.5" customHeight="1">
      <c r="E2045" s="81"/>
    </row>
    <row r="2046" spans="5:5" s="77" customFormat="1" ht="88.5" customHeight="1">
      <c r="E2046" s="81"/>
    </row>
    <row r="2047" spans="5:5" s="77" customFormat="1" ht="88.5" customHeight="1">
      <c r="E2047" s="81"/>
    </row>
    <row r="2048" spans="5:5" s="77" customFormat="1" ht="88.5" customHeight="1">
      <c r="E2048" s="81"/>
    </row>
    <row r="2049" spans="5:5" s="77" customFormat="1" ht="88.5" customHeight="1">
      <c r="E2049" s="81"/>
    </row>
    <row r="2050" spans="5:5" s="77" customFormat="1" ht="88.5" customHeight="1">
      <c r="E2050" s="81"/>
    </row>
    <row r="2051" spans="5:5" s="77" customFormat="1" ht="88.5" customHeight="1">
      <c r="E2051" s="81"/>
    </row>
    <row r="2052" spans="5:5" s="77" customFormat="1" ht="88.5" customHeight="1">
      <c r="E2052" s="81"/>
    </row>
    <row r="2053" spans="5:5" s="77" customFormat="1" ht="88.5" customHeight="1">
      <c r="E2053" s="81"/>
    </row>
    <row r="2054" spans="5:5" s="77" customFormat="1" ht="88.5" customHeight="1">
      <c r="E2054" s="81"/>
    </row>
    <row r="2055" spans="5:5" s="77" customFormat="1" ht="88.5" customHeight="1">
      <c r="E2055" s="81"/>
    </row>
    <row r="2056" spans="5:5" s="77" customFormat="1" ht="88.5" customHeight="1">
      <c r="E2056" s="81"/>
    </row>
    <row r="2057" spans="5:5" s="77" customFormat="1" ht="88.5" customHeight="1">
      <c r="E2057" s="81"/>
    </row>
    <row r="2058" spans="5:5" s="77" customFormat="1" ht="88.5" customHeight="1">
      <c r="E2058" s="81"/>
    </row>
    <row r="2059" spans="5:5" s="77" customFormat="1" ht="88.5" customHeight="1">
      <c r="E2059" s="81"/>
    </row>
    <row r="2060" spans="5:5" s="77" customFormat="1" ht="88.5" customHeight="1">
      <c r="E2060" s="81"/>
    </row>
    <row r="2061" spans="5:5" s="77" customFormat="1" ht="88.5" customHeight="1">
      <c r="E2061" s="81"/>
    </row>
    <row r="2062" spans="5:5" s="77" customFormat="1" ht="88.5" customHeight="1">
      <c r="E2062" s="81"/>
    </row>
    <row r="2063" spans="5:5" s="77" customFormat="1" ht="88.5" customHeight="1">
      <c r="E2063" s="81"/>
    </row>
    <row r="2064" spans="5:5" s="77" customFormat="1" ht="88.5" customHeight="1">
      <c r="E2064" s="81"/>
    </row>
    <row r="2065" spans="5:5" s="77" customFormat="1" ht="88.5" customHeight="1">
      <c r="E2065" s="81"/>
    </row>
    <row r="2066" spans="5:5" s="77" customFormat="1" ht="88.5" customHeight="1">
      <c r="E2066" s="81"/>
    </row>
    <row r="2067" spans="5:5" s="77" customFormat="1" ht="88.5" customHeight="1">
      <c r="E2067" s="81"/>
    </row>
    <row r="2068" spans="5:5" s="77" customFormat="1" ht="88.5" customHeight="1">
      <c r="E2068" s="81"/>
    </row>
    <row r="2069" spans="5:5" s="77" customFormat="1" ht="88.5" customHeight="1">
      <c r="E2069" s="81"/>
    </row>
    <row r="2070" spans="5:5" s="77" customFormat="1" ht="88.5" customHeight="1">
      <c r="E2070" s="81"/>
    </row>
    <row r="2071" spans="5:5" s="77" customFormat="1" ht="88.5" customHeight="1">
      <c r="E2071" s="81"/>
    </row>
    <row r="2072" spans="5:5" s="77" customFormat="1" ht="88.5" customHeight="1">
      <c r="E2072" s="81"/>
    </row>
    <row r="2073" spans="5:5" s="77" customFormat="1" ht="88.5" customHeight="1">
      <c r="E2073" s="81"/>
    </row>
    <row r="2074" spans="5:5" s="77" customFormat="1" ht="88.5" customHeight="1">
      <c r="E2074" s="81"/>
    </row>
    <row r="2075" spans="5:5" s="77" customFormat="1" ht="88.5" customHeight="1">
      <c r="E2075" s="81"/>
    </row>
    <row r="2076" spans="5:5" s="77" customFormat="1" ht="88.5" customHeight="1">
      <c r="E2076" s="81"/>
    </row>
    <row r="2077" spans="5:5" s="77" customFormat="1" ht="88.5" customHeight="1">
      <c r="E2077" s="81"/>
    </row>
    <row r="2078" spans="5:5" s="77" customFormat="1" ht="88.5" customHeight="1">
      <c r="E2078" s="81"/>
    </row>
    <row r="2079" spans="5:5" s="77" customFormat="1" ht="88.5" customHeight="1">
      <c r="E2079" s="81"/>
    </row>
    <row r="2080" spans="5:5" s="77" customFormat="1" ht="88.5" customHeight="1">
      <c r="E2080" s="81"/>
    </row>
    <row r="2081" spans="5:5" s="77" customFormat="1" ht="88.5" customHeight="1">
      <c r="E2081" s="81"/>
    </row>
    <row r="2082" spans="5:5" s="77" customFormat="1" ht="88.5" customHeight="1">
      <c r="E2082" s="81"/>
    </row>
    <row r="2083" spans="5:5" s="77" customFormat="1" ht="88.5" customHeight="1">
      <c r="E2083" s="81"/>
    </row>
    <row r="2084" spans="5:5" s="77" customFormat="1" ht="88.5" customHeight="1">
      <c r="E2084" s="81"/>
    </row>
    <row r="2085" spans="5:5" s="77" customFormat="1" ht="88.5" customHeight="1">
      <c r="E2085" s="81"/>
    </row>
    <row r="2086" spans="5:5" s="77" customFormat="1" ht="88.5" customHeight="1">
      <c r="E2086" s="81"/>
    </row>
    <row r="2087" spans="5:5" s="77" customFormat="1" ht="88.5" customHeight="1">
      <c r="E2087" s="81"/>
    </row>
    <row r="2088" spans="5:5" s="77" customFormat="1" ht="88.5" customHeight="1">
      <c r="E2088" s="81"/>
    </row>
    <row r="2089" spans="5:5" s="77" customFormat="1" ht="88.5" customHeight="1">
      <c r="E2089" s="81"/>
    </row>
    <row r="2090" spans="5:5" s="77" customFormat="1" ht="88.5" customHeight="1">
      <c r="E2090" s="81"/>
    </row>
    <row r="2091" spans="5:5" s="77" customFormat="1" ht="88.5" customHeight="1">
      <c r="E2091" s="81"/>
    </row>
    <row r="2092" spans="5:5" s="77" customFormat="1" ht="88.5" customHeight="1">
      <c r="E2092" s="81"/>
    </row>
    <row r="2093" spans="5:5" s="77" customFormat="1" ht="88.5" customHeight="1">
      <c r="E2093" s="81"/>
    </row>
    <row r="2094" spans="5:5" s="77" customFormat="1" ht="88.5" customHeight="1">
      <c r="E2094" s="81"/>
    </row>
    <row r="2095" spans="5:5" s="77" customFormat="1" ht="88.5" customHeight="1">
      <c r="E2095" s="81"/>
    </row>
    <row r="2096" spans="5:5" s="77" customFormat="1" ht="88.5" customHeight="1">
      <c r="E2096" s="81"/>
    </row>
    <row r="2097" spans="5:5" s="77" customFormat="1" ht="88.5" customHeight="1">
      <c r="E2097" s="81"/>
    </row>
    <row r="2098" spans="5:5" s="77" customFormat="1" ht="88.5" customHeight="1">
      <c r="E2098" s="81"/>
    </row>
    <row r="2099" spans="5:5" s="77" customFormat="1" ht="88.5" customHeight="1">
      <c r="E2099" s="81"/>
    </row>
    <row r="2100" spans="5:5" s="77" customFormat="1" ht="88.5" customHeight="1">
      <c r="E2100" s="81"/>
    </row>
    <row r="2101" spans="5:5" s="77" customFormat="1" ht="88.5" customHeight="1">
      <c r="E2101" s="81"/>
    </row>
    <row r="2102" spans="5:5" s="77" customFormat="1" ht="88.5" customHeight="1">
      <c r="E2102" s="81"/>
    </row>
    <row r="2103" spans="5:5" s="77" customFormat="1" ht="88.5" customHeight="1">
      <c r="E2103" s="81"/>
    </row>
    <row r="2104" spans="5:5" s="77" customFormat="1" ht="88.5" customHeight="1">
      <c r="E2104" s="81"/>
    </row>
    <row r="2105" spans="5:5" s="77" customFormat="1" ht="88.5" customHeight="1">
      <c r="E2105" s="81"/>
    </row>
    <row r="2106" spans="5:5" s="77" customFormat="1" ht="88.5" customHeight="1">
      <c r="E2106" s="81"/>
    </row>
    <row r="2107" spans="5:5" s="77" customFormat="1" ht="88.5" customHeight="1">
      <c r="E2107" s="81"/>
    </row>
    <row r="2108" spans="5:5" s="77" customFormat="1" ht="88.5" customHeight="1">
      <c r="E2108" s="81"/>
    </row>
    <row r="2109" spans="5:5" s="77" customFormat="1" ht="88.5" customHeight="1">
      <c r="E2109" s="81"/>
    </row>
    <row r="2110" spans="5:5" s="77" customFormat="1" ht="88.5" customHeight="1">
      <c r="E2110" s="81"/>
    </row>
    <row r="2111" spans="5:5" s="77" customFormat="1" ht="88.5" customHeight="1">
      <c r="E2111" s="81"/>
    </row>
    <row r="2112" spans="5:5" s="77" customFormat="1" ht="88.5" customHeight="1">
      <c r="E2112" s="81"/>
    </row>
    <row r="2113" spans="5:5" s="77" customFormat="1" ht="88.5" customHeight="1">
      <c r="E2113" s="81"/>
    </row>
    <row r="2114" spans="5:5" s="77" customFormat="1" ht="88.5" customHeight="1">
      <c r="E2114" s="81"/>
    </row>
    <row r="2115" spans="5:5" s="77" customFormat="1" ht="88.5" customHeight="1">
      <c r="E2115" s="81"/>
    </row>
    <row r="2116" spans="5:5" s="77" customFormat="1" ht="88.5" customHeight="1">
      <c r="E2116" s="81"/>
    </row>
    <row r="2117" spans="5:5" s="77" customFormat="1" ht="88.5" customHeight="1">
      <c r="E2117" s="81"/>
    </row>
    <row r="2118" spans="5:5" s="77" customFormat="1" ht="88.5" customHeight="1">
      <c r="E2118" s="81"/>
    </row>
    <row r="2119" spans="5:5" s="77" customFormat="1" ht="88.5" customHeight="1">
      <c r="E2119" s="81"/>
    </row>
    <row r="2120" spans="5:5" s="77" customFormat="1" ht="88.5" customHeight="1">
      <c r="E2120" s="81"/>
    </row>
    <row r="2121" spans="5:5" s="77" customFormat="1" ht="88.5" customHeight="1">
      <c r="E2121" s="81"/>
    </row>
    <row r="2122" spans="5:5" s="77" customFormat="1" ht="88.5" customHeight="1">
      <c r="E2122" s="81"/>
    </row>
    <row r="2123" spans="5:5" s="77" customFormat="1" ht="88.5" customHeight="1">
      <c r="E2123" s="81"/>
    </row>
    <row r="2124" spans="5:5" s="77" customFormat="1" ht="88.5" customHeight="1">
      <c r="E2124" s="81"/>
    </row>
    <row r="2125" spans="5:5" s="77" customFormat="1" ht="88.5" customHeight="1">
      <c r="E2125" s="81"/>
    </row>
    <row r="2126" spans="5:5" s="77" customFormat="1" ht="88.5" customHeight="1">
      <c r="E2126" s="81"/>
    </row>
    <row r="2127" spans="5:5" s="77" customFormat="1" ht="88.5" customHeight="1">
      <c r="E2127" s="81"/>
    </row>
    <row r="2128" spans="5:5" s="77" customFormat="1" ht="88.5" customHeight="1">
      <c r="E2128" s="81"/>
    </row>
    <row r="2129" spans="5:5" s="77" customFormat="1" ht="88.5" customHeight="1">
      <c r="E2129" s="81"/>
    </row>
    <row r="2130" spans="5:5" s="77" customFormat="1" ht="88.5" customHeight="1">
      <c r="E2130" s="81"/>
    </row>
    <row r="2131" spans="5:5" s="77" customFormat="1" ht="88.5" customHeight="1">
      <c r="E2131" s="81"/>
    </row>
    <row r="2132" spans="5:5" s="77" customFormat="1" ht="88.5" customHeight="1">
      <c r="E2132" s="81"/>
    </row>
    <row r="2133" spans="5:5" s="77" customFormat="1" ht="88.5" customHeight="1">
      <c r="E2133" s="81"/>
    </row>
    <row r="2134" spans="5:5" s="77" customFormat="1" ht="88.5" customHeight="1">
      <c r="E2134" s="81"/>
    </row>
    <row r="2135" spans="5:5" s="77" customFormat="1" ht="88.5" customHeight="1">
      <c r="E2135" s="81"/>
    </row>
    <row r="2136" spans="5:5" s="77" customFormat="1" ht="88.5" customHeight="1">
      <c r="E2136" s="81"/>
    </row>
    <row r="2137" spans="5:5" s="77" customFormat="1" ht="88.5" customHeight="1">
      <c r="E2137" s="81"/>
    </row>
    <row r="2138" spans="5:5" s="77" customFormat="1" ht="88.5" customHeight="1">
      <c r="E2138" s="81"/>
    </row>
    <row r="2139" spans="5:5" s="77" customFormat="1" ht="88.5" customHeight="1">
      <c r="E2139" s="81"/>
    </row>
    <row r="2140" spans="5:5" s="77" customFormat="1" ht="88.5" customHeight="1">
      <c r="E2140" s="81"/>
    </row>
    <row r="2141" spans="5:5" s="77" customFormat="1" ht="88.5" customHeight="1">
      <c r="E2141" s="81"/>
    </row>
    <row r="2142" spans="5:5" s="77" customFormat="1" ht="88.5" customHeight="1">
      <c r="E2142" s="81"/>
    </row>
    <row r="2143" spans="5:5" s="77" customFormat="1" ht="88.5" customHeight="1">
      <c r="E2143" s="81"/>
    </row>
    <row r="2144" spans="5:5" s="77" customFormat="1" ht="88.5" customHeight="1">
      <c r="E2144" s="81"/>
    </row>
    <row r="2145" spans="5:5" s="77" customFormat="1" ht="88.5" customHeight="1">
      <c r="E2145" s="81"/>
    </row>
    <row r="2146" spans="5:5" s="77" customFormat="1" ht="88.5" customHeight="1">
      <c r="E2146" s="81"/>
    </row>
    <row r="2147" spans="5:5" s="77" customFormat="1" ht="88.5" customHeight="1">
      <c r="E2147" s="81"/>
    </row>
    <row r="2148" spans="5:5" s="77" customFormat="1" ht="88.5" customHeight="1">
      <c r="E2148" s="81"/>
    </row>
    <row r="2149" spans="5:5" s="77" customFormat="1" ht="88.5" customHeight="1">
      <c r="E2149" s="81"/>
    </row>
    <row r="2150" spans="5:5" s="77" customFormat="1" ht="88.5" customHeight="1">
      <c r="E2150" s="81"/>
    </row>
    <row r="2151" spans="5:5" s="77" customFormat="1" ht="88.5" customHeight="1">
      <c r="E2151" s="81"/>
    </row>
    <row r="2152" spans="5:5" s="77" customFormat="1" ht="88.5" customHeight="1">
      <c r="E2152" s="81"/>
    </row>
    <row r="2153" spans="5:5" s="77" customFormat="1" ht="88.5" customHeight="1">
      <c r="E2153" s="81"/>
    </row>
    <row r="2154" spans="5:5" s="77" customFormat="1" ht="88.5" customHeight="1">
      <c r="E2154" s="81"/>
    </row>
    <row r="2155" spans="5:5" s="77" customFormat="1" ht="88.5" customHeight="1">
      <c r="E2155" s="81"/>
    </row>
    <row r="2156" spans="5:5" s="77" customFormat="1" ht="88.5" customHeight="1">
      <c r="E2156" s="81"/>
    </row>
    <row r="2157" spans="5:5" s="77" customFormat="1" ht="88.5" customHeight="1">
      <c r="E2157" s="81"/>
    </row>
    <row r="2158" spans="5:5" s="77" customFormat="1" ht="88.5" customHeight="1">
      <c r="E2158" s="81"/>
    </row>
    <row r="2159" spans="5:5" s="77" customFormat="1" ht="88.5" customHeight="1">
      <c r="E2159" s="81"/>
    </row>
    <row r="2160" spans="5:5" s="77" customFormat="1" ht="88.5" customHeight="1">
      <c r="E2160" s="81"/>
    </row>
    <row r="2161" spans="5:5" s="77" customFormat="1" ht="88.5" customHeight="1">
      <c r="E2161" s="81"/>
    </row>
    <row r="2162" spans="5:5" s="77" customFormat="1" ht="88.5" customHeight="1">
      <c r="E2162" s="81"/>
    </row>
    <row r="2163" spans="5:5" s="77" customFormat="1" ht="88.5" customHeight="1">
      <c r="E2163" s="81"/>
    </row>
    <row r="2164" spans="5:5" s="77" customFormat="1" ht="88.5" customHeight="1">
      <c r="E2164" s="81"/>
    </row>
    <row r="2165" spans="5:5" s="77" customFormat="1" ht="88.5" customHeight="1">
      <c r="E2165" s="81"/>
    </row>
    <row r="2166" spans="5:5" s="77" customFormat="1" ht="88.5" customHeight="1">
      <c r="E2166" s="81"/>
    </row>
    <row r="2167" spans="5:5" s="77" customFormat="1" ht="88.5" customHeight="1">
      <c r="E2167" s="81"/>
    </row>
    <row r="2168" spans="5:5" s="77" customFormat="1" ht="88.5" customHeight="1">
      <c r="E2168" s="81"/>
    </row>
    <row r="2169" spans="5:5" s="77" customFormat="1" ht="88.5" customHeight="1">
      <c r="E2169" s="81"/>
    </row>
    <row r="2170" spans="5:5" s="77" customFormat="1" ht="88.5" customHeight="1">
      <c r="E2170" s="81"/>
    </row>
    <row r="2171" spans="5:5" s="77" customFormat="1" ht="88.5" customHeight="1">
      <c r="E2171" s="81"/>
    </row>
    <row r="2172" spans="5:5" s="77" customFormat="1" ht="88.5" customHeight="1">
      <c r="E2172" s="81"/>
    </row>
    <row r="2173" spans="5:5" s="77" customFormat="1" ht="88.5" customHeight="1">
      <c r="E2173" s="81"/>
    </row>
    <row r="2174" spans="5:5" s="77" customFormat="1" ht="88.5" customHeight="1">
      <c r="E2174" s="81"/>
    </row>
    <row r="2175" spans="5:5" s="77" customFormat="1" ht="88.5" customHeight="1">
      <c r="E2175" s="81"/>
    </row>
    <row r="2176" spans="5:5" s="77" customFormat="1" ht="88.5" customHeight="1">
      <c r="E2176" s="81"/>
    </row>
    <row r="2177" spans="5:5" s="77" customFormat="1" ht="88.5" customHeight="1">
      <c r="E2177" s="81"/>
    </row>
    <row r="2178" spans="5:5" s="77" customFormat="1" ht="88.5" customHeight="1">
      <c r="E2178" s="81"/>
    </row>
    <row r="2179" spans="5:5" s="77" customFormat="1" ht="88.5" customHeight="1">
      <c r="E2179" s="81"/>
    </row>
    <row r="2180" spans="5:5" s="77" customFormat="1" ht="88.5" customHeight="1">
      <c r="E2180" s="81"/>
    </row>
    <row r="2181" spans="5:5" s="77" customFormat="1" ht="88.5" customHeight="1">
      <c r="E2181" s="81"/>
    </row>
    <row r="2182" spans="5:5" s="77" customFormat="1" ht="88.5" customHeight="1">
      <c r="E2182" s="81"/>
    </row>
    <row r="2183" spans="5:5" s="77" customFormat="1" ht="88.5" customHeight="1">
      <c r="E2183" s="81"/>
    </row>
    <row r="2184" spans="5:5" s="77" customFormat="1" ht="88.5" customHeight="1">
      <c r="E2184" s="81"/>
    </row>
    <row r="2185" spans="5:5" s="77" customFormat="1" ht="88.5" customHeight="1">
      <c r="E2185" s="81"/>
    </row>
    <row r="2186" spans="5:5" s="77" customFormat="1" ht="88.5" customHeight="1">
      <c r="E2186" s="81"/>
    </row>
    <row r="2187" spans="5:5" s="77" customFormat="1" ht="88.5" customHeight="1">
      <c r="E2187" s="81"/>
    </row>
    <row r="2188" spans="5:5" s="77" customFormat="1" ht="88.5" customHeight="1">
      <c r="E2188" s="81"/>
    </row>
    <row r="2189" spans="5:5" s="77" customFormat="1" ht="88.5" customHeight="1">
      <c r="E2189" s="81"/>
    </row>
    <row r="2190" spans="5:5" s="77" customFormat="1" ht="88.5" customHeight="1">
      <c r="E2190" s="81"/>
    </row>
    <row r="2191" spans="5:5" s="77" customFormat="1" ht="88.5" customHeight="1">
      <c r="E2191" s="81"/>
    </row>
    <row r="2192" spans="5:5" s="77" customFormat="1" ht="88.5" customHeight="1">
      <c r="E2192" s="81"/>
    </row>
    <row r="2193" spans="5:5" s="77" customFormat="1" ht="88.5" customHeight="1">
      <c r="E2193" s="81"/>
    </row>
    <row r="2194" spans="5:5" s="77" customFormat="1" ht="88.5" customHeight="1">
      <c r="E2194" s="81"/>
    </row>
    <row r="2195" spans="5:5" s="77" customFormat="1" ht="88.5" customHeight="1">
      <c r="E2195" s="81"/>
    </row>
    <row r="2196" spans="5:5" s="77" customFormat="1" ht="88.5" customHeight="1">
      <c r="E2196" s="81"/>
    </row>
    <row r="2197" spans="5:5" s="77" customFormat="1" ht="88.5" customHeight="1">
      <c r="E2197" s="81"/>
    </row>
    <row r="2198" spans="5:5" s="77" customFormat="1" ht="88.5" customHeight="1">
      <c r="E2198" s="81"/>
    </row>
    <row r="2199" spans="5:5" s="77" customFormat="1" ht="88.5" customHeight="1">
      <c r="E2199" s="81"/>
    </row>
    <row r="2200" spans="5:5" s="77" customFormat="1" ht="88.5" customHeight="1">
      <c r="E2200" s="81"/>
    </row>
    <row r="2201" spans="5:5" s="77" customFormat="1" ht="88.5" customHeight="1">
      <c r="E2201" s="81"/>
    </row>
    <row r="2202" spans="5:5" s="77" customFormat="1" ht="88.5" customHeight="1">
      <c r="E2202" s="81"/>
    </row>
    <row r="2203" spans="5:5" s="77" customFormat="1" ht="88.5" customHeight="1">
      <c r="E2203" s="81"/>
    </row>
    <row r="2204" spans="5:5" s="77" customFormat="1" ht="88.5" customHeight="1">
      <c r="E2204" s="81"/>
    </row>
    <row r="2205" spans="5:5" s="77" customFormat="1" ht="88.5" customHeight="1">
      <c r="E2205" s="81"/>
    </row>
    <row r="2206" spans="5:5" s="77" customFormat="1" ht="88.5" customHeight="1">
      <c r="E2206" s="81"/>
    </row>
    <row r="2207" spans="5:5" s="77" customFormat="1" ht="88.5" customHeight="1">
      <c r="E2207" s="81"/>
    </row>
    <row r="2208" spans="5:5" s="77" customFormat="1" ht="88.5" customHeight="1">
      <c r="E2208" s="81"/>
    </row>
    <row r="2209" spans="5:5" s="77" customFormat="1" ht="88.5" customHeight="1">
      <c r="E2209" s="81"/>
    </row>
    <row r="2210" spans="5:5" s="77" customFormat="1" ht="88.5" customHeight="1">
      <c r="E2210" s="81"/>
    </row>
    <row r="2211" spans="5:5" s="77" customFormat="1" ht="88.5" customHeight="1">
      <c r="E2211" s="81"/>
    </row>
    <row r="2212" spans="5:5" s="77" customFormat="1" ht="88.5" customHeight="1">
      <c r="E2212" s="81"/>
    </row>
    <row r="2213" spans="5:5" s="77" customFormat="1" ht="88.5" customHeight="1">
      <c r="E2213" s="81"/>
    </row>
    <row r="2214" spans="5:5" s="77" customFormat="1" ht="88.5" customHeight="1">
      <c r="E2214" s="81"/>
    </row>
    <row r="2215" spans="5:5" s="77" customFormat="1" ht="88.5" customHeight="1">
      <c r="E2215" s="81"/>
    </row>
    <row r="2216" spans="5:5" s="77" customFormat="1" ht="88.5" customHeight="1">
      <c r="E2216" s="81"/>
    </row>
    <row r="2217" spans="5:5" s="77" customFormat="1" ht="88.5" customHeight="1">
      <c r="E2217" s="81"/>
    </row>
    <row r="2218" spans="5:5" s="77" customFormat="1" ht="88.5" customHeight="1">
      <c r="E2218" s="81"/>
    </row>
    <row r="2219" spans="5:5" s="77" customFormat="1" ht="88.5" customHeight="1">
      <c r="E2219" s="81"/>
    </row>
    <row r="2220" spans="5:5" s="77" customFormat="1" ht="88.5" customHeight="1">
      <c r="E2220" s="81"/>
    </row>
    <row r="2221" spans="5:5" s="77" customFormat="1" ht="88.5" customHeight="1">
      <c r="E2221" s="81"/>
    </row>
    <row r="2222" spans="5:5" s="77" customFormat="1" ht="88.5" customHeight="1">
      <c r="E2222" s="81"/>
    </row>
    <row r="2223" spans="5:5" s="77" customFormat="1" ht="88.5" customHeight="1">
      <c r="E2223" s="81"/>
    </row>
    <row r="2224" spans="5:5" s="77" customFormat="1" ht="88.5" customHeight="1">
      <c r="E2224" s="81"/>
    </row>
    <row r="2225" spans="5:5" s="77" customFormat="1" ht="88.5" customHeight="1">
      <c r="E2225" s="81"/>
    </row>
    <row r="2226" spans="5:5" s="77" customFormat="1" ht="88.5" customHeight="1">
      <c r="E2226" s="81"/>
    </row>
    <row r="2227" spans="5:5" s="77" customFormat="1" ht="88.5" customHeight="1">
      <c r="E2227" s="81"/>
    </row>
    <row r="2228" spans="5:5" s="77" customFormat="1" ht="88.5" customHeight="1">
      <c r="E2228" s="81"/>
    </row>
    <row r="2229" spans="5:5" s="77" customFormat="1" ht="88.5" customHeight="1">
      <c r="E2229" s="81"/>
    </row>
    <row r="2230" spans="5:5" s="77" customFormat="1" ht="88.5" customHeight="1">
      <c r="E2230" s="81"/>
    </row>
    <row r="2231" spans="5:5" s="77" customFormat="1" ht="88.5" customHeight="1">
      <c r="E2231" s="81"/>
    </row>
    <row r="2232" spans="5:5" s="77" customFormat="1" ht="88.5" customHeight="1">
      <c r="E2232" s="81"/>
    </row>
    <row r="2233" spans="5:5" s="77" customFormat="1" ht="88.5" customHeight="1">
      <c r="E2233" s="81"/>
    </row>
    <row r="2234" spans="5:5" s="77" customFormat="1" ht="88.5" customHeight="1">
      <c r="E2234" s="81"/>
    </row>
    <row r="2235" spans="5:5" s="77" customFormat="1" ht="88.5" customHeight="1">
      <c r="E2235" s="81"/>
    </row>
    <row r="2236" spans="5:5" s="77" customFormat="1" ht="88.5" customHeight="1">
      <c r="E2236" s="81"/>
    </row>
    <row r="2237" spans="5:5" s="77" customFormat="1" ht="88.5" customHeight="1">
      <c r="E2237" s="81"/>
    </row>
    <row r="2238" spans="5:5" s="77" customFormat="1" ht="88.5" customHeight="1">
      <c r="E2238" s="81"/>
    </row>
    <row r="2239" spans="5:5" s="77" customFormat="1" ht="88.5" customHeight="1">
      <c r="E2239" s="81"/>
    </row>
    <row r="2240" spans="5:5" s="77" customFormat="1" ht="88.5" customHeight="1">
      <c r="E2240" s="81"/>
    </row>
    <row r="2241" spans="5:5" s="77" customFormat="1" ht="88.5" customHeight="1">
      <c r="E2241" s="81"/>
    </row>
    <row r="2242" spans="5:5" s="77" customFormat="1" ht="88.5" customHeight="1">
      <c r="E2242" s="81"/>
    </row>
    <row r="2243" spans="5:5" s="77" customFormat="1" ht="88.5" customHeight="1">
      <c r="E2243" s="81"/>
    </row>
    <row r="2244" spans="5:5" s="77" customFormat="1" ht="88.5" customHeight="1">
      <c r="E2244" s="81"/>
    </row>
    <row r="2245" spans="5:5" s="77" customFormat="1" ht="88.5" customHeight="1">
      <c r="E2245" s="81"/>
    </row>
    <row r="2246" spans="5:5" s="77" customFormat="1" ht="88.5" customHeight="1">
      <c r="E2246" s="81"/>
    </row>
    <row r="2247" spans="5:5" s="77" customFormat="1" ht="88.5" customHeight="1">
      <c r="E2247" s="81"/>
    </row>
    <row r="2248" spans="5:5" s="77" customFormat="1" ht="88.5" customHeight="1">
      <c r="E2248" s="81"/>
    </row>
    <row r="2249" spans="5:5" s="77" customFormat="1" ht="88.5" customHeight="1">
      <c r="E2249" s="81"/>
    </row>
    <row r="2250" spans="5:5" s="77" customFormat="1" ht="88.5" customHeight="1">
      <c r="E2250" s="81"/>
    </row>
    <row r="2251" spans="5:5" s="77" customFormat="1" ht="88.5" customHeight="1">
      <c r="E2251" s="81"/>
    </row>
    <row r="2252" spans="5:5" s="77" customFormat="1" ht="88.5" customHeight="1">
      <c r="E2252" s="81"/>
    </row>
    <row r="2253" spans="5:5" s="77" customFormat="1" ht="88.5" customHeight="1">
      <c r="E2253" s="81"/>
    </row>
    <row r="2254" spans="5:5" s="77" customFormat="1" ht="88.5" customHeight="1">
      <c r="E2254" s="81"/>
    </row>
    <row r="2255" spans="5:5" s="77" customFormat="1" ht="88.5" customHeight="1">
      <c r="E2255" s="81"/>
    </row>
    <row r="2256" spans="5:5" s="77" customFormat="1" ht="88.5" customHeight="1">
      <c r="E2256" s="81"/>
    </row>
    <row r="2257" spans="5:5" s="77" customFormat="1" ht="88.5" customHeight="1">
      <c r="E2257" s="81"/>
    </row>
    <row r="2258" spans="5:5" s="77" customFormat="1" ht="88.5" customHeight="1">
      <c r="E2258" s="81"/>
    </row>
    <row r="2259" spans="5:5" s="77" customFormat="1" ht="88.5" customHeight="1">
      <c r="E2259" s="81"/>
    </row>
    <row r="2260" spans="5:5" s="77" customFormat="1" ht="88.5" customHeight="1">
      <c r="E2260" s="81"/>
    </row>
    <row r="2261" spans="5:5" s="77" customFormat="1" ht="88.5" customHeight="1">
      <c r="E2261" s="81"/>
    </row>
    <row r="2262" spans="5:5" s="77" customFormat="1" ht="88.5" customHeight="1">
      <c r="E2262" s="81"/>
    </row>
    <row r="2263" spans="5:5" s="77" customFormat="1" ht="88.5" customHeight="1">
      <c r="E2263" s="81"/>
    </row>
    <row r="2264" spans="5:5" s="77" customFormat="1" ht="88.5" customHeight="1">
      <c r="E2264" s="81"/>
    </row>
    <row r="2265" spans="5:5" s="77" customFormat="1" ht="88.5" customHeight="1">
      <c r="E2265" s="81"/>
    </row>
    <row r="2266" spans="5:5" s="77" customFormat="1" ht="88.5" customHeight="1">
      <c r="E2266" s="81"/>
    </row>
    <row r="2267" spans="5:5" s="77" customFormat="1" ht="88.5" customHeight="1">
      <c r="E2267" s="81"/>
    </row>
    <row r="2268" spans="5:5" s="77" customFormat="1" ht="88.5" customHeight="1">
      <c r="E2268" s="81"/>
    </row>
    <row r="2269" spans="5:5" s="77" customFormat="1" ht="88.5" customHeight="1">
      <c r="E2269" s="81"/>
    </row>
    <row r="2270" spans="5:5" s="77" customFormat="1" ht="88.5" customHeight="1">
      <c r="E2270" s="81"/>
    </row>
    <row r="2271" spans="5:5" s="77" customFormat="1" ht="88.5" customHeight="1">
      <c r="E2271" s="81"/>
    </row>
    <row r="2272" spans="5:5" s="77" customFormat="1" ht="88.5" customHeight="1">
      <c r="E2272" s="81"/>
    </row>
    <row r="2273" spans="5:5" s="77" customFormat="1" ht="88.5" customHeight="1">
      <c r="E2273" s="81"/>
    </row>
    <row r="2274" spans="5:5" s="77" customFormat="1" ht="88.5" customHeight="1">
      <c r="E2274" s="81"/>
    </row>
    <row r="2275" spans="5:5" s="77" customFormat="1" ht="88.5" customHeight="1">
      <c r="E2275" s="81"/>
    </row>
    <row r="2276" spans="5:5" s="77" customFormat="1" ht="88.5" customHeight="1">
      <c r="E2276" s="81"/>
    </row>
    <row r="2277" spans="5:5" s="77" customFormat="1" ht="88.5" customHeight="1">
      <c r="E2277" s="81"/>
    </row>
    <row r="2278" spans="5:5" s="77" customFormat="1" ht="88.5" customHeight="1">
      <c r="E2278" s="81"/>
    </row>
    <row r="2279" spans="5:5" s="77" customFormat="1" ht="88.5" customHeight="1">
      <c r="E2279" s="81"/>
    </row>
    <row r="2280" spans="5:5" s="77" customFormat="1" ht="88.5" customHeight="1">
      <c r="E2280" s="81"/>
    </row>
    <row r="2281" spans="5:5" s="77" customFormat="1" ht="88.5" customHeight="1">
      <c r="E2281" s="81"/>
    </row>
    <row r="2282" spans="5:5" s="77" customFormat="1" ht="88.5" customHeight="1">
      <c r="E2282" s="81"/>
    </row>
    <row r="2283" spans="5:5" s="77" customFormat="1" ht="88.5" customHeight="1">
      <c r="E2283" s="81"/>
    </row>
    <row r="2284" spans="5:5" s="77" customFormat="1" ht="88.5" customHeight="1">
      <c r="E2284" s="81"/>
    </row>
    <row r="2285" spans="5:5" s="77" customFormat="1" ht="88.5" customHeight="1">
      <c r="E2285" s="81"/>
    </row>
    <row r="2286" spans="5:5" s="77" customFormat="1" ht="88.5" customHeight="1">
      <c r="E2286" s="81"/>
    </row>
    <row r="2287" spans="5:5" s="77" customFormat="1" ht="88.5" customHeight="1">
      <c r="E2287" s="81"/>
    </row>
    <row r="2288" spans="5:5" s="77" customFormat="1" ht="88.5" customHeight="1">
      <c r="E2288" s="81"/>
    </row>
    <row r="2289" spans="5:5" s="77" customFormat="1" ht="88.5" customHeight="1">
      <c r="E2289" s="81"/>
    </row>
    <row r="2290" spans="5:5" s="77" customFormat="1" ht="88.5" customHeight="1">
      <c r="E2290" s="81"/>
    </row>
    <row r="2291" spans="5:5" s="77" customFormat="1" ht="88.5" customHeight="1">
      <c r="E2291" s="81"/>
    </row>
    <row r="2292" spans="5:5" s="77" customFormat="1" ht="88.5" customHeight="1">
      <c r="E2292" s="81"/>
    </row>
    <row r="2293" spans="5:5" s="77" customFormat="1" ht="88.5" customHeight="1">
      <c r="E2293" s="81"/>
    </row>
    <row r="2294" spans="5:5" s="77" customFormat="1" ht="88.5" customHeight="1">
      <c r="E2294" s="81"/>
    </row>
    <row r="2295" spans="5:5" s="77" customFormat="1" ht="88.5" customHeight="1">
      <c r="E2295" s="81"/>
    </row>
    <row r="2296" spans="5:5" s="77" customFormat="1" ht="88.5" customHeight="1">
      <c r="E2296" s="81"/>
    </row>
    <row r="2297" spans="5:5" s="77" customFormat="1" ht="88.5" customHeight="1">
      <c r="E2297" s="81"/>
    </row>
    <row r="2298" spans="5:5" s="77" customFormat="1" ht="88.5" customHeight="1">
      <c r="E2298" s="81"/>
    </row>
    <row r="2299" spans="5:5" s="77" customFormat="1" ht="88.5" customHeight="1">
      <c r="E2299" s="81"/>
    </row>
    <row r="2300" spans="5:5" s="77" customFormat="1" ht="88.5" customHeight="1">
      <c r="E2300" s="81"/>
    </row>
    <row r="2301" spans="5:5" s="77" customFormat="1" ht="88.5" customHeight="1">
      <c r="E2301" s="81"/>
    </row>
    <row r="2302" spans="5:5" s="77" customFormat="1" ht="88.5" customHeight="1">
      <c r="E2302" s="81"/>
    </row>
    <row r="2303" spans="5:5" s="77" customFormat="1" ht="88.5" customHeight="1">
      <c r="E2303" s="81"/>
    </row>
    <row r="2304" spans="5:5" s="77" customFormat="1" ht="88.5" customHeight="1">
      <c r="E2304" s="81"/>
    </row>
    <row r="2305" spans="5:5" s="77" customFormat="1" ht="88.5" customHeight="1">
      <c r="E2305" s="81"/>
    </row>
    <row r="2306" spans="5:5" s="77" customFormat="1" ht="88.5" customHeight="1">
      <c r="E2306" s="81"/>
    </row>
    <row r="2307" spans="5:5" s="77" customFormat="1" ht="88.5" customHeight="1">
      <c r="E2307" s="81"/>
    </row>
    <row r="2308" spans="5:5" s="77" customFormat="1" ht="88.5" customHeight="1">
      <c r="E2308" s="81"/>
    </row>
    <row r="2309" spans="5:5" s="77" customFormat="1" ht="88.5" customHeight="1">
      <c r="E2309" s="81"/>
    </row>
    <row r="2310" spans="5:5" s="77" customFormat="1" ht="88.5" customHeight="1">
      <c r="E2310" s="81"/>
    </row>
    <row r="2311" spans="5:5" s="77" customFormat="1" ht="88.5" customHeight="1">
      <c r="E2311" s="81"/>
    </row>
    <row r="2312" spans="5:5" s="77" customFormat="1" ht="88.5" customHeight="1">
      <c r="E2312" s="81"/>
    </row>
    <row r="2313" spans="5:5" s="77" customFormat="1" ht="88.5" customHeight="1">
      <c r="E2313" s="81"/>
    </row>
    <row r="2314" spans="5:5" s="77" customFormat="1" ht="88.5" customHeight="1">
      <c r="E2314" s="81"/>
    </row>
    <row r="2315" spans="5:5" s="77" customFormat="1" ht="88.5" customHeight="1">
      <c r="E2315" s="81"/>
    </row>
    <row r="2316" spans="5:5" s="77" customFormat="1" ht="88.5" customHeight="1">
      <c r="E2316" s="81"/>
    </row>
    <row r="2317" spans="5:5" s="77" customFormat="1" ht="88.5" customHeight="1">
      <c r="E2317" s="81"/>
    </row>
    <row r="2318" spans="5:5" s="77" customFormat="1" ht="88.5" customHeight="1">
      <c r="E2318" s="81"/>
    </row>
    <row r="2319" spans="5:5" s="77" customFormat="1" ht="88.5" customHeight="1">
      <c r="E2319" s="81"/>
    </row>
    <row r="2320" spans="5:5" s="77" customFormat="1" ht="88.5" customHeight="1">
      <c r="E2320" s="81"/>
    </row>
    <row r="2321" spans="5:5" s="77" customFormat="1" ht="88.5" customHeight="1">
      <c r="E2321" s="81"/>
    </row>
    <row r="2322" spans="5:5" s="77" customFormat="1" ht="88.5" customHeight="1">
      <c r="E2322" s="81"/>
    </row>
    <row r="2323" spans="5:5" s="77" customFormat="1" ht="88.5" customHeight="1">
      <c r="E2323" s="81"/>
    </row>
    <row r="2324" spans="5:5" s="77" customFormat="1" ht="88.5" customHeight="1">
      <c r="E2324" s="81"/>
    </row>
    <row r="2325" spans="5:5" s="77" customFormat="1" ht="88.5" customHeight="1">
      <c r="E2325" s="81"/>
    </row>
    <row r="2326" spans="5:5" s="77" customFormat="1" ht="88.5" customHeight="1">
      <c r="E2326" s="81"/>
    </row>
    <row r="2327" spans="5:5" s="77" customFormat="1" ht="88.5" customHeight="1">
      <c r="E2327" s="81"/>
    </row>
    <row r="2328" spans="5:5" s="77" customFormat="1" ht="88.5" customHeight="1">
      <c r="E2328" s="81"/>
    </row>
    <row r="2329" spans="5:5" s="77" customFormat="1" ht="88.5" customHeight="1">
      <c r="E2329" s="81"/>
    </row>
    <row r="2330" spans="5:5" s="77" customFormat="1" ht="88.5" customHeight="1">
      <c r="E2330" s="81"/>
    </row>
    <row r="2331" spans="5:5" s="77" customFormat="1" ht="88.5" customHeight="1">
      <c r="E2331" s="81"/>
    </row>
    <row r="2332" spans="5:5" s="77" customFormat="1" ht="88.5" customHeight="1">
      <c r="E2332" s="81"/>
    </row>
    <row r="2333" spans="5:5" s="77" customFormat="1" ht="88.5" customHeight="1">
      <c r="E2333" s="81"/>
    </row>
    <row r="2334" spans="5:5" s="77" customFormat="1" ht="88.5" customHeight="1">
      <c r="E2334" s="81"/>
    </row>
    <row r="2335" spans="5:5" s="77" customFormat="1" ht="88.5" customHeight="1">
      <c r="E2335" s="81"/>
    </row>
    <row r="2336" spans="5:5" s="77" customFormat="1" ht="88.5" customHeight="1">
      <c r="E2336" s="81"/>
    </row>
    <row r="2337" spans="5:5" s="77" customFormat="1" ht="88.5" customHeight="1">
      <c r="E2337" s="81"/>
    </row>
    <row r="2338" spans="5:5" s="77" customFormat="1" ht="88.5" customHeight="1">
      <c r="E2338" s="81"/>
    </row>
    <row r="2339" spans="5:5" s="77" customFormat="1" ht="88.5" customHeight="1">
      <c r="E2339" s="81"/>
    </row>
    <row r="2340" spans="5:5" s="77" customFormat="1" ht="88.5" customHeight="1">
      <c r="E2340" s="81"/>
    </row>
    <row r="2341" spans="5:5" s="77" customFormat="1" ht="88.5" customHeight="1">
      <c r="E2341" s="81"/>
    </row>
    <row r="2342" spans="5:5" s="77" customFormat="1" ht="88.5" customHeight="1">
      <c r="E2342" s="81"/>
    </row>
    <row r="2343" spans="5:5" s="77" customFormat="1" ht="88.5" customHeight="1">
      <c r="E2343" s="81"/>
    </row>
    <row r="2344" spans="5:5" s="77" customFormat="1" ht="88.5" customHeight="1">
      <c r="E2344" s="81"/>
    </row>
    <row r="2345" spans="5:5" s="77" customFormat="1" ht="88.5" customHeight="1">
      <c r="E2345" s="81"/>
    </row>
    <row r="2346" spans="5:5" s="77" customFormat="1" ht="88.5" customHeight="1">
      <c r="E2346" s="81"/>
    </row>
    <row r="2347" spans="5:5" s="77" customFormat="1" ht="88.5" customHeight="1">
      <c r="E2347" s="81"/>
    </row>
    <row r="2348" spans="5:5" s="77" customFormat="1" ht="88.5" customHeight="1">
      <c r="E2348" s="81"/>
    </row>
    <row r="2349" spans="5:5" s="77" customFormat="1" ht="88.5" customHeight="1">
      <c r="E2349" s="81"/>
    </row>
    <row r="2350" spans="5:5" s="77" customFormat="1" ht="88.5" customHeight="1">
      <c r="E2350" s="81"/>
    </row>
    <row r="2351" spans="5:5" s="77" customFormat="1" ht="88.5" customHeight="1">
      <c r="E2351" s="81"/>
    </row>
    <row r="2352" spans="5:5" s="77" customFormat="1" ht="88.5" customHeight="1">
      <c r="E2352" s="81"/>
    </row>
    <row r="2353" spans="5:5" s="77" customFormat="1" ht="88.5" customHeight="1">
      <c r="E2353" s="81"/>
    </row>
    <row r="2354" spans="5:5" s="77" customFormat="1" ht="88.5" customHeight="1">
      <c r="E2354" s="81"/>
    </row>
    <row r="2355" spans="5:5" s="77" customFormat="1" ht="88.5" customHeight="1">
      <c r="E2355" s="81"/>
    </row>
    <row r="2356" spans="5:5" s="77" customFormat="1" ht="88.5" customHeight="1">
      <c r="E2356" s="81"/>
    </row>
    <row r="2357" spans="5:5" s="77" customFormat="1" ht="88.5" customHeight="1">
      <c r="E2357" s="81"/>
    </row>
    <row r="2358" spans="5:5" s="77" customFormat="1" ht="88.5" customHeight="1">
      <c r="E2358" s="81"/>
    </row>
    <row r="2359" spans="5:5" s="77" customFormat="1" ht="88.5" customHeight="1">
      <c r="E2359" s="81"/>
    </row>
    <row r="2360" spans="5:5" s="77" customFormat="1" ht="88.5" customHeight="1">
      <c r="E2360" s="81"/>
    </row>
    <row r="2361" spans="5:5" s="77" customFormat="1" ht="88.5" customHeight="1">
      <c r="E2361" s="81"/>
    </row>
    <row r="2362" spans="5:5" s="77" customFormat="1" ht="88.5" customHeight="1">
      <c r="E2362" s="81"/>
    </row>
    <row r="2363" spans="5:5" s="77" customFormat="1" ht="88.5" customHeight="1">
      <c r="E2363" s="81"/>
    </row>
    <row r="2364" spans="5:5" s="77" customFormat="1" ht="88.5" customHeight="1">
      <c r="E2364" s="81"/>
    </row>
    <row r="2365" spans="5:5" s="77" customFormat="1" ht="88.5" customHeight="1">
      <c r="E2365" s="81"/>
    </row>
    <row r="2366" spans="5:5" s="77" customFormat="1" ht="88.5" customHeight="1">
      <c r="E2366" s="81"/>
    </row>
    <row r="2367" spans="5:5" s="77" customFormat="1" ht="88.5" customHeight="1">
      <c r="E2367" s="81"/>
    </row>
    <row r="2368" spans="5:5" s="77" customFormat="1" ht="88.5" customHeight="1">
      <c r="E2368" s="81"/>
    </row>
    <row r="2369" spans="5:5" s="77" customFormat="1" ht="88.5" customHeight="1">
      <c r="E2369" s="81"/>
    </row>
    <row r="2370" spans="5:5" s="77" customFormat="1" ht="88.5" customHeight="1">
      <c r="E2370" s="81"/>
    </row>
    <row r="2371" spans="5:5" s="77" customFormat="1" ht="88.5" customHeight="1">
      <c r="E2371" s="81"/>
    </row>
    <row r="2372" spans="5:5" s="77" customFormat="1" ht="88.5" customHeight="1">
      <c r="E2372" s="81"/>
    </row>
    <row r="2373" spans="5:5" s="77" customFormat="1" ht="88.5" customHeight="1">
      <c r="E2373" s="81"/>
    </row>
    <row r="2374" spans="5:5" s="77" customFormat="1" ht="88.5" customHeight="1">
      <c r="E2374" s="81"/>
    </row>
    <row r="2375" spans="5:5" s="77" customFormat="1" ht="88.5" customHeight="1">
      <c r="E2375" s="81"/>
    </row>
    <row r="2376" spans="5:5" s="77" customFormat="1" ht="88.5" customHeight="1">
      <c r="E2376" s="81"/>
    </row>
    <row r="2377" spans="5:5" s="77" customFormat="1" ht="88.5" customHeight="1">
      <c r="E2377" s="81"/>
    </row>
    <row r="2378" spans="5:5" s="77" customFormat="1" ht="88.5" customHeight="1">
      <c r="E2378" s="81"/>
    </row>
    <row r="2379" spans="5:5" s="77" customFormat="1" ht="88.5" customHeight="1">
      <c r="E2379" s="81"/>
    </row>
    <row r="2380" spans="5:5" s="77" customFormat="1" ht="88.5" customHeight="1">
      <c r="E2380" s="81"/>
    </row>
    <row r="2381" spans="5:5" s="77" customFormat="1" ht="88.5" customHeight="1">
      <c r="E2381" s="81"/>
    </row>
    <row r="2382" spans="5:5" s="77" customFormat="1" ht="88.5" customHeight="1">
      <c r="E2382" s="81"/>
    </row>
    <row r="2383" spans="5:5" s="77" customFormat="1" ht="88.5" customHeight="1">
      <c r="E2383" s="81"/>
    </row>
    <row r="2384" spans="5:5" s="77" customFormat="1" ht="88.5" customHeight="1">
      <c r="E2384" s="81"/>
    </row>
    <row r="2385" spans="5:5" s="77" customFormat="1" ht="88.5" customHeight="1">
      <c r="E2385" s="81"/>
    </row>
    <row r="2386" spans="5:5" s="77" customFormat="1" ht="88.5" customHeight="1">
      <c r="E2386" s="81"/>
    </row>
    <row r="2387" spans="5:5" s="77" customFormat="1" ht="88.5" customHeight="1">
      <c r="E2387" s="81"/>
    </row>
    <row r="2388" spans="5:5" s="77" customFormat="1" ht="88.5" customHeight="1">
      <c r="E2388" s="81"/>
    </row>
    <row r="2389" spans="5:5" s="77" customFormat="1" ht="88.5" customHeight="1">
      <c r="E2389" s="81"/>
    </row>
    <row r="2390" spans="5:5" s="77" customFormat="1" ht="88.5" customHeight="1">
      <c r="E2390" s="81"/>
    </row>
    <row r="2391" spans="5:5" s="77" customFormat="1" ht="88.5" customHeight="1">
      <c r="E2391" s="81"/>
    </row>
    <row r="2392" spans="5:5" s="77" customFormat="1" ht="88.5" customHeight="1">
      <c r="E2392" s="81"/>
    </row>
    <row r="2393" spans="5:5" s="77" customFormat="1" ht="88.5" customHeight="1">
      <c r="E2393" s="81"/>
    </row>
    <row r="2394" spans="5:5" s="77" customFormat="1" ht="88.5" customHeight="1">
      <c r="E2394" s="81"/>
    </row>
    <row r="2395" spans="5:5" s="77" customFormat="1" ht="88.5" customHeight="1">
      <c r="E2395" s="81"/>
    </row>
    <row r="2396" spans="5:5" s="77" customFormat="1" ht="88.5" customHeight="1">
      <c r="E2396" s="81"/>
    </row>
    <row r="2397" spans="5:5" s="77" customFormat="1" ht="88.5" customHeight="1">
      <c r="E2397" s="81"/>
    </row>
    <row r="2398" spans="5:5" s="77" customFormat="1" ht="88.5" customHeight="1">
      <c r="E2398" s="81"/>
    </row>
    <row r="2399" spans="5:5" s="77" customFormat="1" ht="88.5" customHeight="1">
      <c r="E2399" s="81"/>
    </row>
    <row r="2400" spans="5:5" s="77" customFormat="1" ht="88.5" customHeight="1">
      <c r="E2400" s="81"/>
    </row>
    <row r="2401" spans="5:5" s="77" customFormat="1" ht="88.5" customHeight="1">
      <c r="E2401" s="81"/>
    </row>
    <row r="2402" spans="5:5" s="77" customFormat="1" ht="88.5" customHeight="1">
      <c r="E2402" s="81"/>
    </row>
    <row r="2403" spans="5:5" s="77" customFormat="1" ht="88.5" customHeight="1">
      <c r="E2403" s="81"/>
    </row>
    <row r="2404" spans="5:5" s="77" customFormat="1" ht="88.5" customHeight="1">
      <c r="E2404" s="81"/>
    </row>
    <row r="2405" spans="5:5" s="77" customFormat="1" ht="88.5" customHeight="1">
      <c r="E2405" s="81"/>
    </row>
    <row r="2406" spans="5:5" s="77" customFormat="1" ht="88.5" customHeight="1">
      <c r="E2406" s="81"/>
    </row>
    <row r="2407" spans="5:5" s="77" customFormat="1" ht="88.5" customHeight="1">
      <c r="E2407" s="81"/>
    </row>
    <row r="2408" spans="5:5" s="77" customFormat="1" ht="88.5" customHeight="1">
      <c r="E2408" s="81"/>
    </row>
    <row r="2409" spans="5:5" s="77" customFormat="1" ht="88.5" customHeight="1">
      <c r="E2409" s="81"/>
    </row>
    <row r="2410" spans="5:5" s="77" customFormat="1" ht="88.5" customHeight="1">
      <c r="E2410" s="81"/>
    </row>
    <row r="2411" spans="5:5" s="77" customFormat="1" ht="88.5" customHeight="1">
      <c r="E2411" s="81"/>
    </row>
    <row r="2412" spans="5:5" s="77" customFormat="1" ht="88.5" customHeight="1">
      <c r="E2412" s="81"/>
    </row>
    <row r="2413" spans="5:5" s="77" customFormat="1" ht="88.5" customHeight="1">
      <c r="E2413" s="81"/>
    </row>
    <row r="2414" spans="5:5" s="77" customFormat="1" ht="88.5" customHeight="1">
      <c r="E2414" s="81"/>
    </row>
    <row r="2415" spans="5:5" s="77" customFormat="1" ht="88.5" customHeight="1">
      <c r="E2415" s="81"/>
    </row>
    <row r="2416" spans="5:5" s="77" customFormat="1" ht="88.5" customHeight="1">
      <c r="E2416" s="81"/>
    </row>
    <row r="2417" spans="5:5" s="77" customFormat="1" ht="88.5" customHeight="1">
      <c r="E2417" s="81"/>
    </row>
    <row r="2418" spans="5:5" s="77" customFormat="1" ht="88.5" customHeight="1">
      <c r="E2418" s="81"/>
    </row>
    <row r="2419" spans="5:5" s="77" customFormat="1" ht="88.5" customHeight="1">
      <c r="E2419" s="81"/>
    </row>
    <row r="2420" spans="5:5" s="77" customFormat="1" ht="88.5" customHeight="1">
      <c r="E2420" s="81"/>
    </row>
    <row r="2421" spans="5:5" s="77" customFormat="1" ht="88.5" customHeight="1">
      <c r="E2421" s="81"/>
    </row>
    <row r="2422" spans="5:5" s="77" customFormat="1" ht="88.5" customHeight="1">
      <c r="E2422" s="81"/>
    </row>
    <row r="2423" spans="5:5" s="77" customFormat="1" ht="88.5" customHeight="1">
      <c r="E2423" s="81"/>
    </row>
    <row r="2424" spans="5:5" s="77" customFormat="1" ht="88.5" customHeight="1">
      <c r="E2424" s="81"/>
    </row>
    <row r="2425" spans="5:5" s="77" customFormat="1" ht="88.5" customHeight="1">
      <c r="E2425" s="81"/>
    </row>
    <row r="2426" spans="5:5" s="77" customFormat="1" ht="88.5" customHeight="1">
      <c r="E2426" s="81"/>
    </row>
    <row r="2427" spans="5:5" s="77" customFormat="1" ht="88.5" customHeight="1">
      <c r="E2427" s="81"/>
    </row>
    <row r="2428" spans="5:5" s="77" customFormat="1" ht="88.5" customHeight="1">
      <c r="E2428" s="81"/>
    </row>
    <row r="2429" spans="5:5" s="77" customFormat="1" ht="88.5" customHeight="1">
      <c r="E2429" s="81"/>
    </row>
    <row r="2430" spans="5:5" s="77" customFormat="1" ht="88.5" customHeight="1">
      <c r="E2430" s="81"/>
    </row>
    <row r="2431" spans="5:5" s="77" customFormat="1" ht="88.5" customHeight="1">
      <c r="E2431" s="81"/>
    </row>
    <row r="2432" spans="5:5" s="77" customFormat="1" ht="88.5" customHeight="1">
      <c r="E2432" s="81"/>
    </row>
    <row r="2433" spans="5:5" s="77" customFormat="1" ht="88.5" customHeight="1">
      <c r="E2433" s="81"/>
    </row>
    <row r="2434" spans="5:5" s="77" customFormat="1" ht="88.5" customHeight="1">
      <c r="E2434" s="81"/>
    </row>
    <row r="2435" spans="5:5" s="77" customFormat="1" ht="88.5" customHeight="1">
      <c r="E2435" s="81"/>
    </row>
    <row r="2436" spans="5:5" s="77" customFormat="1" ht="88.5" customHeight="1">
      <c r="E2436" s="81"/>
    </row>
    <row r="2437" spans="5:5" s="77" customFormat="1" ht="88.5" customHeight="1">
      <c r="E2437" s="81"/>
    </row>
    <row r="2438" spans="5:5" s="77" customFormat="1" ht="88.5" customHeight="1">
      <c r="E2438" s="81"/>
    </row>
    <row r="2439" spans="5:5" s="77" customFormat="1" ht="88.5" customHeight="1">
      <c r="E2439" s="81"/>
    </row>
    <row r="2440" spans="5:5" s="77" customFormat="1" ht="88.5" customHeight="1">
      <c r="E2440" s="81"/>
    </row>
    <row r="2441" spans="5:5" s="77" customFormat="1" ht="88.5" customHeight="1">
      <c r="E2441" s="81"/>
    </row>
    <row r="2442" spans="5:5" s="77" customFormat="1" ht="88.5" customHeight="1">
      <c r="E2442" s="81"/>
    </row>
    <row r="2443" spans="5:5" s="77" customFormat="1" ht="88.5" customHeight="1">
      <c r="E2443" s="81"/>
    </row>
    <row r="2444" spans="5:5" s="77" customFormat="1" ht="88.5" customHeight="1">
      <c r="E2444" s="81"/>
    </row>
    <row r="2445" spans="5:5" s="77" customFormat="1" ht="88.5" customHeight="1">
      <c r="E2445" s="81"/>
    </row>
    <row r="2446" spans="5:5" s="77" customFormat="1" ht="88.5" customHeight="1">
      <c r="E2446" s="81"/>
    </row>
    <row r="2447" spans="5:5" s="77" customFormat="1" ht="88.5" customHeight="1">
      <c r="E2447" s="81"/>
    </row>
    <row r="2448" spans="5:5" s="77" customFormat="1" ht="88.5" customHeight="1">
      <c r="E2448" s="81"/>
    </row>
    <row r="2449" spans="5:5" s="77" customFormat="1" ht="88.5" customHeight="1">
      <c r="E2449" s="81"/>
    </row>
    <row r="2450" spans="5:5" s="77" customFormat="1" ht="88.5" customHeight="1">
      <c r="E2450" s="81"/>
    </row>
    <row r="2451" spans="5:5" s="77" customFormat="1" ht="88.5" customHeight="1">
      <c r="E2451" s="81"/>
    </row>
    <row r="2452" spans="5:5" s="77" customFormat="1" ht="88.5" customHeight="1">
      <c r="E2452" s="81"/>
    </row>
    <row r="2453" spans="5:5" s="77" customFormat="1" ht="88.5" customHeight="1">
      <c r="E2453" s="81"/>
    </row>
    <row r="2454" spans="5:5" s="77" customFormat="1" ht="88.5" customHeight="1">
      <c r="E2454" s="81"/>
    </row>
    <row r="2455" spans="5:5" s="77" customFormat="1" ht="88.5" customHeight="1">
      <c r="E2455" s="81"/>
    </row>
    <row r="2456" spans="5:5" s="77" customFormat="1" ht="88.5" customHeight="1">
      <c r="E2456" s="81"/>
    </row>
    <row r="2457" spans="5:5" s="77" customFormat="1" ht="88.5" customHeight="1">
      <c r="E2457" s="81"/>
    </row>
    <row r="2458" spans="5:5" s="77" customFormat="1" ht="88.5" customHeight="1">
      <c r="E2458" s="81"/>
    </row>
    <row r="2459" spans="5:5" s="77" customFormat="1" ht="88.5" customHeight="1">
      <c r="E2459" s="81"/>
    </row>
    <row r="2460" spans="5:5" s="77" customFormat="1" ht="88.5" customHeight="1">
      <c r="E2460" s="81"/>
    </row>
    <row r="2461" spans="5:5" s="77" customFormat="1" ht="88.5" customHeight="1">
      <c r="E2461" s="81"/>
    </row>
    <row r="2462" spans="5:5" s="77" customFormat="1" ht="88.5" customHeight="1">
      <c r="E2462" s="81"/>
    </row>
    <row r="2463" spans="5:5" s="77" customFormat="1" ht="88.5" customHeight="1">
      <c r="E2463" s="81"/>
    </row>
    <row r="2464" spans="5:5" s="77" customFormat="1" ht="88.5" customHeight="1">
      <c r="E2464" s="81"/>
    </row>
    <row r="2465" spans="5:5" s="77" customFormat="1" ht="88.5" customHeight="1">
      <c r="E2465" s="81"/>
    </row>
    <row r="2466" spans="5:5" s="77" customFormat="1" ht="88.5" customHeight="1">
      <c r="E2466" s="81"/>
    </row>
    <row r="2467" spans="5:5" s="77" customFormat="1" ht="88.5" customHeight="1">
      <c r="E2467" s="81"/>
    </row>
    <row r="2468" spans="5:5" s="77" customFormat="1" ht="88.5" customHeight="1">
      <c r="E2468" s="81"/>
    </row>
    <row r="2469" spans="5:5" s="77" customFormat="1" ht="88.5" customHeight="1">
      <c r="E2469" s="81"/>
    </row>
    <row r="2470" spans="5:5" s="77" customFormat="1" ht="88.5" customHeight="1">
      <c r="E2470" s="81"/>
    </row>
    <row r="2471" spans="5:5" s="77" customFormat="1" ht="88.5" customHeight="1">
      <c r="E2471" s="81"/>
    </row>
    <row r="2472" spans="5:5" s="77" customFormat="1" ht="88.5" customHeight="1">
      <c r="E2472" s="81"/>
    </row>
    <row r="2473" spans="5:5" s="77" customFormat="1" ht="88.5" customHeight="1">
      <c r="E2473" s="81"/>
    </row>
    <row r="2474" spans="5:5" s="77" customFormat="1" ht="88.5" customHeight="1">
      <c r="E2474" s="81"/>
    </row>
    <row r="2475" spans="5:5" s="77" customFormat="1" ht="88.5" customHeight="1">
      <c r="E2475" s="81"/>
    </row>
    <row r="2476" spans="5:5" s="77" customFormat="1" ht="88.5" customHeight="1">
      <c r="E2476" s="81"/>
    </row>
    <row r="2477" spans="5:5" s="77" customFormat="1" ht="88.5" customHeight="1">
      <c r="E2477" s="81"/>
    </row>
    <row r="2478" spans="5:5" s="77" customFormat="1" ht="88.5" customHeight="1">
      <c r="E2478" s="81"/>
    </row>
    <row r="2479" spans="5:5" s="77" customFormat="1" ht="88.5" customHeight="1">
      <c r="E2479" s="81"/>
    </row>
    <row r="2480" spans="5:5" s="77" customFormat="1" ht="88.5" customHeight="1">
      <c r="E2480" s="81"/>
    </row>
    <row r="2481" spans="5:5" s="77" customFormat="1" ht="88.5" customHeight="1">
      <c r="E2481" s="81"/>
    </row>
    <row r="2482" spans="5:5" s="77" customFormat="1" ht="88.5" customHeight="1">
      <c r="E2482" s="81"/>
    </row>
    <row r="2483" spans="5:5" s="77" customFormat="1" ht="88.5" customHeight="1">
      <c r="E2483" s="81"/>
    </row>
    <row r="2484" spans="5:5" s="77" customFormat="1" ht="88.5" customHeight="1">
      <c r="E2484" s="81"/>
    </row>
    <row r="2485" spans="5:5" s="77" customFormat="1" ht="88.5" customHeight="1">
      <c r="E2485" s="81"/>
    </row>
    <row r="2486" spans="5:5" s="77" customFormat="1" ht="88.5" customHeight="1">
      <c r="E2486" s="81"/>
    </row>
    <row r="2487" spans="5:5" s="77" customFormat="1" ht="88.5" customHeight="1">
      <c r="E2487" s="81"/>
    </row>
    <row r="2488" spans="5:5" s="77" customFormat="1" ht="88.5" customHeight="1">
      <c r="E2488" s="81"/>
    </row>
    <row r="2489" spans="5:5" s="77" customFormat="1" ht="88.5" customHeight="1">
      <c r="E2489" s="81"/>
    </row>
    <row r="2490" spans="5:5" s="77" customFormat="1" ht="88.5" customHeight="1">
      <c r="E2490" s="81"/>
    </row>
    <row r="2491" spans="5:5" s="77" customFormat="1" ht="88.5" customHeight="1">
      <c r="E2491" s="81"/>
    </row>
    <row r="2492" spans="5:5" s="77" customFormat="1" ht="88.5" customHeight="1">
      <c r="E2492" s="81"/>
    </row>
    <row r="2493" spans="5:5" s="77" customFormat="1" ht="88.5" customHeight="1">
      <c r="E2493" s="81"/>
    </row>
    <row r="2494" spans="5:5" s="77" customFormat="1" ht="88.5" customHeight="1">
      <c r="E2494" s="81"/>
    </row>
    <row r="2495" spans="5:5" s="77" customFormat="1" ht="88.5" customHeight="1">
      <c r="E2495" s="81"/>
    </row>
    <row r="2496" spans="5:5" s="77" customFormat="1" ht="88.5" customHeight="1">
      <c r="E2496" s="81"/>
    </row>
    <row r="2497" spans="5:5" s="77" customFormat="1" ht="88.5" customHeight="1">
      <c r="E2497" s="81"/>
    </row>
    <row r="2498" spans="5:5" s="77" customFormat="1" ht="88.5" customHeight="1">
      <c r="E2498" s="81"/>
    </row>
    <row r="2499" spans="5:5" s="77" customFormat="1" ht="88.5" customHeight="1">
      <c r="E2499" s="81"/>
    </row>
    <row r="2500" spans="5:5" s="77" customFormat="1" ht="88.5" customHeight="1">
      <c r="E2500" s="81"/>
    </row>
    <row r="2501" spans="5:5" s="77" customFormat="1" ht="88.5" customHeight="1">
      <c r="E2501" s="81"/>
    </row>
    <row r="2502" spans="5:5" s="77" customFormat="1" ht="88.5" customHeight="1">
      <c r="E2502" s="81"/>
    </row>
    <row r="2503" spans="5:5" s="77" customFormat="1" ht="88.5" customHeight="1">
      <c r="E2503" s="81"/>
    </row>
    <row r="2504" spans="5:5" s="77" customFormat="1" ht="88.5" customHeight="1">
      <c r="E2504" s="81"/>
    </row>
    <row r="2505" spans="5:5" s="77" customFormat="1" ht="88.5" customHeight="1">
      <c r="E2505" s="81"/>
    </row>
    <row r="2506" spans="5:5" s="77" customFormat="1" ht="88.5" customHeight="1">
      <c r="E2506" s="81"/>
    </row>
    <row r="2507" spans="5:5" s="77" customFormat="1" ht="88.5" customHeight="1">
      <c r="E2507" s="81"/>
    </row>
    <row r="2508" spans="5:5" s="77" customFormat="1" ht="88.5" customHeight="1">
      <c r="E2508" s="81"/>
    </row>
    <row r="2509" spans="5:5" s="77" customFormat="1" ht="88.5" customHeight="1">
      <c r="E2509" s="81"/>
    </row>
    <row r="2510" spans="5:5" s="77" customFormat="1" ht="88.5" customHeight="1">
      <c r="E2510" s="81"/>
    </row>
    <row r="2511" spans="5:5" s="77" customFormat="1" ht="88.5" customHeight="1">
      <c r="E2511" s="81"/>
    </row>
    <row r="2512" spans="5:5" s="77" customFormat="1" ht="88.5" customHeight="1">
      <c r="E2512" s="81"/>
    </row>
    <row r="2513" spans="5:5" s="77" customFormat="1" ht="88.5" customHeight="1">
      <c r="E2513" s="81"/>
    </row>
    <row r="2514" spans="5:5" s="77" customFormat="1" ht="88.5" customHeight="1">
      <c r="E2514" s="81"/>
    </row>
    <row r="2515" spans="5:5" s="77" customFormat="1" ht="88.5" customHeight="1">
      <c r="E2515" s="81"/>
    </row>
    <row r="2516" spans="5:5" s="77" customFormat="1" ht="88.5" customHeight="1">
      <c r="E2516" s="81"/>
    </row>
    <row r="2517" spans="5:5" s="77" customFormat="1" ht="88.5" customHeight="1">
      <c r="E2517" s="81"/>
    </row>
    <row r="2518" spans="5:5" s="77" customFormat="1" ht="88.5" customHeight="1">
      <c r="E2518" s="81"/>
    </row>
    <row r="2519" spans="5:5" s="77" customFormat="1" ht="88.5" customHeight="1">
      <c r="E2519" s="81"/>
    </row>
    <row r="2520" spans="5:5" s="77" customFormat="1" ht="88.5" customHeight="1">
      <c r="E2520" s="81"/>
    </row>
    <row r="2521" spans="5:5" s="77" customFormat="1" ht="88.5" customHeight="1">
      <c r="E2521" s="81"/>
    </row>
    <row r="2522" spans="5:5" s="77" customFormat="1" ht="88.5" customHeight="1">
      <c r="E2522" s="81"/>
    </row>
    <row r="2523" spans="5:5" s="77" customFormat="1" ht="88.5" customHeight="1">
      <c r="E2523" s="81"/>
    </row>
    <row r="2524" spans="5:5" s="77" customFormat="1" ht="88.5" customHeight="1">
      <c r="E2524" s="81"/>
    </row>
    <row r="2525" spans="5:5" s="77" customFormat="1" ht="88.5" customHeight="1">
      <c r="E2525" s="81"/>
    </row>
    <row r="2526" spans="5:5" s="77" customFormat="1" ht="88.5" customHeight="1">
      <c r="E2526" s="81"/>
    </row>
    <row r="2527" spans="5:5" s="77" customFormat="1" ht="88.5" customHeight="1">
      <c r="E2527" s="81"/>
    </row>
    <row r="2528" spans="5:5" s="77" customFormat="1" ht="88.5" customHeight="1">
      <c r="E2528" s="81"/>
    </row>
    <row r="2529" spans="5:5" s="77" customFormat="1" ht="88.5" customHeight="1">
      <c r="E2529" s="81"/>
    </row>
    <row r="2530" spans="5:5" s="77" customFormat="1" ht="88.5" customHeight="1">
      <c r="E2530" s="81"/>
    </row>
    <row r="2531" spans="5:5" s="77" customFormat="1" ht="88.5" customHeight="1">
      <c r="E2531" s="81"/>
    </row>
    <row r="2532" spans="5:5" s="77" customFormat="1" ht="88.5" customHeight="1">
      <c r="E2532" s="81"/>
    </row>
    <row r="2533" spans="5:5" s="77" customFormat="1" ht="88.5" customHeight="1">
      <c r="E2533" s="81"/>
    </row>
    <row r="2534" spans="5:5" s="77" customFormat="1" ht="88.5" customHeight="1">
      <c r="E2534" s="81"/>
    </row>
    <row r="2535" spans="5:5" s="77" customFormat="1" ht="88.5" customHeight="1">
      <c r="E2535" s="81"/>
    </row>
    <row r="2536" spans="5:5" s="77" customFormat="1" ht="88.5" customHeight="1">
      <c r="E2536" s="81"/>
    </row>
    <row r="2537" spans="5:5" s="77" customFormat="1" ht="88.5" customHeight="1">
      <c r="E2537" s="81"/>
    </row>
    <row r="2538" spans="5:5" s="77" customFormat="1" ht="88.5" customHeight="1">
      <c r="E2538" s="81"/>
    </row>
    <row r="2539" spans="5:5" s="77" customFormat="1" ht="88.5" customHeight="1">
      <c r="E2539" s="81"/>
    </row>
    <row r="2540" spans="5:5" s="77" customFormat="1" ht="88.5" customHeight="1">
      <c r="E2540" s="81"/>
    </row>
    <row r="2541" spans="5:5" s="77" customFormat="1" ht="88.5" customHeight="1">
      <c r="E2541" s="81"/>
    </row>
    <row r="2542" spans="5:5" s="77" customFormat="1" ht="88.5" customHeight="1">
      <c r="E2542" s="81"/>
    </row>
    <row r="2543" spans="5:5" s="77" customFormat="1" ht="88.5" customHeight="1">
      <c r="E2543" s="81"/>
    </row>
    <row r="2544" spans="5:5" s="77" customFormat="1" ht="88.5" customHeight="1">
      <c r="E2544" s="81"/>
    </row>
    <row r="2545" spans="5:5" s="77" customFormat="1" ht="88.5" customHeight="1">
      <c r="E2545" s="81"/>
    </row>
    <row r="2546" spans="5:5" s="77" customFormat="1" ht="88.5" customHeight="1">
      <c r="E2546" s="81"/>
    </row>
    <row r="2547" spans="5:5" s="77" customFormat="1" ht="88.5" customHeight="1">
      <c r="E2547" s="81"/>
    </row>
    <row r="2548" spans="5:5" s="77" customFormat="1" ht="88.5" customHeight="1">
      <c r="E2548" s="81"/>
    </row>
    <row r="2549" spans="5:5" s="77" customFormat="1" ht="88.5" customHeight="1">
      <c r="E2549" s="81"/>
    </row>
    <row r="2550" spans="5:5" s="77" customFormat="1" ht="88.5" customHeight="1">
      <c r="E2550" s="81"/>
    </row>
    <row r="2551" spans="5:5" s="77" customFormat="1" ht="88.5" customHeight="1">
      <c r="E2551" s="81"/>
    </row>
    <row r="2552" spans="5:5" s="77" customFormat="1" ht="88.5" customHeight="1">
      <c r="E2552" s="81"/>
    </row>
    <row r="2553" spans="5:5" s="77" customFormat="1" ht="88.5" customHeight="1">
      <c r="E2553" s="81"/>
    </row>
    <row r="2554" spans="5:5" s="77" customFormat="1" ht="88.5" customHeight="1">
      <c r="E2554" s="81"/>
    </row>
    <row r="2555" spans="5:5" s="77" customFormat="1" ht="88.5" customHeight="1">
      <c r="E2555" s="81"/>
    </row>
    <row r="2556" spans="5:5" s="77" customFormat="1" ht="88.5" customHeight="1">
      <c r="E2556" s="81"/>
    </row>
    <row r="2557" spans="5:5" s="77" customFormat="1" ht="88.5" customHeight="1">
      <c r="E2557" s="81"/>
    </row>
    <row r="2558" spans="5:5" s="77" customFormat="1" ht="88.5" customHeight="1">
      <c r="E2558" s="81"/>
    </row>
    <row r="2559" spans="5:5" s="77" customFormat="1" ht="88.5" customHeight="1">
      <c r="E2559" s="81"/>
    </row>
    <row r="2560" spans="5:5" s="77" customFormat="1" ht="88.5" customHeight="1">
      <c r="E2560" s="81"/>
    </row>
    <row r="2561" spans="5:5" s="77" customFormat="1" ht="88.5" customHeight="1">
      <c r="E2561" s="81"/>
    </row>
    <row r="2562" spans="5:5" s="77" customFormat="1" ht="88.5" customHeight="1">
      <c r="E2562" s="81"/>
    </row>
    <row r="2563" spans="5:5" s="77" customFormat="1" ht="88.5" customHeight="1">
      <c r="E2563" s="81"/>
    </row>
    <row r="2564" spans="5:5" s="77" customFormat="1" ht="88.5" customHeight="1">
      <c r="E2564" s="81"/>
    </row>
    <row r="2565" spans="5:5" s="77" customFormat="1" ht="88.5" customHeight="1">
      <c r="E2565" s="81"/>
    </row>
    <row r="2566" spans="5:5" s="77" customFormat="1" ht="88.5" customHeight="1">
      <c r="E2566" s="81"/>
    </row>
    <row r="2567" spans="5:5" s="77" customFormat="1" ht="88.5" customHeight="1">
      <c r="E2567" s="81"/>
    </row>
    <row r="2568" spans="5:5" s="77" customFormat="1" ht="88.5" customHeight="1">
      <c r="E2568" s="81"/>
    </row>
    <row r="2569" spans="5:5" s="77" customFormat="1" ht="88.5" customHeight="1">
      <c r="E2569" s="81"/>
    </row>
    <row r="2570" spans="5:5" s="77" customFormat="1" ht="88.5" customHeight="1">
      <c r="E2570" s="81"/>
    </row>
    <row r="2571" spans="5:5" s="77" customFormat="1" ht="88.5" customHeight="1">
      <c r="E2571" s="81"/>
    </row>
    <row r="2572" spans="5:5" s="77" customFormat="1" ht="88.5" customHeight="1">
      <c r="E2572" s="81"/>
    </row>
    <row r="2573" spans="5:5" s="77" customFormat="1" ht="88.5" customHeight="1">
      <c r="E2573" s="81"/>
    </row>
    <row r="2574" spans="5:5" s="77" customFormat="1" ht="88.5" customHeight="1">
      <c r="E2574" s="81"/>
    </row>
    <row r="2575" spans="5:5" s="77" customFormat="1" ht="88.5" customHeight="1">
      <c r="E2575" s="81"/>
    </row>
    <row r="2576" spans="5:5" s="77" customFormat="1" ht="88.5" customHeight="1">
      <c r="E2576" s="81"/>
    </row>
    <row r="2577" spans="5:5" s="77" customFormat="1" ht="88.5" customHeight="1">
      <c r="E2577" s="81"/>
    </row>
    <row r="2578" spans="5:5" s="77" customFormat="1" ht="88.5" customHeight="1">
      <c r="E2578" s="81"/>
    </row>
    <row r="2579" spans="5:5" s="77" customFormat="1" ht="88.5" customHeight="1">
      <c r="E2579" s="81"/>
    </row>
    <row r="2580" spans="5:5" s="77" customFormat="1" ht="88.5" customHeight="1">
      <c r="E2580" s="81"/>
    </row>
    <row r="2581" spans="5:5" s="77" customFormat="1" ht="88.5" customHeight="1">
      <c r="E2581" s="81"/>
    </row>
    <row r="2582" spans="5:5" s="77" customFormat="1" ht="88.5" customHeight="1">
      <c r="E2582" s="81"/>
    </row>
    <row r="2583" spans="5:5" s="77" customFormat="1" ht="88.5" customHeight="1">
      <c r="E2583" s="81"/>
    </row>
    <row r="2584" spans="5:5" s="77" customFormat="1" ht="88.5" customHeight="1">
      <c r="E2584" s="81"/>
    </row>
    <row r="2585" spans="5:5" s="77" customFormat="1" ht="88.5" customHeight="1">
      <c r="E2585" s="81"/>
    </row>
    <row r="2586" spans="5:5" s="77" customFormat="1" ht="88.5" customHeight="1">
      <c r="E2586" s="81"/>
    </row>
    <row r="2587" spans="5:5" s="77" customFormat="1" ht="88.5" customHeight="1">
      <c r="E2587" s="81"/>
    </row>
    <row r="2588" spans="5:5" s="77" customFormat="1" ht="88.5" customHeight="1">
      <c r="E2588" s="81"/>
    </row>
    <row r="2589" spans="5:5" s="77" customFormat="1" ht="88.5" customHeight="1">
      <c r="E2589" s="81"/>
    </row>
    <row r="2590" spans="5:5" s="77" customFormat="1" ht="88.5" customHeight="1">
      <c r="E2590" s="81"/>
    </row>
    <row r="2591" spans="5:5" s="77" customFormat="1" ht="88.5" customHeight="1">
      <c r="E2591" s="81"/>
    </row>
    <row r="2592" spans="5:5" s="77" customFormat="1" ht="88.5" customHeight="1">
      <c r="E2592" s="81"/>
    </row>
    <row r="2593" spans="5:5" s="77" customFormat="1" ht="88.5" customHeight="1">
      <c r="E2593" s="81"/>
    </row>
    <row r="2594" spans="5:5" s="77" customFormat="1" ht="88.5" customHeight="1">
      <c r="E2594" s="81"/>
    </row>
    <row r="2595" spans="5:5" s="77" customFormat="1" ht="88.5" customHeight="1">
      <c r="E2595" s="81"/>
    </row>
    <row r="2596" spans="5:5" s="77" customFormat="1" ht="88.5" customHeight="1">
      <c r="E2596" s="81"/>
    </row>
    <row r="2597" spans="5:5" s="77" customFormat="1" ht="88.5" customHeight="1">
      <c r="E2597" s="81"/>
    </row>
    <row r="2598" spans="5:5" s="77" customFormat="1" ht="88.5" customHeight="1">
      <c r="E2598" s="81"/>
    </row>
    <row r="2599" spans="5:5" s="77" customFormat="1" ht="88.5" customHeight="1">
      <c r="E2599" s="81"/>
    </row>
    <row r="2600" spans="5:5" s="77" customFormat="1" ht="88.5" customHeight="1">
      <c r="E2600" s="81"/>
    </row>
    <row r="2601" spans="5:5" s="77" customFormat="1" ht="88.5" customHeight="1">
      <c r="E2601" s="81"/>
    </row>
    <row r="2602" spans="5:5" s="77" customFormat="1" ht="88.5" customHeight="1">
      <c r="E2602" s="81"/>
    </row>
    <row r="2603" spans="5:5" s="77" customFormat="1" ht="88.5" customHeight="1">
      <c r="E2603" s="81"/>
    </row>
    <row r="2604" spans="5:5" s="77" customFormat="1" ht="88.5" customHeight="1">
      <c r="E2604" s="81"/>
    </row>
    <row r="2605" spans="5:5" s="77" customFormat="1" ht="88.5" customHeight="1">
      <c r="E2605" s="81"/>
    </row>
    <row r="2606" spans="5:5" s="77" customFormat="1" ht="88.5" customHeight="1">
      <c r="E2606" s="81"/>
    </row>
    <row r="2607" spans="5:5" s="77" customFormat="1" ht="88.5" customHeight="1">
      <c r="E2607" s="81"/>
    </row>
    <row r="2608" spans="5:5" s="77" customFormat="1" ht="88.5" customHeight="1">
      <c r="E2608" s="81"/>
    </row>
    <row r="2609" spans="5:5" s="77" customFormat="1" ht="88.5" customHeight="1">
      <c r="E2609" s="81"/>
    </row>
    <row r="2610" spans="5:5" s="77" customFormat="1" ht="88.5" customHeight="1">
      <c r="E2610" s="81"/>
    </row>
    <row r="2611" spans="5:5" s="77" customFormat="1" ht="88.5" customHeight="1">
      <c r="E2611" s="81"/>
    </row>
    <row r="2612" spans="5:5" s="77" customFormat="1" ht="88.5" customHeight="1">
      <c r="E2612" s="81"/>
    </row>
    <row r="2613" spans="5:5" s="77" customFormat="1" ht="88.5" customHeight="1">
      <c r="E2613" s="81"/>
    </row>
    <row r="2614" spans="5:5" s="77" customFormat="1" ht="88.5" customHeight="1">
      <c r="E2614" s="81"/>
    </row>
    <row r="2615" spans="5:5" s="77" customFormat="1" ht="88.5" customHeight="1">
      <c r="E2615" s="81"/>
    </row>
    <row r="2616" spans="5:5" s="77" customFormat="1" ht="88.5" customHeight="1">
      <c r="E2616" s="81"/>
    </row>
    <row r="2617" spans="5:5" s="77" customFormat="1" ht="88.5" customHeight="1">
      <c r="E2617" s="81"/>
    </row>
    <row r="2618" spans="5:5" s="77" customFormat="1" ht="88.5" customHeight="1">
      <c r="E2618" s="81"/>
    </row>
    <row r="2619" spans="5:5" s="77" customFormat="1" ht="88.5" customHeight="1">
      <c r="E2619" s="81"/>
    </row>
    <row r="2620" spans="5:5" s="77" customFormat="1" ht="88.5" customHeight="1">
      <c r="E2620" s="81"/>
    </row>
    <row r="2621" spans="5:5" s="77" customFormat="1" ht="88.5" customHeight="1">
      <c r="E2621" s="81"/>
    </row>
    <row r="2622" spans="5:5" s="77" customFormat="1" ht="88.5" customHeight="1">
      <c r="E2622" s="81"/>
    </row>
    <row r="2623" spans="5:5" s="77" customFormat="1" ht="88.5" customHeight="1">
      <c r="E2623" s="81"/>
    </row>
    <row r="2624" spans="5:5" s="77" customFormat="1" ht="88.5" customHeight="1">
      <c r="E2624" s="81"/>
    </row>
    <row r="2625" spans="5:5" s="77" customFormat="1" ht="88.5" customHeight="1">
      <c r="E2625" s="81"/>
    </row>
    <row r="2626" spans="5:5" s="77" customFormat="1" ht="88.5" customHeight="1">
      <c r="E2626" s="81"/>
    </row>
    <row r="2627" spans="5:5" s="77" customFormat="1" ht="88.5" customHeight="1">
      <c r="E2627" s="81"/>
    </row>
    <row r="2628" spans="5:5" s="77" customFormat="1" ht="88.5" customHeight="1">
      <c r="E2628" s="81"/>
    </row>
    <row r="2629" spans="5:5" s="77" customFormat="1" ht="88.5" customHeight="1">
      <c r="E2629" s="81"/>
    </row>
    <row r="2630" spans="5:5" s="77" customFormat="1" ht="88.5" customHeight="1">
      <c r="E2630" s="81"/>
    </row>
    <row r="2631" spans="5:5" s="77" customFormat="1" ht="88.5" customHeight="1">
      <c r="E2631" s="81"/>
    </row>
    <row r="2632" spans="5:5" s="77" customFormat="1" ht="88.5" customHeight="1">
      <c r="E2632" s="81"/>
    </row>
    <row r="2633" spans="5:5" s="77" customFormat="1" ht="88.5" customHeight="1">
      <c r="E2633" s="81"/>
    </row>
    <row r="2634" spans="5:5" s="77" customFormat="1" ht="88.5" customHeight="1">
      <c r="E2634" s="81"/>
    </row>
    <row r="2635" spans="5:5" s="77" customFormat="1" ht="88.5" customHeight="1">
      <c r="E2635" s="81"/>
    </row>
    <row r="2636" spans="5:5" s="77" customFormat="1" ht="88.5" customHeight="1">
      <c r="E2636" s="81"/>
    </row>
    <row r="2637" spans="5:5" s="77" customFormat="1" ht="88.5" customHeight="1">
      <c r="E2637" s="81"/>
    </row>
    <row r="2638" spans="5:5" s="77" customFormat="1" ht="88.5" customHeight="1">
      <c r="E2638" s="81"/>
    </row>
    <row r="2639" spans="5:5" s="77" customFormat="1" ht="88.5" customHeight="1">
      <c r="E2639" s="81"/>
    </row>
    <row r="2640" spans="5:5" s="77" customFormat="1" ht="88.5" customHeight="1">
      <c r="E2640" s="81"/>
    </row>
    <row r="2641" spans="5:5" s="77" customFormat="1" ht="88.5" customHeight="1">
      <c r="E2641" s="81"/>
    </row>
    <row r="2642" spans="5:5" s="77" customFormat="1" ht="88.5" customHeight="1">
      <c r="E2642" s="81"/>
    </row>
    <row r="2643" spans="5:5" s="77" customFormat="1" ht="88.5" customHeight="1">
      <c r="E2643" s="81"/>
    </row>
    <row r="2644" spans="5:5" s="77" customFormat="1" ht="88.5" customHeight="1">
      <c r="E2644" s="81"/>
    </row>
    <row r="2645" spans="5:5" s="77" customFormat="1" ht="88.5" customHeight="1">
      <c r="E2645" s="81"/>
    </row>
    <row r="2646" spans="5:5" s="77" customFormat="1" ht="88.5" customHeight="1">
      <c r="E2646" s="81"/>
    </row>
    <row r="2647" spans="5:5" s="77" customFormat="1" ht="88.5" customHeight="1">
      <c r="E2647" s="81"/>
    </row>
    <row r="2648" spans="5:5" s="77" customFormat="1" ht="88.5" customHeight="1">
      <c r="E2648" s="81"/>
    </row>
    <row r="2649" spans="5:5" s="77" customFormat="1" ht="88.5" customHeight="1">
      <c r="E2649" s="81"/>
    </row>
    <row r="2650" spans="5:5" s="77" customFormat="1" ht="88.5" customHeight="1">
      <c r="E2650" s="81"/>
    </row>
    <row r="2651" spans="5:5" s="77" customFormat="1" ht="88.5" customHeight="1">
      <c r="E2651" s="81"/>
    </row>
    <row r="2652" spans="5:5" s="77" customFormat="1" ht="88.5" customHeight="1">
      <c r="E2652" s="81"/>
    </row>
    <row r="2653" spans="5:5" s="77" customFormat="1" ht="88.5" customHeight="1">
      <c r="E2653" s="81"/>
    </row>
    <row r="2654" spans="5:5" s="77" customFormat="1" ht="88.5" customHeight="1">
      <c r="E2654" s="81"/>
    </row>
    <row r="2655" spans="5:5" s="77" customFormat="1" ht="88.5" customHeight="1">
      <c r="E2655" s="81"/>
    </row>
    <row r="2656" spans="5:5" s="77" customFormat="1" ht="88.5" customHeight="1">
      <c r="E2656" s="81"/>
    </row>
    <row r="2657" spans="5:5" s="77" customFormat="1" ht="88.5" customHeight="1">
      <c r="E2657" s="81"/>
    </row>
    <row r="2658" spans="5:5" s="77" customFormat="1" ht="88.5" customHeight="1">
      <c r="E2658" s="81"/>
    </row>
    <row r="2659" spans="5:5" s="77" customFormat="1" ht="88.5" customHeight="1">
      <c r="E2659" s="81"/>
    </row>
    <row r="2660" spans="5:5" s="77" customFormat="1" ht="88.5" customHeight="1">
      <c r="E2660" s="81"/>
    </row>
    <row r="2661" spans="5:5" s="77" customFormat="1" ht="88.5" customHeight="1">
      <c r="E2661" s="81"/>
    </row>
    <row r="2662" spans="5:5" s="77" customFormat="1" ht="88.5" customHeight="1">
      <c r="E2662" s="81"/>
    </row>
    <row r="2663" spans="5:5" s="77" customFormat="1" ht="88.5" customHeight="1">
      <c r="E2663" s="81"/>
    </row>
    <row r="2664" spans="5:5" s="77" customFormat="1" ht="88.5" customHeight="1">
      <c r="E2664" s="81"/>
    </row>
    <row r="2665" spans="5:5" s="77" customFormat="1" ht="88.5" customHeight="1">
      <c r="E2665" s="81"/>
    </row>
    <row r="2666" spans="5:5" s="77" customFormat="1" ht="88.5" customHeight="1">
      <c r="E2666" s="81"/>
    </row>
    <row r="2667" spans="5:5" s="77" customFormat="1" ht="88.5" customHeight="1">
      <c r="E2667" s="81"/>
    </row>
    <row r="2668" spans="5:5" s="77" customFormat="1" ht="88.5" customHeight="1">
      <c r="E2668" s="81"/>
    </row>
    <row r="2669" spans="5:5" s="77" customFormat="1" ht="88.5" customHeight="1">
      <c r="E2669" s="81"/>
    </row>
    <row r="2670" spans="5:5" s="77" customFormat="1" ht="88.5" customHeight="1">
      <c r="E2670" s="81"/>
    </row>
    <row r="2671" spans="5:5" s="77" customFormat="1" ht="88.5" customHeight="1">
      <c r="E2671" s="81"/>
    </row>
    <row r="2672" spans="5:5" s="77" customFormat="1" ht="88.5" customHeight="1">
      <c r="E2672" s="81"/>
    </row>
    <row r="2673" spans="5:5" s="77" customFormat="1" ht="88.5" customHeight="1">
      <c r="E2673" s="81"/>
    </row>
    <row r="2674" spans="5:5" s="77" customFormat="1" ht="88.5" customHeight="1">
      <c r="E2674" s="81"/>
    </row>
    <row r="2675" spans="5:5" s="77" customFormat="1" ht="88.5" customHeight="1">
      <c r="E2675" s="81"/>
    </row>
    <row r="2676" spans="5:5" s="77" customFormat="1" ht="88.5" customHeight="1">
      <c r="E2676" s="81"/>
    </row>
    <row r="2677" spans="5:5" s="77" customFormat="1" ht="88.5" customHeight="1">
      <c r="E2677" s="81"/>
    </row>
    <row r="2678" spans="5:5" s="77" customFormat="1" ht="88.5" customHeight="1">
      <c r="E2678" s="81"/>
    </row>
    <row r="2679" spans="5:5" s="77" customFormat="1" ht="88.5" customHeight="1">
      <c r="E2679" s="81"/>
    </row>
    <row r="2680" spans="5:5" s="77" customFormat="1" ht="88.5" customHeight="1">
      <c r="E2680" s="81"/>
    </row>
    <row r="2681" spans="5:5" s="77" customFormat="1" ht="88.5" customHeight="1">
      <c r="E2681" s="81"/>
    </row>
    <row r="2682" spans="5:5" s="77" customFormat="1" ht="88.5" customHeight="1">
      <c r="E2682" s="81"/>
    </row>
    <row r="2683" spans="5:5" s="77" customFormat="1" ht="88.5" customHeight="1">
      <c r="E2683" s="81"/>
    </row>
    <row r="2684" spans="5:5" s="77" customFormat="1" ht="88.5" customHeight="1">
      <c r="E2684" s="81"/>
    </row>
    <row r="2685" spans="5:5" s="77" customFormat="1" ht="88.5" customHeight="1">
      <c r="E2685" s="81"/>
    </row>
    <row r="2686" spans="5:5" s="77" customFormat="1" ht="88.5" customHeight="1">
      <c r="E2686" s="81"/>
    </row>
    <row r="2687" spans="5:5" s="77" customFormat="1" ht="88.5" customHeight="1">
      <c r="E2687" s="81"/>
    </row>
    <row r="2688" spans="5:5" s="77" customFormat="1" ht="88.5" customHeight="1">
      <c r="E2688" s="81"/>
    </row>
    <row r="2689" spans="5:5" s="77" customFormat="1" ht="88.5" customHeight="1">
      <c r="E2689" s="81"/>
    </row>
    <row r="2690" spans="5:5" s="77" customFormat="1" ht="88.5" customHeight="1">
      <c r="E2690" s="81"/>
    </row>
    <row r="2691" spans="5:5" s="77" customFormat="1" ht="88.5" customHeight="1">
      <c r="E2691" s="81"/>
    </row>
    <row r="2692" spans="5:5" s="77" customFormat="1" ht="88.5" customHeight="1">
      <c r="E2692" s="81"/>
    </row>
    <row r="2693" spans="5:5" s="77" customFormat="1" ht="88.5" customHeight="1">
      <c r="E2693" s="81"/>
    </row>
    <row r="2694" spans="5:5" s="77" customFormat="1" ht="88.5" customHeight="1">
      <c r="E2694" s="81"/>
    </row>
    <row r="2695" spans="5:5" s="77" customFormat="1" ht="88.5" customHeight="1">
      <c r="E2695" s="81"/>
    </row>
    <row r="2696" spans="5:5" s="77" customFormat="1" ht="88.5" customHeight="1">
      <c r="E2696" s="81"/>
    </row>
    <row r="2697" spans="5:5" s="77" customFormat="1" ht="88.5" customHeight="1">
      <c r="E2697" s="81"/>
    </row>
    <row r="2698" spans="5:5" s="77" customFormat="1" ht="88.5" customHeight="1">
      <c r="E2698" s="81"/>
    </row>
    <row r="2699" spans="5:5" s="77" customFormat="1" ht="88.5" customHeight="1">
      <c r="E2699" s="81"/>
    </row>
    <row r="2700" spans="5:5" s="77" customFormat="1" ht="88.5" customHeight="1">
      <c r="E2700" s="81"/>
    </row>
    <row r="2701" spans="5:5" s="77" customFormat="1" ht="88.5" customHeight="1">
      <c r="E2701" s="81"/>
    </row>
    <row r="2702" spans="5:5" s="77" customFormat="1" ht="88.5" customHeight="1">
      <c r="E2702" s="81"/>
    </row>
    <row r="2703" spans="5:5" s="77" customFormat="1" ht="88.5" customHeight="1">
      <c r="E2703" s="81"/>
    </row>
    <row r="2704" spans="5:5" s="77" customFormat="1" ht="88.5" customHeight="1">
      <c r="E2704" s="81"/>
    </row>
    <row r="2705" spans="5:5" s="77" customFormat="1" ht="88.5" customHeight="1">
      <c r="E2705" s="81"/>
    </row>
    <row r="2706" spans="5:5" s="77" customFormat="1" ht="88.5" customHeight="1">
      <c r="E2706" s="81"/>
    </row>
    <row r="2707" spans="5:5" s="77" customFormat="1" ht="88.5" customHeight="1">
      <c r="E2707" s="81"/>
    </row>
    <row r="2708" spans="5:5" s="77" customFormat="1" ht="88.5" customHeight="1">
      <c r="E2708" s="81"/>
    </row>
    <row r="2709" spans="5:5" s="77" customFormat="1" ht="88.5" customHeight="1">
      <c r="E2709" s="81"/>
    </row>
    <row r="2710" spans="5:5" s="77" customFormat="1" ht="88.5" customHeight="1">
      <c r="E2710" s="81"/>
    </row>
    <row r="2711" spans="5:5" s="77" customFormat="1" ht="88.5" customHeight="1">
      <c r="E2711" s="81"/>
    </row>
    <row r="2712" spans="5:5" s="77" customFormat="1" ht="88.5" customHeight="1">
      <c r="E2712" s="81"/>
    </row>
    <row r="2713" spans="5:5" s="77" customFormat="1" ht="88.5" customHeight="1">
      <c r="E2713" s="81"/>
    </row>
    <row r="2714" spans="5:5" s="77" customFormat="1" ht="88.5" customHeight="1">
      <c r="E2714" s="81"/>
    </row>
    <row r="2715" spans="5:5" s="77" customFormat="1" ht="88.5" customHeight="1">
      <c r="E2715" s="81"/>
    </row>
    <row r="2716" spans="5:5" s="77" customFormat="1" ht="88.5" customHeight="1">
      <c r="E2716" s="81"/>
    </row>
    <row r="2717" spans="5:5" s="77" customFormat="1" ht="88.5" customHeight="1">
      <c r="E2717" s="81"/>
    </row>
    <row r="2718" spans="5:5" s="77" customFormat="1" ht="88.5" customHeight="1">
      <c r="E2718" s="81"/>
    </row>
    <row r="2719" spans="5:5" s="77" customFormat="1" ht="88.5" customHeight="1">
      <c r="E2719" s="81"/>
    </row>
    <row r="2720" spans="5:5" s="77" customFormat="1" ht="88.5" customHeight="1">
      <c r="E2720" s="81"/>
    </row>
    <row r="2721" spans="5:5" s="77" customFormat="1" ht="88.5" customHeight="1">
      <c r="E2721" s="81"/>
    </row>
    <row r="2722" spans="5:5" s="77" customFormat="1" ht="88.5" customHeight="1">
      <c r="E2722" s="81"/>
    </row>
    <row r="2723" spans="5:5" s="77" customFormat="1" ht="88.5" customHeight="1">
      <c r="E2723" s="81"/>
    </row>
    <row r="2724" spans="5:5" s="77" customFormat="1" ht="88.5" customHeight="1">
      <c r="E2724" s="81"/>
    </row>
    <row r="2725" spans="5:5" s="77" customFormat="1" ht="88.5" customHeight="1">
      <c r="E2725" s="81"/>
    </row>
    <row r="2726" spans="5:5" s="77" customFormat="1" ht="88.5" customHeight="1">
      <c r="E2726" s="81"/>
    </row>
    <row r="2727" spans="5:5" s="77" customFormat="1" ht="88.5" customHeight="1">
      <c r="E2727" s="81"/>
    </row>
    <row r="2728" spans="5:5" s="77" customFormat="1" ht="88.5" customHeight="1">
      <c r="E2728" s="81"/>
    </row>
    <row r="2729" spans="5:5" s="77" customFormat="1" ht="88.5" customHeight="1">
      <c r="E2729" s="81"/>
    </row>
    <row r="2730" spans="5:5" s="77" customFormat="1" ht="88.5" customHeight="1">
      <c r="E2730" s="81"/>
    </row>
    <row r="2731" spans="5:5" s="77" customFormat="1" ht="88.5" customHeight="1">
      <c r="E2731" s="81"/>
    </row>
    <row r="2732" spans="5:5" s="77" customFormat="1" ht="88.5" customHeight="1">
      <c r="E2732" s="81"/>
    </row>
    <row r="2733" spans="5:5" s="77" customFormat="1" ht="88.5" customHeight="1">
      <c r="E2733" s="81"/>
    </row>
    <row r="2734" spans="5:5" s="77" customFormat="1" ht="88.5" customHeight="1">
      <c r="E2734" s="81"/>
    </row>
    <row r="2735" spans="5:5" s="77" customFormat="1" ht="88.5" customHeight="1">
      <c r="E2735" s="81"/>
    </row>
    <row r="2736" spans="5:5" s="77" customFormat="1" ht="88.5" customHeight="1">
      <c r="E2736" s="81"/>
    </row>
    <row r="2737" spans="5:5" s="77" customFormat="1" ht="88.5" customHeight="1">
      <c r="E2737" s="81"/>
    </row>
    <row r="2738" spans="5:5" s="77" customFormat="1" ht="88.5" customHeight="1">
      <c r="E2738" s="81"/>
    </row>
    <row r="2739" spans="5:5" s="77" customFormat="1" ht="88.5" customHeight="1">
      <c r="E2739" s="81"/>
    </row>
    <row r="2740" spans="5:5" s="77" customFormat="1" ht="88.5" customHeight="1">
      <c r="E2740" s="81"/>
    </row>
    <row r="2741" spans="5:5" s="77" customFormat="1" ht="88.5" customHeight="1">
      <c r="E2741" s="81"/>
    </row>
    <row r="2742" spans="5:5" s="77" customFormat="1" ht="88.5" customHeight="1">
      <c r="E2742" s="81"/>
    </row>
    <row r="2743" spans="5:5" s="77" customFormat="1" ht="88.5" customHeight="1">
      <c r="E2743" s="81"/>
    </row>
    <row r="2744" spans="5:5" s="77" customFormat="1" ht="88.5" customHeight="1">
      <c r="E2744" s="81"/>
    </row>
    <row r="2745" spans="5:5" s="77" customFormat="1" ht="88.5" customHeight="1">
      <c r="E2745" s="81"/>
    </row>
    <row r="2746" spans="5:5" s="77" customFormat="1" ht="88.5" customHeight="1">
      <c r="E2746" s="81"/>
    </row>
    <row r="2747" spans="5:5" s="77" customFormat="1" ht="88.5" customHeight="1">
      <c r="E2747" s="81"/>
    </row>
    <row r="2748" spans="5:5" s="77" customFormat="1" ht="88.5" customHeight="1">
      <c r="E2748" s="81"/>
    </row>
    <row r="2749" spans="5:5" s="77" customFormat="1" ht="88.5" customHeight="1">
      <c r="E2749" s="81"/>
    </row>
    <row r="2750" spans="5:5" s="77" customFormat="1" ht="88.5" customHeight="1">
      <c r="E2750" s="81"/>
    </row>
    <row r="2751" spans="5:5" s="77" customFormat="1" ht="88.5" customHeight="1">
      <c r="E2751" s="81"/>
    </row>
    <row r="2752" spans="5:5" s="77" customFormat="1" ht="88.5" customHeight="1">
      <c r="E2752" s="81"/>
    </row>
    <row r="2753" spans="5:5" s="77" customFormat="1" ht="88.5" customHeight="1">
      <c r="E2753" s="81"/>
    </row>
    <row r="2754" spans="5:5" s="77" customFormat="1" ht="88.5" customHeight="1">
      <c r="E2754" s="81"/>
    </row>
    <row r="2755" spans="5:5" s="77" customFormat="1" ht="88.5" customHeight="1">
      <c r="E2755" s="81"/>
    </row>
    <row r="2756" spans="5:5" s="77" customFormat="1" ht="88.5" customHeight="1">
      <c r="E2756" s="81"/>
    </row>
    <row r="2757" spans="5:5" s="77" customFormat="1" ht="88.5" customHeight="1">
      <c r="E2757" s="81"/>
    </row>
    <row r="2758" spans="5:5" s="77" customFormat="1" ht="88.5" customHeight="1">
      <c r="E2758" s="81"/>
    </row>
    <row r="2759" spans="5:5" s="77" customFormat="1" ht="88.5" customHeight="1">
      <c r="E2759" s="81"/>
    </row>
    <row r="2760" spans="5:5" s="77" customFormat="1" ht="88.5" customHeight="1">
      <c r="E2760" s="81"/>
    </row>
    <row r="2761" spans="5:5" s="77" customFormat="1" ht="88.5" customHeight="1">
      <c r="E2761" s="81"/>
    </row>
    <row r="2762" spans="5:5" s="77" customFormat="1" ht="88.5" customHeight="1">
      <c r="E2762" s="81"/>
    </row>
    <row r="2763" spans="5:5" s="77" customFormat="1" ht="88.5" customHeight="1">
      <c r="E2763" s="81"/>
    </row>
    <row r="2764" spans="5:5" s="77" customFormat="1" ht="88.5" customHeight="1">
      <c r="E2764" s="81"/>
    </row>
    <row r="2765" spans="5:5" s="77" customFormat="1" ht="88.5" customHeight="1">
      <c r="E2765" s="81"/>
    </row>
    <row r="2766" spans="5:5" s="77" customFormat="1" ht="88.5" customHeight="1">
      <c r="E2766" s="81"/>
    </row>
    <row r="2767" spans="5:5" s="77" customFormat="1" ht="88.5" customHeight="1">
      <c r="E2767" s="81"/>
    </row>
    <row r="2768" spans="5:5" s="77" customFormat="1" ht="88.5" customHeight="1">
      <c r="E2768" s="81"/>
    </row>
    <row r="2769" spans="5:5" s="77" customFormat="1" ht="88.5" customHeight="1">
      <c r="E2769" s="81"/>
    </row>
    <row r="2770" spans="5:5" s="77" customFormat="1" ht="88.5" customHeight="1">
      <c r="E2770" s="81"/>
    </row>
    <row r="2771" spans="5:5" s="77" customFormat="1" ht="88.5" customHeight="1">
      <c r="E2771" s="81"/>
    </row>
    <row r="2772" spans="5:5" s="77" customFormat="1" ht="88.5" customHeight="1">
      <c r="E2772" s="81"/>
    </row>
    <row r="2773" spans="5:5" s="77" customFormat="1" ht="88.5" customHeight="1">
      <c r="E2773" s="81"/>
    </row>
    <row r="2774" spans="5:5" s="77" customFormat="1" ht="88.5" customHeight="1">
      <c r="E2774" s="81"/>
    </row>
    <row r="2775" spans="5:5" s="77" customFormat="1" ht="88.5" customHeight="1">
      <c r="E2775" s="81"/>
    </row>
    <row r="2776" spans="5:5" s="77" customFormat="1" ht="88.5" customHeight="1">
      <c r="E2776" s="81"/>
    </row>
    <row r="2777" spans="5:5" s="77" customFormat="1" ht="88.5" customHeight="1">
      <c r="E2777" s="81"/>
    </row>
    <row r="2778" spans="5:5" s="77" customFormat="1" ht="88.5" customHeight="1">
      <c r="E2778" s="81"/>
    </row>
    <row r="2779" spans="5:5" s="77" customFormat="1" ht="88.5" customHeight="1">
      <c r="E2779" s="81"/>
    </row>
    <row r="2780" spans="5:5" s="77" customFormat="1" ht="88.5" customHeight="1">
      <c r="E2780" s="81"/>
    </row>
    <row r="2781" spans="5:5" s="77" customFormat="1" ht="88.5" customHeight="1">
      <c r="E2781" s="81"/>
    </row>
    <row r="2782" spans="5:5" s="77" customFormat="1" ht="88.5" customHeight="1">
      <c r="E2782" s="81"/>
    </row>
    <row r="2783" spans="5:5" s="77" customFormat="1" ht="88.5" customHeight="1">
      <c r="E2783" s="81"/>
    </row>
    <row r="2784" spans="5:5" s="77" customFormat="1" ht="88.5" customHeight="1">
      <c r="E2784" s="81"/>
    </row>
    <row r="2785" spans="5:5" s="77" customFormat="1" ht="88.5" customHeight="1">
      <c r="E2785" s="81"/>
    </row>
    <row r="2786" spans="5:5" s="77" customFormat="1" ht="88.5" customHeight="1">
      <c r="E2786" s="81"/>
    </row>
    <row r="2787" spans="5:5" s="77" customFormat="1" ht="88.5" customHeight="1">
      <c r="E2787" s="81"/>
    </row>
    <row r="2788" spans="5:5" s="77" customFormat="1" ht="88.5" customHeight="1">
      <c r="E2788" s="81"/>
    </row>
    <row r="2789" spans="5:5" s="77" customFormat="1" ht="88.5" customHeight="1">
      <c r="E2789" s="81"/>
    </row>
    <row r="2790" spans="5:5" s="77" customFormat="1" ht="88.5" customHeight="1">
      <c r="E2790" s="81"/>
    </row>
    <row r="2791" spans="5:5" s="77" customFormat="1" ht="88.5" customHeight="1">
      <c r="E2791" s="81"/>
    </row>
    <row r="2792" spans="5:5" s="77" customFormat="1" ht="88.5" customHeight="1">
      <c r="E2792" s="81"/>
    </row>
    <row r="2793" spans="5:5" s="77" customFormat="1" ht="88.5" customHeight="1">
      <c r="E2793" s="81"/>
    </row>
    <row r="2794" spans="5:5" s="77" customFormat="1" ht="88.5" customHeight="1">
      <c r="E2794" s="81"/>
    </row>
    <row r="2795" spans="5:5" s="77" customFormat="1" ht="88.5" customHeight="1">
      <c r="E2795" s="81"/>
    </row>
    <row r="2796" spans="5:5" s="77" customFormat="1" ht="88.5" customHeight="1">
      <c r="E2796" s="81"/>
    </row>
    <row r="2797" spans="5:5" s="77" customFormat="1" ht="88.5" customHeight="1">
      <c r="E2797" s="81"/>
    </row>
    <row r="2798" spans="5:5" s="77" customFormat="1" ht="88.5" customHeight="1">
      <c r="E2798" s="81"/>
    </row>
    <row r="2799" spans="5:5" s="77" customFormat="1" ht="88.5" customHeight="1">
      <c r="E2799" s="81"/>
    </row>
    <row r="2800" spans="5:5" s="77" customFormat="1" ht="88.5" customHeight="1">
      <c r="E2800" s="81"/>
    </row>
    <row r="2801" spans="5:5" s="77" customFormat="1" ht="88.5" customHeight="1">
      <c r="E2801" s="81"/>
    </row>
    <row r="2802" spans="5:5" s="77" customFormat="1" ht="88.5" customHeight="1">
      <c r="E2802" s="81"/>
    </row>
    <row r="2803" spans="5:5" s="77" customFormat="1" ht="88.5" customHeight="1">
      <c r="E2803" s="81"/>
    </row>
    <row r="2804" spans="5:5" s="77" customFormat="1" ht="88.5" customHeight="1">
      <c r="E2804" s="81"/>
    </row>
    <row r="2805" spans="5:5" s="77" customFormat="1" ht="88.5" customHeight="1">
      <c r="E2805" s="81"/>
    </row>
    <row r="2806" spans="5:5" s="77" customFormat="1" ht="88.5" customHeight="1">
      <c r="E2806" s="81"/>
    </row>
    <row r="2807" spans="5:5" s="77" customFormat="1" ht="88.5" customHeight="1">
      <c r="E2807" s="81"/>
    </row>
    <row r="2808" spans="5:5" s="77" customFormat="1" ht="88.5" customHeight="1">
      <c r="E2808" s="81"/>
    </row>
    <row r="2809" spans="5:5" s="77" customFormat="1" ht="88.5" customHeight="1">
      <c r="E2809" s="81"/>
    </row>
    <row r="2810" spans="5:5" s="77" customFormat="1" ht="88.5" customHeight="1">
      <c r="E2810" s="81"/>
    </row>
    <row r="2811" spans="5:5" s="77" customFormat="1" ht="88.5" customHeight="1">
      <c r="E2811" s="81"/>
    </row>
    <row r="2812" spans="5:5" s="77" customFormat="1" ht="88.5" customHeight="1">
      <c r="E2812" s="81"/>
    </row>
    <row r="2813" spans="5:5" s="77" customFormat="1" ht="88.5" customHeight="1">
      <c r="E2813" s="81"/>
    </row>
    <row r="2814" spans="5:5" s="77" customFormat="1" ht="88.5" customHeight="1">
      <c r="E2814" s="81"/>
    </row>
    <row r="2815" spans="5:5" s="77" customFormat="1" ht="88.5" customHeight="1">
      <c r="E2815" s="81"/>
    </row>
    <row r="2816" spans="5:5" s="77" customFormat="1" ht="88.5" customHeight="1">
      <c r="E2816" s="81"/>
    </row>
    <row r="2817" spans="5:5" s="77" customFormat="1" ht="88.5" customHeight="1">
      <c r="E2817" s="81"/>
    </row>
    <row r="2818" spans="5:5" s="77" customFormat="1" ht="88.5" customHeight="1">
      <c r="E2818" s="81"/>
    </row>
    <row r="2819" spans="5:5" s="77" customFormat="1" ht="88.5" customHeight="1">
      <c r="E2819" s="81"/>
    </row>
    <row r="2820" spans="5:5" s="77" customFormat="1" ht="88.5" customHeight="1">
      <c r="E2820" s="81"/>
    </row>
    <row r="2821" spans="5:5" s="77" customFormat="1" ht="88.5" customHeight="1">
      <c r="E2821" s="81"/>
    </row>
    <row r="2822" spans="5:5" s="77" customFormat="1" ht="88.5" customHeight="1">
      <c r="E2822" s="81"/>
    </row>
    <row r="2823" spans="5:5" s="77" customFormat="1" ht="88.5" customHeight="1">
      <c r="E2823" s="81"/>
    </row>
    <row r="2824" spans="5:5" s="77" customFormat="1" ht="88.5" customHeight="1">
      <c r="E2824" s="81"/>
    </row>
    <row r="2825" spans="5:5" s="77" customFormat="1" ht="88.5" customHeight="1">
      <c r="E2825" s="81"/>
    </row>
    <row r="2826" spans="5:5" s="77" customFormat="1" ht="88.5" customHeight="1">
      <c r="E2826" s="81"/>
    </row>
    <row r="2827" spans="5:5" s="77" customFormat="1" ht="88.5" customHeight="1">
      <c r="E2827" s="81"/>
    </row>
    <row r="2828" spans="5:5" s="77" customFormat="1" ht="88.5" customHeight="1">
      <c r="E2828" s="81"/>
    </row>
    <row r="2829" spans="5:5" s="77" customFormat="1" ht="88.5" customHeight="1">
      <c r="E2829" s="81"/>
    </row>
    <row r="2830" spans="5:5" s="77" customFormat="1" ht="88.5" customHeight="1">
      <c r="E2830" s="81"/>
    </row>
    <row r="2831" spans="5:5" s="77" customFormat="1" ht="88.5" customHeight="1">
      <c r="E2831" s="81"/>
    </row>
    <row r="2832" spans="5:5" s="77" customFormat="1" ht="88.5" customHeight="1">
      <c r="E2832" s="81"/>
    </row>
    <row r="2833" spans="5:5" s="77" customFormat="1" ht="88.5" customHeight="1">
      <c r="E2833" s="81"/>
    </row>
    <row r="2834" spans="5:5" s="77" customFormat="1" ht="88.5" customHeight="1">
      <c r="E2834" s="81"/>
    </row>
    <row r="2835" spans="5:5" s="77" customFormat="1" ht="88.5" customHeight="1">
      <c r="E2835" s="81"/>
    </row>
    <row r="2836" spans="5:5" s="77" customFormat="1" ht="88.5" customHeight="1">
      <c r="E2836" s="81"/>
    </row>
    <row r="2837" spans="5:5" s="77" customFormat="1" ht="88.5" customHeight="1">
      <c r="E2837" s="81"/>
    </row>
    <row r="2838" spans="5:5" s="77" customFormat="1" ht="88.5" customHeight="1">
      <c r="E2838" s="81"/>
    </row>
    <row r="2839" spans="5:5" s="77" customFormat="1" ht="88.5" customHeight="1">
      <c r="E2839" s="81"/>
    </row>
    <row r="2840" spans="5:5" s="77" customFormat="1" ht="88.5" customHeight="1">
      <c r="E2840" s="81"/>
    </row>
    <row r="2841" spans="5:5" s="77" customFormat="1" ht="88.5" customHeight="1">
      <c r="E2841" s="81"/>
    </row>
    <row r="2842" spans="5:5" s="77" customFormat="1" ht="88.5" customHeight="1">
      <c r="E2842" s="81"/>
    </row>
    <row r="2843" spans="5:5" s="77" customFormat="1" ht="88.5" customHeight="1">
      <c r="E2843" s="81"/>
    </row>
    <row r="2844" spans="5:5" s="77" customFormat="1" ht="88.5" customHeight="1">
      <c r="E2844" s="81"/>
    </row>
    <row r="2845" spans="5:5" s="77" customFormat="1" ht="88.5" customHeight="1">
      <c r="E2845" s="81"/>
    </row>
    <row r="2846" spans="5:5" s="77" customFormat="1" ht="88.5" customHeight="1">
      <c r="E2846" s="81"/>
    </row>
    <row r="2847" spans="5:5" s="77" customFormat="1" ht="88.5" customHeight="1">
      <c r="E2847" s="81"/>
    </row>
    <row r="2848" spans="5:5" s="77" customFormat="1" ht="88.5" customHeight="1">
      <c r="E2848" s="81"/>
    </row>
    <row r="2849" spans="5:5" s="77" customFormat="1" ht="88.5" customHeight="1">
      <c r="E2849" s="81"/>
    </row>
    <row r="2850" spans="5:5" s="77" customFormat="1" ht="88.5" customHeight="1">
      <c r="E2850" s="81"/>
    </row>
    <row r="2851" spans="5:5" s="77" customFormat="1" ht="88.5" customHeight="1">
      <c r="E2851" s="81"/>
    </row>
    <row r="2852" spans="5:5" s="77" customFormat="1" ht="88.5" customHeight="1">
      <c r="E2852" s="81"/>
    </row>
    <row r="2853" spans="5:5" s="77" customFormat="1" ht="88.5" customHeight="1">
      <c r="E2853" s="81"/>
    </row>
    <row r="2854" spans="5:5" s="77" customFormat="1" ht="88.5" customHeight="1">
      <c r="E2854" s="81"/>
    </row>
    <row r="2855" spans="5:5" s="77" customFormat="1" ht="88.5" customHeight="1">
      <c r="E2855" s="81"/>
    </row>
    <row r="2856" spans="5:5" s="77" customFormat="1" ht="88.5" customHeight="1">
      <c r="E2856" s="81"/>
    </row>
    <row r="2857" spans="5:5" s="77" customFormat="1" ht="88.5" customHeight="1">
      <c r="E2857" s="81"/>
    </row>
    <row r="2858" spans="5:5" s="77" customFormat="1" ht="88.5" customHeight="1">
      <c r="E2858" s="81"/>
    </row>
    <row r="2859" spans="5:5" s="77" customFormat="1" ht="88.5" customHeight="1">
      <c r="E2859" s="81"/>
    </row>
    <row r="2860" spans="5:5" s="77" customFormat="1" ht="88.5" customHeight="1">
      <c r="E2860" s="81"/>
    </row>
    <row r="2861" spans="5:5" s="77" customFormat="1" ht="88.5" customHeight="1">
      <c r="E2861" s="81"/>
    </row>
    <row r="2862" spans="5:5" s="77" customFormat="1" ht="88.5" customHeight="1">
      <c r="E2862" s="81"/>
    </row>
    <row r="2863" spans="5:5" s="77" customFormat="1" ht="88.5" customHeight="1">
      <c r="E2863" s="81"/>
    </row>
    <row r="2864" spans="5:5" s="77" customFormat="1" ht="88.5" customHeight="1">
      <c r="E2864" s="81"/>
    </row>
    <row r="2865" spans="5:5" s="77" customFormat="1" ht="88.5" customHeight="1">
      <c r="E2865" s="81"/>
    </row>
    <row r="2866" spans="5:5" s="77" customFormat="1" ht="88.5" customHeight="1">
      <c r="E2866" s="81"/>
    </row>
    <row r="2867" spans="5:5" s="77" customFormat="1" ht="88.5" customHeight="1">
      <c r="E2867" s="81"/>
    </row>
    <row r="2868" spans="5:5" s="77" customFormat="1" ht="88.5" customHeight="1">
      <c r="E2868" s="81"/>
    </row>
    <row r="2869" spans="5:5" s="77" customFormat="1" ht="88.5" customHeight="1">
      <c r="E2869" s="81"/>
    </row>
    <row r="2870" spans="5:5" s="77" customFormat="1" ht="88.5" customHeight="1">
      <c r="E2870" s="81"/>
    </row>
    <row r="2871" spans="5:5" s="77" customFormat="1" ht="88.5" customHeight="1">
      <c r="E2871" s="81"/>
    </row>
    <row r="2872" spans="5:5" s="77" customFormat="1" ht="88.5" customHeight="1">
      <c r="E2872" s="81"/>
    </row>
    <row r="2873" spans="5:5" s="77" customFormat="1" ht="88.5" customHeight="1">
      <c r="E2873" s="81"/>
    </row>
    <row r="2874" spans="5:5" s="77" customFormat="1" ht="88.5" customHeight="1">
      <c r="E2874" s="81"/>
    </row>
    <row r="2875" spans="5:5" s="77" customFormat="1" ht="88.5" customHeight="1">
      <c r="E2875" s="81"/>
    </row>
    <row r="2876" spans="5:5" s="77" customFormat="1" ht="88.5" customHeight="1">
      <c r="E2876" s="81"/>
    </row>
    <row r="2877" spans="5:5" s="77" customFormat="1" ht="88.5" customHeight="1">
      <c r="E2877" s="81"/>
    </row>
    <row r="2878" spans="5:5" s="77" customFormat="1" ht="88.5" customHeight="1">
      <c r="E2878" s="81"/>
    </row>
    <row r="2879" spans="5:5" s="77" customFormat="1" ht="88.5" customHeight="1">
      <c r="E2879" s="81"/>
    </row>
    <row r="2880" spans="5:5" s="77" customFormat="1" ht="88.5" customHeight="1">
      <c r="E2880" s="81"/>
    </row>
    <row r="2881" spans="5:5" s="77" customFormat="1" ht="88.5" customHeight="1">
      <c r="E2881" s="81"/>
    </row>
    <row r="2882" spans="5:5" s="77" customFormat="1" ht="88.5" customHeight="1">
      <c r="E2882" s="81"/>
    </row>
    <row r="2883" spans="5:5" s="77" customFormat="1" ht="88.5" customHeight="1">
      <c r="E2883" s="81"/>
    </row>
    <row r="2884" spans="5:5" s="77" customFormat="1" ht="88.5" customHeight="1">
      <c r="E2884" s="81"/>
    </row>
    <row r="2885" spans="5:5" s="77" customFormat="1" ht="88.5" customHeight="1">
      <c r="E2885" s="81"/>
    </row>
    <row r="2886" spans="5:5" s="77" customFormat="1" ht="88.5" customHeight="1">
      <c r="E2886" s="81"/>
    </row>
    <row r="2887" spans="5:5" s="77" customFormat="1" ht="88.5" customHeight="1">
      <c r="E2887" s="81"/>
    </row>
    <row r="2888" spans="5:5" s="77" customFormat="1" ht="88.5" customHeight="1">
      <c r="E2888" s="81"/>
    </row>
    <row r="2889" spans="5:5" s="77" customFormat="1" ht="88.5" customHeight="1">
      <c r="E2889" s="81"/>
    </row>
    <row r="2890" spans="5:5" s="77" customFormat="1" ht="88.5" customHeight="1">
      <c r="E2890" s="81"/>
    </row>
    <row r="2891" spans="5:5" s="77" customFormat="1" ht="88.5" customHeight="1">
      <c r="E2891" s="81"/>
    </row>
    <row r="2892" spans="5:5" s="77" customFormat="1" ht="88.5" customHeight="1">
      <c r="E2892" s="81"/>
    </row>
    <row r="2893" spans="5:5" s="77" customFormat="1" ht="88.5" customHeight="1">
      <c r="E2893" s="81"/>
    </row>
    <row r="2894" spans="5:5" s="77" customFormat="1" ht="88.5" customHeight="1">
      <c r="E2894" s="81"/>
    </row>
    <row r="2895" spans="5:5" s="77" customFormat="1" ht="88.5" customHeight="1">
      <c r="E2895" s="81"/>
    </row>
    <row r="2896" spans="5:5" s="77" customFormat="1" ht="88.5" customHeight="1">
      <c r="E2896" s="81"/>
    </row>
    <row r="2897" spans="5:5" s="77" customFormat="1" ht="88.5" customHeight="1">
      <c r="E2897" s="81"/>
    </row>
    <row r="2898" spans="5:5" s="77" customFormat="1" ht="88.5" customHeight="1">
      <c r="E2898" s="81"/>
    </row>
    <row r="2899" spans="5:5" s="77" customFormat="1" ht="88.5" customHeight="1">
      <c r="E2899" s="81"/>
    </row>
    <row r="2900" spans="5:5" s="77" customFormat="1" ht="88.5" customHeight="1">
      <c r="E2900" s="81"/>
    </row>
    <row r="2901" spans="5:5" s="77" customFormat="1" ht="88.5" customHeight="1">
      <c r="E2901" s="81"/>
    </row>
    <row r="2902" spans="5:5" s="77" customFormat="1" ht="88.5" customHeight="1">
      <c r="E2902" s="81"/>
    </row>
    <row r="2903" spans="5:5" s="77" customFormat="1" ht="88.5" customHeight="1">
      <c r="E2903" s="81"/>
    </row>
    <row r="2904" spans="5:5" s="77" customFormat="1" ht="88.5" customHeight="1">
      <c r="E2904" s="81"/>
    </row>
    <row r="2905" spans="5:5" s="77" customFormat="1" ht="88.5" customHeight="1">
      <c r="E2905" s="81"/>
    </row>
    <row r="2906" spans="5:5" s="77" customFormat="1" ht="88.5" customHeight="1">
      <c r="E2906" s="81"/>
    </row>
    <row r="2907" spans="5:5" s="77" customFormat="1" ht="88.5" customHeight="1">
      <c r="E2907" s="81"/>
    </row>
    <row r="2908" spans="5:5" s="77" customFormat="1" ht="88.5" customHeight="1">
      <c r="E2908" s="81"/>
    </row>
    <row r="2909" spans="5:5" s="77" customFormat="1" ht="88.5" customHeight="1">
      <c r="E2909" s="81"/>
    </row>
    <row r="2910" spans="5:5" s="77" customFormat="1" ht="88.5" customHeight="1">
      <c r="E2910" s="81"/>
    </row>
    <row r="2911" spans="5:5" s="77" customFormat="1" ht="88.5" customHeight="1">
      <c r="E2911" s="81"/>
    </row>
    <row r="2912" spans="5:5" s="77" customFormat="1" ht="88.5" customHeight="1">
      <c r="E2912" s="81"/>
    </row>
    <row r="2913" spans="5:5" s="77" customFormat="1" ht="88.5" customHeight="1">
      <c r="E2913" s="81"/>
    </row>
    <row r="2914" spans="5:5" s="77" customFormat="1" ht="88.5" customHeight="1">
      <c r="E2914" s="81"/>
    </row>
    <row r="2915" spans="5:5" s="77" customFormat="1" ht="88.5" customHeight="1">
      <c r="E2915" s="81"/>
    </row>
    <row r="2916" spans="5:5" s="77" customFormat="1" ht="88.5" customHeight="1">
      <c r="E2916" s="81"/>
    </row>
    <row r="2917" spans="5:5" s="77" customFormat="1" ht="88.5" customHeight="1">
      <c r="E2917" s="81"/>
    </row>
    <row r="2918" spans="5:5" s="77" customFormat="1" ht="88.5" customHeight="1">
      <c r="E2918" s="81"/>
    </row>
    <row r="2919" spans="5:5" s="77" customFormat="1" ht="88.5" customHeight="1">
      <c r="E2919" s="81"/>
    </row>
    <row r="2920" spans="5:5" s="77" customFormat="1" ht="88.5" customHeight="1">
      <c r="E2920" s="81"/>
    </row>
    <row r="2921" spans="5:5" s="77" customFormat="1" ht="88.5" customHeight="1">
      <c r="E2921" s="81"/>
    </row>
    <row r="2922" spans="5:5" s="77" customFormat="1" ht="88.5" customHeight="1">
      <c r="E2922" s="81"/>
    </row>
    <row r="2923" spans="5:5" s="77" customFormat="1" ht="88.5" customHeight="1">
      <c r="E2923" s="81"/>
    </row>
    <row r="2924" spans="5:5" s="77" customFormat="1" ht="88.5" customHeight="1">
      <c r="E2924" s="81"/>
    </row>
    <row r="2925" spans="5:5" s="77" customFormat="1" ht="88.5" customHeight="1">
      <c r="E2925" s="81"/>
    </row>
    <row r="2926" spans="5:5" s="77" customFormat="1" ht="88.5" customHeight="1">
      <c r="E2926" s="81"/>
    </row>
    <row r="2927" spans="5:5" s="77" customFormat="1" ht="88.5" customHeight="1">
      <c r="E2927" s="81"/>
    </row>
    <row r="2928" spans="5:5" s="77" customFormat="1" ht="88.5" customHeight="1">
      <c r="E2928" s="81"/>
    </row>
    <row r="2929" spans="5:5" s="77" customFormat="1" ht="88.5" customHeight="1">
      <c r="E2929" s="81"/>
    </row>
    <row r="2930" spans="5:5" s="77" customFormat="1" ht="88.5" customHeight="1">
      <c r="E2930" s="81"/>
    </row>
    <row r="2931" spans="5:5" s="77" customFormat="1" ht="88.5" customHeight="1">
      <c r="E2931" s="81"/>
    </row>
    <row r="2932" spans="5:5" s="77" customFormat="1" ht="88.5" customHeight="1">
      <c r="E2932" s="81"/>
    </row>
    <row r="2933" spans="5:5" s="77" customFormat="1" ht="88.5" customHeight="1">
      <c r="E2933" s="81"/>
    </row>
    <row r="2934" spans="5:5" s="77" customFormat="1" ht="88.5" customHeight="1">
      <c r="E2934" s="81"/>
    </row>
    <row r="2935" spans="5:5" s="77" customFormat="1" ht="88.5" customHeight="1">
      <c r="E2935" s="81"/>
    </row>
    <row r="2936" spans="5:5" s="77" customFormat="1" ht="88.5" customHeight="1">
      <c r="E2936" s="81"/>
    </row>
    <row r="2937" spans="5:5" s="77" customFormat="1" ht="88.5" customHeight="1">
      <c r="E2937" s="81"/>
    </row>
    <row r="2938" spans="5:5" s="77" customFormat="1" ht="88.5" customHeight="1">
      <c r="E2938" s="81"/>
    </row>
    <row r="2939" spans="5:5" s="77" customFormat="1" ht="88.5" customHeight="1">
      <c r="E2939" s="81"/>
    </row>
    <row r="2940" spans="5:5" s="77" customFormat="1" ht="88.5" customHeight="1">
      <c r="E2940" s="81"/>
    </row>
    <row r="2941" spans="5:5" s="77" customFormat="1" ht="88.5" customHeight="1">
      <c r="E2941" s="81"/>
    </row>
    <row r="2942" spans="5:5" s="77" customFormat="1" ht="88.5" customHeight="1">
      <c r="E2942" s="81"/>
    </row>
    <row r="2943" spans="5:5" s="77" customFormat="1" ht="88.5" customHeight="1">
      <c r="E2943" s="81"/>
    </row>
    <row r="2944" spans="5:5" s="77" customFormat="1" ht="88.5" customHeight="1">
      <c r="E2944" s="81"/>
    </row>
    <row r="2945" spans="5:5" s="77" customFormat="1" ht="88.5" customHeight="1">
      <c r="E2945" s="81"/>
    </row>
    <row r="2946" spans="5:5" s="77" customFormat="1" ht="88.5" customHeight="1">
      <c r="E2946" s="81"/>
    </row>
    <row r="2947" spans="5:5" s="77" customFormat="1" ht="88.5" customHeight="1">
      <c r="E2947" s="81"/>
    </row>
    <row r="2948" spans="5:5" s="77" customFormat="1" ht="88.5" customHeight="1">
      <c r="E2948" s="81"/>
    </row>
    <row r="2949" spans="5:5" s="77" customFormat="1" ht="88.5" customHeight="1">
      <c r="E2949" s="81"/>
    </row>
    <row r="2950" spans="5:5" s="77" customFormat="1" ht="88.5" customHeight="1">
      <c r="E2950" s="81"/>
    </row>
    <row r="2951" spans="5:5" s="77" customFormat="1" ht="88.5" customHeight="1">
      <c r="E2951" s="81"/>
    </row>
    <row r="2952" spans="5:5" s="77" customFormat="1" ht="88.5" customHeight="1">
      <c r="E2952" s="81"/>
    </row>
    <row r="2953" spans="5:5" s="77" customFormat="1" ht="88.5" customHeight="1">
      <c r="E2953" s="81"/>
    </row>
    <row r="2954" spans="5:5" s="77" customFormat="1" ht="88.5" customHeight="1">
      <c r="E2954" s="81"/>
    </row>
    <row r="2955" spans="5:5" s="77" customFormat="1" ht="88.5" customHeight="1">
      <c r="E2955" s="81"/>
    </row>
    <row r="2956" spans="5:5" s="77" customFormat="1" ht="88.5" customHeight="1">
      <c r="E2956" s="81"/>
    </row>
    <row r="2957" spans="5:5" s="77" customFormat="1" ht="88.5" customHeight="1">
      <c r="E2957" s="81"/>
    </row>
    <row r="2958" spans="5:5" s="77" customFormat="1" ht="88.5" customHeight="1">
      <c r="E2958" s="81"/>
    </row>
    <row r="2959" spans="5:5" s="77" customFormat="1" ht="88.5" customHeight="1">
      <c r="E2959" s="81"/>
    </row>
    <row r="2960" spans="5:5" s="77" customFormat="1" ht="88.5" customHeight="1">
      <c r="E2960" s="81"/>
    </row>
    <row r="2961" spans="5:5" s="77" customFormat="1" ht="88.5" customHeight="1">
      <c r="E2961" s="81"/>
    </row>
    <row r="2962" spans="5:5" s="77" customFormat="1" ht="88.5" customHeight="1">
      <c r="E2962" s="81"/>
    </row>
    <row r="2963" spans="5:5" s="77" customFormat="1" ht="88.5" customHeight="1">
      <c r="E2963" s="81"/>
    </row>
    <row r="2964" spans="5:5" s="77" customFormat="1" ht="88.5" customHeight="1">
      <c r="E2964" s="81"/>
    </row>
    <row r="2965" spans="5:5" s="77" customFormat="1" ht="88.5" customHeight="1">
      <c r="E2965" s="81"/>
    </row>
    <row r="2966" spans="5:5" s="77" customFormat="1" ht="88.5" customHeight="1">
      <c r="E2966" s="81"/>
    </row>
    <row r="2967" spans="5:5" s="77" customFormat="1" ht="88.5" customHeight="1">
      <c r="E2967" s="81"/>
    </row>
    <row r="2968" spans="5:5" s="77" customFormat="1" ht="88.5" customHeight="1">
      <c r="E2968" s="81"/>
    </row>
    <row r="2969" spans="5:5" s="77" customFormat="1" ht="88.5" customHeight="1">
      <c r="E2969" s="81"/>
    </row>
    <row r="2970" spans="5:5" s="77" customFormat="1" ht="88.5" customHeight="1">
      <c r="E2970" s="81"/>
    </row>
    <row r="2971" spans="5:5" s="77" customFormat="1" ht="88.5" customHeight="1">
      <c r="E2971" s="81"/>
    </row>
    <row r="2972" spans="5:5" s="77" customFormat="1" ht="88.5" customHeight="1">
      <c r="E2972" s="81"/>
    </row>
    <row r="2973" spans="5:5" s="77" customFormat="1" ht="88.5" customHeight="1">
      <c r="E2973" s="81"/>
    </row>
    <row r="2974" spans="5:5" s="77" customFormat="1" ht="88.5" customHeight="1">
      <c r="E2974" s="81"/>
    </row>
    <row r="2975" spans="5:5" s="77" customFormat="1" ht="88.5" customHeight="1">
      <c r="E2975" s="81"/>
    </row>
    <row r="2976" spans="5:5" s="77" customFormat="1" ht="88.5" customHeight="1">
      <c r="E2976" s="81"/>
    </row>
    <row r="2977" spans="5:5" s="77" customFormat="1" ht="88.5" customHeight="1">
      <c r="E2977" s="81"/>
    </row>
    <row r="2978" spans="5:5" s="77" customFormat="1" ht="88.5" customHeight="1">
      <c r="E2978" s="81"/>
    </row>
    <row r="2979" spans="5:5" s="77" customFormat="1" ht="88.5" customHeight="1">
      <c r="E2979" s="81"/>
    </row>
    <row r="2980" spans="5:5" s="77" customFormat="1" ht="88.5" customHeight="1">
      <c r="E2980" s="81"/>
    </row>
    <row r="2981" spans="5:5" s="77" customFormat="1" ht="88.5" customHeight="1">
      <c r="E2981" s="81"/>
    </row>
    <row r="2982" spans="5:5" s="77" customFormat="1" ht="88.5" customHeight="1">
      <c r="E2982" s="81"/>
    </row>
    <row r="2983" spans="5:5" s="77" customFormat="1" ht="88.5" customHeight="1">
      <c r="E2983" s="81"/>
    </row>
    <row r="2984" spans="5:5" s="77" customFormat="1" ht="88.5" customHeight="1">
      <c r="E2984" s="81"/>
    </row>
    <row r="2985" spans="5:5" s="77" customFormat="1" ht="88.5" customHeight="1">
      <c r="E2985" s="81"/>
    </row>
    <row r="2986" spans="5:5" s="77" customFormat="1" ht="88.5" customHeight="1">
      <c r="E2986" s="81"/>
    </row>
    <row r="2987" spans="5:5" s="77" customFormat="1" ht="88.5" customHeight="1">
      <c r="E2987" s="81"/>
    </row>
    <row r="2988" spans="5:5" s="77" customFormat="1" ht="88.5" customHeight="1">
      <c r="E2988" s="81"/>
    </row>
    <row r="2989" spans="5:5" s="77" customFormat="1" ht="88.5" customHeight="1">
      <c r="E2989" s="81"/>
    </row>
    <row r="2990" spans="5:5" s="77" customFormat="1" ht="88.5" customHeight="1">
      <c r="E2990" s="81"/>
    </row>
    <row r="2991" spans="5:5" s="77" customFormat="1" ht="88.5" customHeight="1">
      <c r="E2991" s="81"/>
    </row>
    <row r="2992" spans="5:5" s="77" customFormat="1" ht="88.5" customHeight="1">
      <c r="E2992" s="81"/>
    </row>
    <row r="2993" spans="5:5" s="77" customFormat="1" ht="88.5" customHeight="1">
      <c r="E2993" s="81"/>
    </row>
    <row r="2994" spans="5:5" s="77" customFormat="1" ht="88.5" customHeight="1">
      <c r="E2994" s="81"/>
    </row>
    <row r="2995" spans="5:5" s="77" customFormat="1" ht="88.5" customHeight="1">
      <c r="E2995" s="81"/>
    </row>
    <row r="2996" spans="5:5" s="77" customFormat="1" ht="88.5" customHeight="1">
      <c r="E2996" s="81"/>
    </row>
    <row r="2997" spans="5:5" s="77" customFormat="1" ht="88.5" customHeight="1">
      <c r="E2997" s="81"/>
    </row>
    <row r="2998" spans="5:5" s="77" customFormat="1" ht="88.5" customHeight="1">
      <c r="E2998" s="81"/>
    </row>
    <row r="2999" spans="5:5" s="77" customFormat="1" ht="88.5" customHeight="1">
      <c r="E2999" s="81"/>
    </row>
    <row r="3000" spans="5:5" s="77" customFormat="1" ht="88.5" customHeight="1">
      <c r="E3000" s="81"/>
    </row>
    <row r="3001" spans="5:5" s="77" customFormat="1" ht="88.5" customHeight="1">
      <c r="E3001" s="81"/>
    </row>
    <row r="3002" spans="5:5" s="77" customFormat="1" ht="88.5" customHeight="1">
      <c r="E3002" s="81"/>
    </row>
    <row r="3003" spans="5:5" s="77" customFormat="1" ht="88.5" customHeight="1">
      <c r="E3003" s="81"/>
    </row>
    <row r="3004" spans="5:5" s="77" customFormat="1" ht="88.5" customHeight="1">
      <c r="E3004" s="81"/>
    </row>
    <row r="3005" spans="5:5" s="77" customFormat="1" ht="88.5" customHeight="1">
      <c r="E3005" s="81"/>
    </row>
    <row r="3006" spans="5:5" s="77" customFormat="1" ht="88.5" customHeight="1">
      <c r="E3006" s="81"/>
    </row>
    <row r="3007" spans="5:5" s="77" customFormat="1" ht="88.5" customHeight="1">
      <c r="E3007" s="81"/>
    </row>
    <row r="3008" spans="5:5" s="77" customFormat="1" ht="88.5" customHeight="1">
      <c r="E3008" s="81"/>
    </row>
    <row r="3009" spans="5:5" s="77" customFormat="1" ht="88.5" customHeight="1">
      <c r="E3009" s="81"/>
    </row>
    <row r="3010" spans="5:5" s="77" customFormat="1" ht="88.5" customHeight="1">
      <c r="E3010" s="81"/>
    </row>
    <row r="3011" spans="5:5" s="77" customFormat="1" ht="88.5" customHeight="1">
      <c r="E3011" s="81"/>
    </row>
    <row r="3012" spans="5:5" s="77" customFormat="1" ht="88.5" customHeight="1">
      <c r="E3012" s="81"/>
    </row>
    <row r="3013" spans="5:5" s="77" customFormat="1" ht="88.5" customHeight="1">
      <c r="E3013" s="81"/>
    </row>
    <row r="3014" spans="5:5" s="77" customFormat="1" ht="88.5" customHeight="1">
      <c r="E3014" s="81"/>
    </row>
    <row r="3015" spans="5:5" s="77" customFormat="1" ht="88.5" customHeight="1">
      <c r="E3015" s="81"/>
    </row>
    <row r="3016" spans="5:5" s="77" customFormat="1" ht="88.5" customHeight="1">
      <c r="E3016" s="81"/>
    </row>
    <row r="3017" spans="5:5" s="77" customFormat="1" ht="88.5" customHeight="1">
      <c r="E3017" s="81"/>
    </row>
    <row r="3018" spans="5:5" s="77" customFormat="1" ht="88.5" customHeight="1">
      <c r="E3018" s="81"/>
    </row>
    <row r="3019" spans="5:5" s="77" customFormat="1" ht="88.5" customHeight="1">
      <c r="E3019" s="81"/>
    </row>
    <row r="3020" spans="5:5" s="77" customFormat="1" ht="88.5" customHeight="1">
      <c r="E3020" s="81"/>
    </row>
    <row r="3021" spans="5:5" s="77" customFormat="1" ht="88.5" customHeight="1">
      <c r="E3021" s="81"/>
    </row>
    <row r="3022" spans="5:5" s="77" customFormat="1" ht="88.5" customHeight="1">
      <c r="E3022" s="81"/>
    </row>
    <row r="3023" spans="5:5" s="77" customFormat="1" ht="88.5" customHeight="1">
      <c r="E3023" s="81"/>
    </row>
    <row r="3024" spans="5:5" s="77" customFormat="1" ht="88.5" customHeight="1">
      <c r="E3024" s="81"/>
    </row>
    <row r="3025" spans="5:5" s="77" customFormat="1" ht="88.5" customHeight="1">
      <c r="E3025" s="81"/>
    </row>
    <row r="3026" spans="5:5" s="77" customFormat="1" ht="88.5" customHeight="1">
      <c r="E3026" s="81"/>
    </row>
    <row r="3027" spans="5:5" s="77" customFormat="1" ht="88.5" customHeight="1">
      <c r="E3027" s="81"/>
    </row>
    <row r="3028" spans="5:5" s="77" customFormat="1" ht="88.5" customHeight="1">
      <c r="E3028" s="81"/>
    </row>
    <row r="3029" spans="5:5" s="77" customFormat="1" ht="88.5" customHeight="1">
      <c r="E3029" s="81"/>
    </row>
    <row r="3030" spans="5:5" s="77" customFormat="1" ht="88.5" customHeight="1">
      <c r="E3030" s="81"/>
    </row>
    <row r="3031" spans="5:5" s="77" customFormat="1" ht="88.5" customHeight="1">
      <c r="E3031" s="81"/>
    </row>
    <row r="3032" spans="5:5" s="77" customFormat="1" ht="88.5" customHeight="1">
      <c r="E3032" s="81"/>
    </row>
    <row r="3033" spans="5:5" s="77" customFormat="1" ht="88.5" customHeight="1">
      <c r="E3033" s="81"/>
    </row>
    <row r="3034" spans="5:5" s="77" customFormat="1" ht="88.5" customHeight="1">
      <c r="E3034" s="81"/>
    </row>
    <row r="3035" spans="5:5" s="77" customFormat="1" ht="88.5" customHeight="1">
      <c r="E3035" s="81"/>
    </row>
    <row r="3036" spans="5:5" s="77" customFormat="1" ht="88.5" customHeight="1">
      <c r="E3036" s="81"/>
    </row>
    <row r="3037" spans="5:5" s="77" customFormat="1" ht="88.5" customHeight="1">
      <c r="E3037" s="81"/>
    </row>
    <row r="3038" spans="5:5" s="77" customFormat="1" ht="88.5" customHeight="1">
      <c r="E3038" s="81"/>
    </row>
    <row r="3039" spans="5:5" s="77" customFormat="1" ht="88.5" customHeight="1">
      <c r="E3039" s="81"/>
    </row>
    <row r="3040" spans="5:5" s="77" customFormat="1" ht="88.5" customHeight="1">
      <c r="E3040" s="81"/>
    </row>
    <row r="3041" spans="5:5" s="77" customFormat="1" ht="88.5" customHeight="1">
      <c r="E3041" s="81"/>
    </row>
    <row r="3042" spans="5:5" s="77" customFormat="1" ht="88.5" customHeight="1">
      <c r="E3042" s="81"/>
    </row>
    <row r="3043" spans="5:5" s="77" customFormat="1" ht="88.5" customHeight="1">
      <c r="E3043" s="81"/>
    </row>
    <row r="3044" spans="5:5" s="77" customFormat="1" ht="88.5" customHeight="1">
      <c r="E3044" s="81"/>
    </row>
    <row r="3045" spans="5:5" s="77" customFormat="1" ht="88.5" customHeight="1">
      <c r="E3045" s="81"/>
    </row>
    <row r="3046" spans="5:5" s="77" customFormat="1" ht="88.5" customHeight="1">
      <c r="E3046" s="81"/>
    </row>
    <row r="3047" spans="5:5" s="77" customFormat="1" ht="88.5" customHeight="1">
      <c r="E3047" s="81"/>
    </row>
    <row r="3048" spans="5:5" s="77" customFormat="1" ht="88.5" customHeight="1">
      <c r="E3048" s="81"/>
    </row>
    <row r="3049" spans="5:5" s="77" customFormat="1" ht="88.5" customHeight="1">
      <c r="E3049" s="81"/>
    </row>
    <row r="3050" spans="5:5" s="77" customFormat="1" ht="88.5" customHeight="1">
      <c r="E3050" s="81"/>
    </row>
    <row r="3051" spans="5:5" s="77" customFormat="1" ht="88.5" customHeight="1">
      <c r="E3051" s="81"/>
    </row>
    <row r="3052" spans="5:5" s="77" customFormat="1" ht="88.5" customHeight="1">
      <c r="E3052" s="81"/>
    </row>
    <row r="3053" spans="5:5" s="77" customFormat="1" ht="88.5" customHeight="1">
      <c r="E3053" s="81"/>
    </row>
    <row r="3054" spans="5:5" s="77" customFormat="1" ht="88.5" customHeight="1">
      <c r="E3054" s="81"/>
    </row>
    <row r="3055" spans="5:5" s="77" customFormat="1" ht="88.5" customHeight="1">
      <c r="E3055" s="81"/>
    </row>
    <row r="3056" spans="5:5" s="77" customFormat="1" ht="88.5" customHeight="1">
      <c r="E3056" s="81"/>
    </row>
    <row r="3057" spans="5:5" s="77" customFormat="1" ht="88.5" customHeight="1">
      <c r="E3057" s="81"/>
    </row>
    <row r="3058" spans="5:5" s="77" customFormat="1" ht="88.5" customHeight="1">
      <c r="E3058" s="81"/>
    </row>
    <row r="3059" spans="5:5" s="77" customFormat="1" ht="88.5" customHeight="1">
      <c r="E3059" s="81"/>
    </row>
    <row r="3060" spans="5:5" s="77" customFormat="1" ht="88.5" customHeight="1">
      <c r="E3060" s="81"/>
    </row>
    <row r="3061" spans="5:5" s="77" customFormat="1" ht="88.5" customHeight="1">
      <c r="E3061" s="81"/>
    </row>
    <row r="3062" spans="5:5" s="77" customFormat="1" ht="88.5" customHeight="1">
      <c r="E3062" s="81"/>
    </row>
    <row r="3063" spans="5:5" s="77" customFormat="1" ht="88.5" customHeight="1">
      <c r="E3063" s="81"/>
    </row>
    <row r="3064" spans="5:5" s="77" customFormat="1" ht="88.5" customHeight="1">
      <c r="E3064" s="81"/>
    </row>
    <row r="3065" spans="5:5" s="77" customFormat="1" ht="88.5" customHeight="1">
      <c r="E3065" s="81"/>
    </row>
    <row r="3066" spans="5:5" s="77" customFormat="1" ht="88.5" customHeight="1">
      <c r="E3066" s="81"/>
    </row>
    <row r="3067" spans="5:5" s="77" customFormat="1" ht="88.5" customHeight="1">
      <c r="E3067" s="81"/>
    </row>
    <row r="3068" spans="5:5" s="77" customFormat="1" ht="88.5" customHeight="1">
      <c r="E3068" s="81"/>
    </row>
    <row r="3069" spans="5:5" s="77" customFormat="1" ht="88.5" customHeight="1">
      <c r="E3069" s="81"/>
    </row>
    <row r="3070" spans="5:5" s="77" customFormat="1" ht="88.5" customHeight="1">
      <c r="E3070" s="81"/>
    </row>
    <row r="3071" spans="5:5" s="77" customFormat="1" ht="88.5" customHeight="1">
      <c r="E3071" s="81"/>
    </row>
    <row r="3072" spans="5:5" s="77" customFormat="1" ht="88.5" customHeight="1">
      <c r="E3072" s="81"/>
    </row>
    <row r="3073" spans="5:5" s="77" customFormat="1" ht="88.5" customHeight="1">
      <c r="E3073" s="81"/>
    </row>
    <row r="3074" spans="5:5" s="77" customFormat="1" ht="88.5" customHeight="1">
      <c r="E3074" s="81"/>
    </row>
    <row r="3075" spans="5:5" s="77" customFormat="1" ht="88.5" customHeight="1">
      <c r="E3075" s="81"/>
    </row>
    <row r="3076" spans="5:5" s="77" customFormat="1" ht="88.5" customHeight="1">
      <c r="E3076" s="81"/>
    </row>
    <row r="3077" spans="5:5" s="77" customFormat="1" ht="88.5" customHeight="1">
      <c r="E3077" s="81"/>
    </row>
    <row r="3078" spans="5:5" s="77" customFormat="1" ht="88.5" customHeight="1">
      <c r="E3078" s="81"/>
    </row>
    <row r="3079" spans="5:5" s="77" customFormat="1" ht="88.5" customHeight="1">
      <c r="E3079" s="81"/>
    </row>
    <row r="3080" spans="5:5" s="77" customFormat="1" ht="88.5" customHeight="1">
      <c r="E3080" s="81"/>
    </row>
    <row r="3081" spans="5:5" s="77" customFormat="1" ht="88.5" customHeight="1">
      <c r="E3081" s="81"/>
    </row>
    <row r="3082" spans="5:5" s="77" customFormat="1" ht="88.5" customHeight="1">
      <c r="E3082" s="81"/>
    </row>
    <row r="3083" spans="5:5" s="77" customFormat="1" ht="88.5" customHeight="1">
      <c r="E3083" s="81"/>
    </row>
    <row r="3084" spans="5:5" s="77" customFormat="1" ht="88.5" customHeight="1">
      <c r="E3084" s="81"/>
    </row>
    <row r="3085" spans="5:5" s="77" customFormat="1" ht="88.5" customHeight="1">
      <c r="E3085" s="81"/>
    </row>
    <row r="3086" spans="5:5" s="77" customFormat="1" ht="88.5" customHeight="1">
      <c r="E3086" s="81"/>
    </row>
    <row r="3087" spans="5:5" s="77" customFormat="1" ht="88.5" customHeight="1">
      <c r="E3087" s="81"/>
    </row>
    <row r="3088" spans="5:5" s="77" customFormat="1" ht="88.5" customHeight="1">
      <c r="E3088" s="81"/>
    </row>
    <row r="3089" spans="5:5" s="77" customFormat="1" ht="88.5" customHeight="1">
      <c r="E3089" s="81"/>
    </row>
    <row r="3090" spans="5:5" s="77" customFormat="1" ht="88.5" customHeight="1">
      <c r="E3090" s="81"/>
    </row>
    <row r="3091" spans="5:5" s="77" customFormat="1" ht="88.5" customHeight="1">
      <c r="E3091" s="81"/>
    </row>
    <row r="3092" spans="5:5" s="77" customFormat="1" ht="88.5" customHeight="1">
      <c r="E3092" s="81"/>
    </row>
    <row r="3093" spans="5:5" s="77" customFormat="1" ht="88.5" customHeight="1">
      <c r="E3093" s="81"/>
    </row>
    <row r="3094" spans="5:5" s="77" customFormat="1" ht="88.5" customHeight="1">
      <c r="E3094" s="81"/>
    </row>
    <row r="3095" spans="5:5" s="77" customFormat="1" ht="88.5" customHeight="1">
      <c r="E3095" s="81"/>
    </row>
    <row r="3096" spans="5:5" s="77" customFormat="1" ht="88.5" customHeight="1">
      <c r="E3096" s="81"/>
    </row>
    <row r="3097" spans="5:5" s="77" customFormat="1" ht="88.5" customHeight="1">
      <c r="E3097" s="81"/>
    </row>
    <row r="3098" spans="5:5" s="77" customFormat="1" ht="88.5" customHeight="1">
      <c r="E3098" s="81"/>
    </row>
    <row r="3099" spans="5:5" s="77" customFormat="1" ht="88.5" customHeight="1">
      <c r="E3099" s="81"/>
    </row>
    <row r="3100" spans="5:5" s="77" customFormat="1" ht="88.5" customHeight="1">
      <c r="E3100" s="81"/>
    </row>
    <row r="3101" spans="5:5" s="77" customFormat="1" ht="88.5" customHeight="1">
      <c r="E3101" s="81"/>
    </row>
    <row r="3102" spans="5:5" s="77" customFormat="1" ht="88.5" customHeight="1">
      <c r="E3102" s="81"/>
    </row>
    <row r="3103" spans="5:5" s="77" customFormat="1" ht="88.5" customHeight="1">
      <c r="E3103" s="81"/>
    </row>
    <row r="3104" spans="5:5" s="77" customFormat="1" ht="88.5" customHeight="1">
      <c r="E3104" s="81"/>
    </row>
    <row r="3105" spans="5:5" s="77" customFormat="1" ht="88.5" customHeight="1">
      <c r="E3105" s="81"/>
    </row>
    <row r="3106" spans="5:5" s="77" customFormat="1" ht="88.5" customHeight="1">
      <c r="E3106" s="81"/>
    </row>
    <row r="3107" spans="5:5" s="77" customFormat="1" ht="88.5" customHeight="1">
      <c r="E3107" s="81"/>
    </row>
    <row r="3108" spans="5:5" s="77" customFormat="1" ht="88.5" customHeight="1">
      <c r="E3108" s="81"/>
    </row>
    <row r="3109" spans="5:5" s="77" customFormat="1" ht="88.5" customHeight="1">
      <c r="E3109" s="81"/>
    </row>
    <row r="3110" spans="5:5" s="77" customFormat="1" ht="88.5" customHeight="1">
      <c r="E3110" s="81"/>
    </row>
    <row r="3111" spans="5:5" s="77" customFormat="1" ht="88.5" customHeight="1">
      <c r="E3111" s="81"/>
    </row>
    <row r="3112" spans="5:5" s="77" customFormat="1" ht="88.5" customHeight="1">
      <c r="E3112" s="81"/>
    </row>
    <row r="3113" spans="5:5" s="77" customFormat="1" ht="88.5" customHeight="1">
      <c r="E3113" s="81"/>
    </row>
    <row r="3114" spans="5:5" s="77" customFormat="1" ht="88.5" customHeight="1">
      <c r="E3114" s="81"/>
    </row>
    <row r="3115" spans="5:5" s="77" customFormat="1" ht="88.5" customHeight="1">
      <c r="E3115" s="81"/>
    </row>
    <row r="3116" spans="5:5" s="77" customFormat="1" ht="88.5" customHeight="1">
      <c r="E3116" s="81"/>
    </row>
    <row r="3117" spans="5:5" s="77" customFormat="1" ht="88.5" customHeight="1">
      <c r="E3117" s="81"/>
    </row>
    <row r="3118" spans="5:5" s="77" customFormat="1" ht="88.5" customHeight="1">
      <c r="E3118" s="81"/>
    </row>
    <row r="3119" spans="5:5" s="77" customFormat="1" ht="88.5" customHeight="1">
      <c r="E3119" s="81"/>
    </row>
    <row r="3120" spans="5:5" s="77" customFormat="1" ht="88.5" customHeight="1">
      <c r="E3120" s="81"/>
    </row>
    <row r="3121" spans="5:5" s="77" customFormat="1" ht="88.5" customHeight="1">
      <c r="E3121" s="81"/>
    </row>
    <row r="3122" spans="5:5" s="77" customFormat="1" ht="88.5" customHeight="1">
      <c r="E3122" s="81"/>
    </row>
    <row r="3123" spans="5:5" s="77" customFormat="1" ht="88.5" customHeight="1">
      <c r="E3123" s="81"/>
    </row>
    <row r="3124" spans="5:5" s="77" customFormat="1" ht="88.5" customHeight="1">
      <c r="E3124" s="81"/>
    </row>
    <row r="3125" spans="5:5" s="77" customFormat="1" ht="88.5" customHeight="1">
      <c r="E3125" s="81"/>
    </row>
    <row r="3126" spans="5:5" s="77" customFormat="1" ht="88.5" customHeight="1">
      <c r="E3126" s="81"/>
    </row>
    <row r="3127" spans="5:5" s="77" customFormat="1" ht="88.5" customHeight="1">
      <c r="E3127" s="81"/>
    </row>
    <row r="3128" spans="5:5" s="77" customFormat="1" ht="88.5" customHeight="1">
      <c r="E3128" s="81"/>
    </row>
    <row r="3129" spans="5:5" s="77" customFormat="1" ht="88.5" customHeight="1">
      <c r="E3129" s="81"/>
    </row>
    <row r="3130" spans="5:5" s="77" customFormat="1" ht="88.5" customHeight="1">
      <c r="E3130" s="81"/>
    </row>
    <row r="3131" spans="5:5" s="77" customFormat="1" ht="88.5" customHeight="1">
      <c r="E3131" s="81"/>
    </row>
    <row r="3132" spans="5:5" s="77" customFormat="1" ht="88.5" customHeight="1">
      <c r="E3132" s="81"/>
    </row>
    <row r="3133" spans="5:5" s="77" customFormat="1" ht="88.5" customHeight="1">
      <c r="E3133" s="81"/>
    </row>
    <row r="3134" spans="5:5" s="77" customFormat="1" ht="88.5" customHeight="1">
      <c r="E3134" s="81"/>
    </row>
    <row r="3135" spans="5:5" s="77" customFormat="1" ht="88.5" customHeight="1">
      <c r="E3135" s="81"/>
    </row>
    <row r="3136" spans="5:5" s="77" customFormat="1" ht="88.5" customHeight="1">
      <c r="E3136" s="81"/>
    </row>
    <row r="3137" spans="5:5" s="77" customFormat="1" ht="88.5" customHeight="1">
      <c r="E3137" s="81"/>
    </row>
    <row r="3138" spans="5:5" s="77" customFormat="1" ht="88.5" customHeight="1">
      <c r="E3138" s="81"/>
    </row>
    <row r="3139" spans="5:5" s="77" customFormat="1" ht="88.5" customHeight="1">
      <c r="E3139" s="81"/>
    </row>
    <row r="3140" spans="5:5" s="77" customFormat="1" ht="88.5" customHeight="1">
      <c r="E3140" s="81"/>
    </row>
    <row r="3141" spans="5:5" s="77" customFormat="1" ht="88.5" customHeight="1">
      <c r="E3141" s="81"/>
    </row>
    <row r="3142" spans="5:5" s="77" customFormat="1" ht="88.5" customHeight="1">
      <c r="E3142" s="81"/>
    </row>
    <row r="3143" spans="5:5" s="77" customFormat="1" ht="88.5" customHeight="1">
      <c r="E3143" s="81"/>
    </row>
    <row r="3144" spans="5:5" s="77" customFormat="1" ht="88.5" customHeight="1">
      <c r="E3144" s="81"/>
    </row>
    <row r="3145" spans="5:5" s="77" customFormat="1" ht="88.5" customHeight="1">
      <c r="E3145" s="81"/>
    </row>
    <row r="3146" spans="5:5" s="77" customFormat="1" ht="88.5" customHeight="1">
      <c r="E3146" s="81"/>
    </row>
    <row r="3147" spans="5:5" s="77" customFormat="1" ht="88.5" customHeight="1">
      <c r="E3147" s="81"/>
    </row>
    <row r="3148" spans="5:5" s="77" customFormat="1" ht="88.5" customHeight="1">
      <c r="E3148" s="81"/>
    </row>
    <row r="3149" spans="5:5" s="77" customFormat="1" ht="88.5" customHeight="1">
      <c r="E3149" s="81"/>
    </row>
    <row r="3150" spans="5:5" s="77" customFormat="1" ht="88.5" customHeight="1">
      <c r="E3150" s="81"/>
    </row>
    <row r="3151" spans="5:5" s="77" customFormat="1" ht="88.5" customHeight="1">
      <c r="E3151" s="81"/>
    </row>
    <row r="3152" spans="5:5" s="77" customFormat="1" ht="88.5" customHeight="1">
      <c r="E3152" s="81"/>
    </row>
    <row r="3153" spans="5:5" s="77" customFormat="1" ht="88.5" customHeight="1">
      <c r="E3153" s="81"/>
    </row>
    <row r="3154" spans="5:5" s="77" customFormat="1" ht="88.5" customHeight="1">
      <c r="E3154" s="81"/>
    </row>
    <row r="3155" spans="5:5" s="77" customFormat="1" ht="88.5" customHeight="1">
      <c r="E3155" s="81"/>
    </row>
    <row r="3156" spans="5:5" s="77" customFormat="1" ht="88.5" customHeight="1">
      <c r="E3156" s="81"/>
    </row>
    <row r="3157" spans="5:5" s="77" customFormat="1" ht="88.5" customHeight="1">
      <c r="E3157" s="81"/>
    </row>
    <row r="3158" spans="5:5" s="77" customFormat="1" ht="88.5" customHeight="1">
      <c r="E3158" s="81"/>
    </row>
    <row r="3159" spans="5:5" s="77" customFormat="1" ht="88.5" customHeight="1">
      <c r="E3159" s="81"/>
    </row>
    <row r="3160" spans="5:5" s="77" customFormat="1" ht="88.5" customHeight="1">
      <c r="E3160" s="81"/>
    </row>
    <row r="3161" spans="5:5" s="77" customFormat="1" ht="88.5" customHeight="1">
      <c r="E3161" s="81"/>
    </row>
    <row r="3162" spans="5:5" s="77" customFormat="1" ht="88.5" customHeight="1">
      <c r="E3162" s="81"/>
    </row>
    <row r="3163" spans="5:5" s="77" customFormat="1" ht="88.5" customHeight="1">
      <c r="E3163" s="81"/>
    </row>
    <row r="3164" spans="5:5" s="77" customFormat="1" ht="88.5" customHeight="1">
      <c r="E3164" s="81"/>
    </row>
    <row r="3165" spans="5:5" s="77" customFormat="1" ht="88.5" customHeight="1">
      <c r="E3165" s="81"/>
    </row>
    <row r="3166" spans="5:5" s="77" customFormat="1" ht="88.5" customHeight="1">
      <c r="E3166" s="81"/>
    </row>
    <row r="3167" spans="5:5" s="77" customFormat="1" ht="88.5" customHeight="1">
      <c r="E3167" s="81"/>
    </row>
    <row r="3168" spans="5:5" s="77" customFormat="1" ht="88.5" customHeight="1">
      <c r="E3168" s="81"/>
    </row>
    <row r="3169" spans="5:5" s="77" customFormat="1" ht="88.5" customHeight="1">
      <c r="E3169" s="81"/>
    </row>
    <row r="3170" spans="5:5" s="77" customFormat="1" ht="88.5" customHeight="1">
      <c r="E3170" s="81"/>
    </row>
    <row r="3171" spans="5:5" s="77" customFormat="1" ht="88.5" customHeight="1">
      <c r="E3171" s="81"/>
    </row>
    <row r="3172" spans="5:5" s="77" customFormat="1" ht="88.5" customHeight="1">
      <c r="E3172" s="81"/>
    </row>
    <row r="3173" spans="5:5" s="77" customFormat="1" ht="88.5" customHeight="1">
      <c r="E3173" s="81"/>
    </row>
    <row r="3174" spans="5:5" s="77" customFormat="1" ht="88.5" customHeight="1">
      <c r="E3174" s="81"/>
    </row>
    <row r="3175" spans="5:5" s="77" customFormat="1" ht="88.5" customHeight="1">
      <c r="E3175" s="81"/>
    </row>
    <row r="3176" spans="5:5" s="77" customFormat="1" ht="88.5" customHeight="1">
      <c r="E3176" s="81"/>
    </row>
    <row r="3177" spans="5:5" s="77" customFormat="1" ht="88.5" customHeight="1">
      <c r="E3177" s="81"/>
    </row>
    <row r="3178" spans="5:5" s="77" customFormat="1" ht="88.5" customHeight="1">
      <c r="E3178" s="81"/>
    </row>
    <row r="3179" spans="5:5" s="77" customFormat="1" ht="88.5" customHeight="1">
      <c r="E3179" s="81"/>
    </row>
    <row r="3180" spans="5:5" s="77" customFormat="1" ht="88.5" customHeight="1">
      <c r="E3180" s="81"/>
    </row>
    <row r="3181" spans="5:5" s="77" customFormat="1" ht="88.5" customHeight="1">
      <c r="E3181" s="81"/>
    </row>
    <row r="3182" spans="5:5" s="77" customFormat="1" ht="88.5" customHeight="1">
      <c r="E3182" s="81"/>
    </row>
    <row r="3183" spans="5:5" s="77" customFormat="1" ht="88.5" customHeight="1">
      <c r="E3183" s="81"/>
    </row>
    <row r="3184" spans="5:5" s="77" customFormat="1" ht="88.5" customHeight="1">
      <c r="E3184" s="81"/>
    </row>
    <row r="3185" spans="5:5" s="77" customFormat="1" ht="88.5" customHeight="1">
      <c r="E3185" s="81"/>
    </row>
    <row r="3186" spans="5:5" s="77" customFormat="1" ht="88.5" customHeight="1">
      <c r="E3186" s="81"/>
    </row>
    <row r="3187" spans="5:5" s="77" customFormat="1" ht="88.5" customHeight="1">
      <c r="E3187" s="81"/>
    </row>
    <row r="3188" spans="5:5" s="77" customFormat="1" ht="88.5" customHeight="1">
      <c r="E3188" s="81"/>
    </row>
    <row r="3189" spans="5:5" s="77" customFormat="1" ht="88.5" customHeight="1">
      <c r="E3189" s="81"/>
    </row>
    <row r="3190" spans="5:5" s="77" customFormat="1" ht="88.5" customHeight="1">
      <c r="E3190" s="81"/>
    </row>
    <row r="3191" spans="5:5" s="77" customFormat="1" ht="88.5" customHeight="1">
      <c r="E3191" s="81"/>
    </row>
    <row r="3192" spans="5:5" s="77" customFormat="1" ht="88.5" customHeight="1">
      <c r="E3192" s="81"/>
    </row>
    <row r="3193" spans="5:5" s="77" customFormat="1" ht="88.5" customHeight="1">
      <c r="E3193" s="81"/>
    </row>
    <row r="3194" spans="5:5" s="77" customFormat="1" ht="88.5" customHeight="1">
      <c r="E3194" s="81"/>
    </row>
    <row r="3195" spans="5:5" s="77" customFormat="1" ht="88.5" customHeight="1">
      <c r="E3195" s="81"/>
    </row>
    <row r="3196" spans="5:5" s="77" customFormat="1" ht="88.5" customHeight="1">
      <c r="E3196" s="81"/>
    </row>
    <row r="3197" spans="5:5" s="77" customFormat="1" ht="88.5" customHeight="1">
      <c r="E3197" s="81"/>
    </row>
    <row r="3198" spans="5:5" s="77" customFormat="1" ht="88.5" customHeight="1">
      <c r="E3198" s="81"/>
    </row>
    <row r="3199" spans="5:5" s="77" customFormat="1" ht="88.5" customHeight="1">
      <c r="E3199" s="81"/>
    </row>
    <row r="3200" spans="5:5" s="77" customFormat="1" ht="88.5" customHeight="1">
      <c r="E3200" s="81"/>
    </row>
    <row r="3201" spans="5:5" s="77" customFormat="1" ht="88.5" customHeight="1">
      <c r="E3201" s="81"/>
    </row>
    <row r="3202" spans="5:5" s="77" customFormat="1" ht="88.5" customHeight="1">
      <c r="E3202" s="81"/>
    </row>
    <row r="3203" spans="5:5" s="77" customFormat="1" ht="88.5" customHeight="1">
      <c r="E3203" s="81"/>
    </row>
    <row r="3204" spans="5:5" s="77" customFormat="1" ht="88.5" customHeight="1">
      <c r="E3204" s="81"/>
    </row>
    <row r="3205" spans="5:5" s="77" customFormat="1" ht="88.5" customHeight="1">
      <c r="E3205" s="81"/>
    </row>
    <row r="3206" spans="5:5" s="77" customFormat="1" ht="88.5" customHeight="1">
      <c r="E3206" s="81"/>
    </row>
    <row r="3207" spans="5:5" s="77" customFormat="1" ht="88.5" customHeight="1">
      <c r="E3207" s="81"/>
    </row>
    <row r="3208" spans="5:5" s="77" customFormat="1" ht="88.5" customHeight="1">
      <c r="E3208" s="81"/>
    </row>
    <row r="3209" spans="5:5" s="77" customFormat="1" ht="88.5" customHeight="1">
      <c r="E3209" s="81"/>
    </row>
    <row r="3210" spans="5:5" s="77" customFormat="1" ht="88.5" customHeight="1">
      <c r="E3210" s="81"/>
    </row>
    <row r="3211" spans="5:5" s="77" customFormat="1" ht="88.5" customHeight="1">
      <c r="E3211" s="81"/>
    </row>
    <row r="3212" spans="5:5" s="77" customFormat="1" ht="88.5" customHeight="1">
      <c r="E3212" s="81"/>
    </row>
    <row r="3213" spans="5:5" s="77" customFormat="1" ht="88.5" customHeight="1">
      <c r="E3213" s="81"/>
    </row>
    <row r="3214" spans="5:5" s="77" customFormat="1" ht="88.5" customHeight="1">
      <c r="E3214" s="81"/>
    </row>
    <row r="3215" spans="5:5" s="77" customFormat="1" ht="88.5" customHeight="1">
      <c r="E3215" s="81"/>
    </row>
    <row r="3216" spans="5:5" s="77" customFormat="1" ht="88.5" customHeight="1">
      <c r="E3216" s="81"/>
    </row>
    <row r="3217" spans="5:5" s="77" customFormat="1" ht="88.5" customHeight="1">
      <c r="E3217" s="81"/>
    </row>
    <row r="3218" spans="5:5" s="77" customFormat="1" ht="88.5" customHeight="1">
      <c r="E3218" s="81"/>
    </row>
    <row r="3219" spans="5:5" s="77" customFormat="1" ht="88.5" customHeight="1">
      <c r="E3219" s="81"/>
    </row>
    <row r="3220" spans="5:5" s="77" customFormat="1" ht="88.5" customHeight="1">
      <c r="E3220" s="81"/>
    </row>
    <row r="3221" spans="5:5" s="77" customFormat="1" ht="88.5" customHeight="1">
      <c r="E3221" s="81"/>
    </row>
    <row r="3222" spans="5:5" s="77" customFormat="1" ht="88.5" customHeight="1">
      <c r="E3222" s="81"/>
    </row>
    <row r="3223" spans="5:5" s="77" customFormat="1" ht="88.5" customHeight="1">
      <c r="E3223" s="81"/>
    </row>
    <row r="3224" spans="5:5" s="77" customFormat="1" ht="88.5" customHeight="1">
      <c r="E3224" s="81"/>
    </row>
    <row r="3225" spans="5:5" s="77" customFormat="1" ht="88.5" customHeight="1">
      <c r="E3225" s="81"/>
    </row>
    <row r="3226" spans="5:5" s="77" customFormat="1" ht="88.5" customHeight="1">
      <c r="E3226" s="81"/>
    </row>
    <row r="3227" spans="5:5" s="77" customFormat="1" ht="88.5" customHeight="1">
      <c r="E3227" s="81"/>
    </row>
    <row r="3228" spans="5:5" s="77" customFormat="1" ht="88.5" customHeight="1">
      <c r="E3228" s="81"/>
    </row>
    <row r="3229" spans="5:5" s="77" customFormat="1" ht="88.5" customHeight="1">
      <c r="E3229" s="81"/>
    </row>
    <row r="3230" spans="5:5" s="77" customFormat="1" ht="88.5" customHeight="1">
      <c r="E3230" s="81"/>
    </row>
    <row r="3231" spans="5:5" s="77" customFormat="1" ht="88.5" customHeight="1">
      <c r="E3231" s="81"/>
    </row>
    <row r="3232" spans="5:5" s="77" customFormat="1" ht="88.5" customHeight="1">
      <c r="E3232" s="81"/>
    </row>
    <row r="3233" spans="5:5" s="77" customFormat="1" ht="88.5" customHeight="1">
      <c r="E3233" s="81"/>
    </row>
    <row r="3234" spans="5:5" s="77" customFormat="1" ht="88.5" customHeight="1">
      <c r="E3234" s="81"/>
    </row>
    <row r="3235" spans="5:5" s="77" customFormat="1" ht="88.5" customHeight="1">
      <c r="E3235" s="81"/>
    </row>
    <row r="3236" spans="5:5" s="77" customFormat="1" ht="88.5" customHeight="1">
      <c r="E3236" s="81"/>
    </row>
    <row r="3237" spans="5:5" s="77" customFormat="1" ht="88.5" customHeight="1">
      <c r="E3237" s="81"/>
    </row>
    <row r="3238" spans="5:5" s="77" customFormat="1" ht="88.5" customHeight="1">
      <c r="E3238" s="81"/>
    </row>
    <row r="3239" spans="5:5" s="77" customFormat="1" ht="88.5" customHeight="1">
      <c r="E3239" s="81"/>
    </row>
    <row r="3240" spans="5:5" s="77" customFormat="1" ht="88.5" customHeight="1">
      <c r="E3240" s="81"/>
    </row>
    <row r="3241" spans="5:5" s="77" customFormat="1" ht="88.5" customHeight="1">
      <c r="E3241" s="81"/>
    </row>
    <row r="3242" spans="5:5" s="77" customFormat="1" ht="88.5" customHeight="1">
      <c r="E3242" s="81"/>
    </row>
    <row r="3243" spans="5:5" s="77" customFormat="1" ht="88.5" customHeight="1">
      <c r="E3243" s="81"/>
    </row>
    <row r="3244" spans="5:5" s="77" customFormat="1" ht="88.5" customHeight="1">
      <c r="E3244" s="81"/>
    </row>
    <row r="3245" spans="5:5" s="77" customFormat="1" ht="88.5" customHeight="1">
      <c r="E3245" s="81"/>
    </row>
    <row r="3246" spans="5:5" s="77" customFormat="1" ht="88.5" customHeight="1">
      <c r="E3246" s="81"/>
    </row>
    <row r="3247" spans="5:5" s="77" customFormat="1" ht="88.5" customHeight="1">
      <c r="E3247" s="81"/>
    </row>
    <row r="3248" spans="5:5" s="77" customFormat="1" ht="88.5" customHeight="1">
      <c r="E3248" s="81"/>
    </row>
    <row r="3249" spans="5:5" s="77" customFormat="1" ht="88.5" customHeight="1">
      <c r="E3249" s="81"/>
    </row>
    <row r="3250" spans="5:5" s="77" customFormat="1" ht="88.5" customHeight="1">
      <c r="E3250" s="81"/>
    </row>
    <row r="3251" spans="5:5" s="77" customFormat="1" ht="88.5" customHeight="1">
      <c r="E3251" s="81"/>
    </row>
    <row r="3252" spans="5:5" s="77" customFormat="1" ht="88.5" customHeight="1">
      <c r="E3252" s="81"/>
    </row>
    <row r="3253" spans="5:5" s="77" customFormat="1" ht="88.5" customHeight="1">
      <c r="E3253" s="81"/>
    </row>
    <row r="3254" spans="5:5" s="77" customFormat="1" ht="88.5" customHeight="1">
      <c r="E3254" s="81"/>
    </row>
    <row r="3255" spans="5:5" s="77" customFormat="1" ht="88.5" customHeight="1">
      <c r="E3255" s="81"/>
    </row>
    <row r="3256" spans="5:5" s="77" customFormat="1" ht="88.5" customHeight="1">
      <c r="E3256" s="81"/>
    </row>
    <row r="3257" spans="5:5" s="77" customFormat="1" ht="88.5" customHeight="1">
      <c r="E3257" s="81"/>
    </row>
    <row r="3258" spans="5:5" s="77" customFormat="1" ht="88.5" customHeight="1">
      <c r="E3258" s="81"/>
    </row>
    <row r="3259" spans="5:5" s="77" customFormat="1" ht="88.5" customHeight="1">
      <c r="E3259" s="81"/>
    </row>
    <row r="3260" spans="5:5" s="77" customFormat="1" ht="88.5" customHeight="1">
      <c r="E3260" s="81"/>
    </row>
    <row r="3261" spans="5:5" s="77" customFormat="1" ht="88.5" customHeight="1">
      <c r="E3261" s="81"/>
    </row>
    <row r="3262" spans="5:5" s="77" customFormat="1" ht="88.5" customHeight="1">
      <c r="E3262" s="81"/>
    </row>
    <row r="3263" spans="5:5" s="77" customFormat="1" ht="88.5" customHeight="1">
      <c r="E3263" s="81"/>
    </row>
    <row r="3264" spans="5:5" s="77" customFormat="1" ht="88.5" customHeight="1">
      <c r="E3264" s="81"/>
    </row>
    <row r="3265" spans="5:5" s="77" customFormat="1" ht="88.5" customHeight="1">
      <c r="E3265" s="81"/>
    </row>
    <row r="3266" spans="5:5" s="77" customFormat="1" ht="88.5" customHeight="1">
      <c r="E3266" s="81"/>
    </row>
    <row r="3267" spans="5:5" s="77" customFormat="1" ht="88.5" customHeight="1">
      <c r="E3267" s="81"/>
    </row>
    <row r="3268" spans="5:5" s="77" customFormat="1" ht="88.5" customHeight="1">
      <c r="E3268" s="81"/>
    </row>
    <row r="3269" spans="5:5" s="77" customFormat="1" ht="88.5" customHeight="1">
      <c r="E3269" s="81"/>
    </row>
    <row r="3270" spans="5:5" s="77" customFormat="1" ht="88.5" customHeight="1">
      <c r="E3270" s="81"/>
    </row>
    <row r="3271" spans="5:5" s="77" customFormat="1" ht="88.5" customHeight="1">
      <c r="E3271" s="81"/>
    </row>
    <row r="3272" spans="5:5" s="77" customFormat="1" ht="88.5" customHeight="1">
      <c r="E3272" s="81"/>
    </row>
    <row r="3273" spans="5:5" s="77" customFormat="1" ht="88.5" customHeight="1">
      <c r="E3273" s="81"/>
    </row>
    <row r="3274" spans="5:5" s="77" customFormat="1" ht="88.5" customHeight="1">
      <c r="E3274" s="81"/>
    </row>
    <row r="3275" spans="5:5" s="77" customFormat="1" ht="88.5" customHeight="1">
      <c r="E3275" s="81"/>
    </row>
    <row r="3276" spans="5:5" s="77" customFormat="1" ht="88.5" customHeight="1">
      <c r="E3276" s="81"/>
    </row>
    <row r="3277" spans="5:5" s="77" customFormat="1" ht="88.5" customHeight="1">
      <c r="E3277" s="81"/>
    </row>
    <row r="3278" spans="5:5" s="77" customFormat="1" ht="88.5" customHeight="1">
      <c r="E3278" s="81"/>
    </row>
    <row r="3279" spans="5:5" s="77" customFormat="1" ht="88.5" customHeight="1">
      <c r="E3279" s="81"/>
    </row>
    <row r="3280" spans="5:5" s="77" customFormat="1" ht="88.5" customHeight="1">
      <c r="E3280" s="81"/>
    </row>
    <row r="3281" spans="5:5" s="77" customFormat="1" ht="88.5" customHeight="1">
      <c r="E3281" s="81"/>
    </row>
    <row r="3282" spans="5:5" s="77" customFormat="1" ht="88.5" customHeight="1">
      <c r="E3282" s="81"/>
    </row>
    <row r="3283" spans="5:5" s="77" customFormat="1" ht="88.5" customHeight="1">
      <c r="E3283" s="81"/>
    </row>
    <row r="3284" spans="5:5" s="77" customFormat="1" ht="88.5" customHeight="1">
      <c r="E3284" s="81"/>
    </row>
    <row r="3285" spans="5:5" s="77" customFormat="1" ht="88.5" customHeight="1">
      <c r="E3285" s="81"/>
    </row>
    <row r="3286" spans="5:5" s="77" customFormat="1" ht="88.5" customHeight="1">
      <c r="E3286" s="81"/>
    </row>
    <row r="3287" spans="5:5" s="77" customFormat="1" ht="88.5" customHeight="1">
      <c r="E3287" s="81"/>
    </row>
    <row r="3288" spans="5:5" s="77" customFormat="1" ht="88.5" customHeight="1">
      <c r="E3288" s="81"/>
    </row>
    <row r="3289" spans="5:5" s="77" customFormat="1" ht="88.5" customHeight="1">
      <c r="E3289" s="81"/>
    </row>
    <row r="3290" spans="5:5" s="77" customFormat="1" ht="88.5" customHeight="1">
      <c r="E3290" s="81"/>
    </row>
    <row r="3291" spans="5:5" s="77" customFormat="1" ht="88.5" customHeight="1">
      <c r="E3291" s="81"/>
    </row>
    <row r="3292" spans="5:5" s="77" customFormat="1" ht="88.5" customHeight="1">
      <c r="E3292" s="81"/>
    </row>
    <row r="3293" spans="5:5" s="77" customFormat="1" ht="88.5" customHeight="1">
      <c r="E3293" s="81"/>
    </row>
    <row r="3294" spans="5:5" s="77" customFormat="1" ht="88.5" customHeight="1">
      <c r="E3294" s="81"/>
    </row>
    <row r="3295" spans="5:5" s="77" customFormat="1" ht="88.5" customHeight="1">
      <c r="E3295" s="81"/>
    </row>
    <row r="3296" spans="5:5" s="77" customFormat="1" ht="88.5" customHeight="1">
      <c r="E3296" s="81"/>
    </row>
    <row r="3297" spans="5:5" s="77" customFormat="1" ht="88.5" customHeight="1">
      <c r="E3297" s="81"/>
    </row>
    <row r="3298" spans="5:5" s="77" customFormat="1" ht="88.5" customHeight="1">
      <c r="E3298" s="81"/>
    </row>
    <row r="3299" spans="5:5" s="77" customFormat="1" ht="88.5" customHeight="1">
      <c r="E3299" s="81"/>
    </row>
    <row r="3300" spans="5:5" s="77" customFormat="1" ht="88.5" customHeight="1">
      <c r="E3300" s="81"/>
    </row>
    <row r="3301" spans="5:5" s="77" customFormat="1" ht="88.5" customHeight="1">
      <c r="E3301" s="81"/>
    </row>
    <row r="3302" spans="5:5" s="77" customFormat="1" ht="88.5" customHeight="1">
      <c r="E3302" s="81"/>
    </row>
    <row r="3303" spans="5:5" s="77" customFormat="1" ht="88.5" customHeight="1">
      <c r="E3303" s="81"/>
    </row>
    <row r="3304" spans="5:5" s="77" customFormat="1" ht="88.5" customHeight="1">
      <c r="E3304" s="81"/>
    </row>
    <row r="3305" spans="5:5" s="77" customFormat="1" ht="88.5" customHeight="1">
      <c r="E3305" s="81"/>
    </row>
    <row r="3306" spans="5:5" s="77" customFormat="1" ht="88.5" customHeight="1">
      <c r="E3306" s="81"/>
    </row>
    <row r="3307" spans="5:5" s="77" customFormat="1" ht="88.5" customHeight="1">
      <c r="E3307" s="81"/>
    </row>
    <row r="3308" spans="5:5" s="77" customFormat="1" ht="88.5" customHeight="1">
      <c r="E3308" s="81"/>
    </row>
    <row r="3309" spans="5:5" s="77" customFormat="1" ht="88.5" customHeight="1">
      <c r="E3309" s="81"/>
    </row>
    <row r="3310" spans="5:5" s="77" customFormat="1" ht="88.5" customHeight="1">
      <c r="E3310" s="81"/>
    </row>
    <row r="3311" spans="5:5" s="77" customFormat="1" ht="88.5" customHeight="1">
      <c r="E3311" s="81"/>
    </row>
    <row r="3312" spans="5:5" s="77" customFormat="1" ht="88.5" customHeight="1">
      <c r="E3312" s="81"/>
    </row>
    <row r="3313" spans="5:5" s="77" customFormat="1" ht="88.5" customHeight="1">
      <c r="E3313" s="81"/>
    </row>
    <row r="3314" spans="5:5" s="77" customFormat="1" ht="88.5" customHeight="1">
      <c r="E3314" s="81"/>
    </row>
    <row r="3315" spans="5:5" s="77" customFormat="1" ht="88.5" customHeight="1">
      <c r="E3315" s="81"/>
    </row>
    <row r="3316" spans="5:5" s="77" customFormat="1" ht="88.5" customHeight="1">
      <c r="E3316" s="81"/>
    </row>
    <row r="3317" spans="5:5" s="77" customFormat="1" ht="88.5" customHeight="1">
      <c r="E3317" s="81"/>
    </row>
    <row r="3318" spans="5:5" s="77" customFormat="1" ht="88.5" customHeight="1">
      <c r="E3318" s="81"/>
    </row>
    <row r="3319" spans="5:5" s="77" customFormat="1" ht="88.5" customHeight="1">
      <c r="E3319" s="81"/>
    </row>
    <row r="3320" spans="5:5" s="77" customFormat="1" ht="88.5" customHeight="1">
      <c r="E3320" s="81"/>
    </row>
    <row r="3321" spans="5:5" s="77" customFormat="1" ht="88.5" customHeight="1">
      <c r="E3321" s="81"/>
    </row>
    <row r="3322" spans="5:5" s="77" customFormat="1" ht="88.5" customHeight="1">
      <c r="E3322" s="81"/>
    </row>
    <row r="3323" spans="5:5" s="77" customFormat="1" ht="88.5" customHeight="1">
      <c r="E3323" s="81"/>
    </row>
    <row r="3324" spans="5:5" s="77" customFormat="1" ht="88.5" customHeight="1">
      <c r="E3324" s="81"/>
    </row>
    <row r="3325" spans="5:5" s="77" customFormat="1" ht="88.5" customHeight="1">
      <c r="E3325" s="81"/>
    </row>
    <row r="3326" spans="5:5" s="77" customFormat="1" ht="88.5" customHeight="1">
      <c r="E3326" s="81"/>
    </row>
    <row r="3327" spans="5:5" s="77" customFormat="1" ht="88.5" customHeight="1">
      <c r="E3327" s="81"/>
    </row>
    <row r="3328" spans="5:5" s="77" customFormat="1" ht="88.5" customHeight="1">
      <c r="E3328" s="81"/>
    </row>
    <row r="3329" spans="5:5" s="77" customFormat="1" ht="88.5" customHeight="1">
      <c r="E3329" s="81"/>
    </row>
    <row r="3330" spans="5:5" s="77" customFormat="1" ht="88.5" customHeight="1">
      <c r="E3330" s="81"/>
    </row>
    <row r="3331" spans="5:5" s="77" customFormat="1" ht="88.5" customHeight="1">
      <c r="E3331" s="81"/>
    </row>
    <row r="3332" spans="5:5" s="77" customFormat="1" ht="88.5" customHeight="1">
      <c r="E3332" s="81"/>
    </row>
    <row r="3333" spans="5:5" s="77" customFormat="1" ht="88.5" customHeight="1">
      <c r="E3333" s="81"/>
    </row>
    <row r="3334" spans="5:5" s="77" customFormat="1" ht="88.5" customHeight="1">
      <c r="E3334" s="81"/>
    </row>
    <row r="3335" spans="5:5" s="77" customFormat="1" ht="88.5" customHeight="1">
      <c r="E3335" s="81"/>
    </row>
    <row r="3336" spans="5:5" s="77" customFormat="1" ht="88.5" customHeight="1">
      <c r="E3336" s="81"/>
    </row>
    <row r="3337" spans="5:5" s="77" customFormat="1" ht="88.5" customHeight="1">
      <c r="E3337" s="81"/>
    </row>
    <row r="3338" spans="5:5" s="77" customFormat="1" ht="88.5" customHeight="1">
      <c r="E3338" s="81"/>
    </row>
    <row r="3339" spans="5:5" s="77" customFormat="1" ht="88.5" customHeight="1">
      <c r="E3339" s="81"/>
    </row>
    <row r="3340" spans="5:5" s="77" customFormat="1" ht="88.5" customHeight="1">
      <c r="E3340" s="81"/>
    </row>
    <row r="3341" spans="5:5" s="77" customFormat="1" ht="88.5" customHeight="1">
      <c r="E3341" s="81"/>
    </row>
    <row r="3342" spans="5:5" s="77" customFormat="1" ht="88.5" customHeight="1">
      <c r="E3342" s="81"/>
    </row>
    <row r="3343" spans="5:5" s="77" customFormat="1" ht="88.5" customHeight="1">
      <c r="E3343" s="81"/>
    </row>
    <row r="3344" spans="5:5" s="77" customFormat="1" ht="88.5" customHeight="1">
      <c r="E3344" s="81"/>
    </row>
    <row r="3345" spans="5:5" s="77" customFormat="1" ht="88.5" customHeight="1">
      <c r="E3345" s="81"/>
    </row>
    <row r="3346" spans="5:5" s="77" customFormat="1" ht="88.5" customHeight="1">
      <c r="E3346" s="81"/>
    </row>
    <row r="3347" spans="5:5" s="77" customFormat="1" ht="88.5" customHeight="1">
      <c r="E3347" s="81"/>
    </row>
    <row r="3348" spans="5:5" s="77" customFormat="1" ht="88.5" customHeight="1">
      <c r="E3348" s="81"/>
    </row>
    <row r="3349" spans="5:5" s="77" customFormat="1" ht="88.5" customHeight="1">
      <c r="E3349" s="81"/>
    </row>
    <row r="3350" spans="5:5" s="77" customFormat="1" ht="88.5" customHeight="1">
      <c r="E3350" s="81"/>
    </row>
    <row r="3351" spans="5:5" s="77" customFormat="1" ht="88.5" customHeight="1">
      <c r="E3351" s="81"/>
    </row>
    <row r="3352" spans="5:5" s="77" customFormat="1" ht="88.5" customHeight="1">
      <c r="E3352" s="81"/>
    </row>
    <row r="3353" spans="5:5" s="77" customFormat="1" ht="88.5" customHeight="1">
      <c r="E3353" s="81"/>
    </row>
    <row r="3354" spans="5:5" s="77" customFormat="1" ht="88.5" customHeight="1">
      <c r="E3354" s="81"/>
    </row>
    <row r="3355" spans="5:5" s="77" customFormat="1" ht="88.5" customHeight="1">
      <c r="E3355" s="81"/>
    </row>
    <row r="3356" spans="5:5" s="77" customFormat="1" ht="88.5" customHeight="1">
      <c r="E3356" s="81"/>
    </row>
    <row r="3357" spans="5:5" s="77" customFormat="1" ht="88.5" customHeight="1">
      <c r="E3357" s="81"/>
    </row>
    <row r="3358" spans="5:5" s="77" customFormat="1" ht="88.5" customHeight="1">
      <c r="E3358" s="81"/>
    </row>
    <row r="3359" spans="5:5" s="77" customFormat="1" ht="88.5" customHeight="1">
      <c r="E3359" s="81"/>
    </row>
    <row r="3360" spans="5:5" s="77" customFormat="1" ht="88.5" customHeight="1">
      <c r="E3360" s="81"/>
    </row>
    <row r="3361" spans="5:5" s="77" customFormat="1" ht="88.5" customHeight="1">
      <c r="E3361" s="81"/>
    </row>
    <row r="3362" spans="5:5" s="77" customFormat="1" ht="88.5" customHeight="1">
      <c r="E3362" s="81"/>
    </row>
    <row r="3363" spans="5:5" s="77" customFormat="1" ht="88.5" customHeight="1">
      <c r="E3363" s="81"/>
    </row>
    <row r="3364" spans="5:5" s="77" customFormat="1" ht="88.5" customHeight="1">
      <c r="E3364" s="81"/>
    </row>
    <row r="3365" spans="5:5" s="77" customFormat="1" ht="88.5" customHeight="1">
      <c r="E3365" s="81"/>
    </row>
    <row r="3366" spans="5:5" s="77" customFormat="1" ht="88.5" customHeight="1">
      <c r="E3366" s="81"/>
    </row>
    <row r="3367" spans="5:5" s="77" customFormat="1" ht="88.5" customHeight="1">
      <c r="E3367" s="81"/>
    </row>
    <row r="3368" spans="5:5" s="77" customFormat="1" ht="88.5" customHeight="1">
      <c r="E3368" s="81"/>
    </row>
    <row r="3369" spans="5:5" s="77" customFormat="1" ht="88.5" customHeight="1">
      <c r="E3369" s="81"/>
    </row>
    <row r="3370" spans="5:5" s="77" customFormat="1" ht="88.5" customHeight="1">
      <c r="E3370" s="81"/>
    </row>
    <row r="3371" spans="5:5" s="77" customFormat="1" ht="88.5" customHeight="1">
      <c r="E3371" s="81"/>
    </row>
    <row r="3372" spans="5:5" s="77" customFormat="1" ht="88.5" customHeight="1">
      <c r="E3372" s="81"/>
    </row>
    <row r="3373" spans="5:5" s="77" customFormat="1" ht="88.5" customHeight="1">
      <c r="E3373" s="81"/>
    </row>
    <row r="3374" spans="5:5" s="77" customFormat="1" ht="88.5" customHeight="1">
      <c r="E3374" s="81"/>
    </row>
    <row r="3375" spans="5:5" s="77" customFormat="1" ht="88.5" customHeight="1">
      <c r="E3375" s="81"/>
    </row>
    <row r="3376" spans="5:5" s="77" customFormat="1" ht="88.5" customHeight="1">
      <c r="E3376" s="81"/>
    </row>
    <row r="3377" spans="5:5" s="77" customFormat="1" ht="88.5" customHeight="1">
      <c r="E3377" s="81"/>
    </row>
    <row r="3378" spans="5:5" s="77" customFormat="1" ht="88.5" customHeight="1">
      <c r="E3378" s="81"/>
    </row>
    <row r="3379" spans="5:5" s="77" customFormat="1" ht="88.5" customHeight="1">
      <c r="E3379" s="81"/>
    </row>
    <row r="3380" spans="5:5" s="77" customFormat="1" ht="88.5" customHeight="1">
      <c r="E3380" s="81"/>
    </row>
    <row r="3381" spans="5:5" s="77" customFormat="1" ht="88.5" customHeight="1">
      <c r="E3381" s="81"/>
    </row>
    <row r="3382" spans="5:5" s="77" customFormat="1" ht="88.5" customHeight="1">
      <c r="E3382" s="81"/>
    </row>
    <row r="3383" spans="5:5" s="77" customFormat="1" ht="88.5" customHeight="1">
      <c r="E3383" s="81"/>
    </row>
    <row r="3384" spans="5:5" s="77" customFormat="1" ht="88.5" customHeight="1">
      <c r="E3384" s="81"/>
    </row>
    <row r="3385" spans="5:5" s="77" customFormat="1" ht="88.5" customHeight="1">
      <c r="E3385" s="81"/>
    </row>
    <row r="3386" spans="5:5" s="77" customFormat="1" ht="88.5" customHeight="1">
      <c r="E3386" s="81"/>
    </row>
    <row r="3387" spans="5:5" s="77" customFormat="1" ht="88.5" customHeight="1">
      <c r="E3387" s="81"/>
    </row>
    <row r="3388" spans="5:5" s="77" customFormat="1" ht="88.5" customHeight="1">
      <c r="E3388" s="81"/>
    </row>
    <row r="3389" spans="5:5" s="77" customFormat="1" ht="88.5" customHeight="1">
      <c r="E3389" s="81"/>
    </row>
    <row r="3390" spans="5:5" s="77" customFormat="1" ht="88.5" customHeight="1">
      <c r="E3390" s="81"/>
    </row>
    <row r="3391" spans="5:5" s="77" customFormat="1" ht="88.5" customHeight="1">
      <c r="E3391" s="81"/>
    </row>
    <row r="3392" spans="5:5" s="77" customFormat="1" ht="88.5" customHeight="1">
      <c r="E3392" s="81"/>
    </row>
    <row r="3393" spans="5:5" s="77" customFormat="1" ht="88.5" customHeight="1">
      <c r="E3393" s="81"/>
    </row>
    <row r="3394" spans="5:5" s="77" customFormat="1" ht="88.5" customHeight="1">
      <c r="E3394" s="81"/>
    </row>
    <row r="3395" spans="5:5" s="77" customFormat="1" ht="88.5" customHeight="1">
      <c r="E3395" s="81"/>
    </row>
    <row r="3396" spans="5:5" s="77" customFormat="1" ht="88.5" customHeight="1">
      <c r="E3396" s="81"/>
    </row>
    <row r="3397" spans="5:5" s="77" customFormat="1" ht="88.5" customHeight="1">
      <c r="E3397" s="81"/>
    </row>
    <row r="3398" spans="5:5" s="77" customFormat="1" ht="88.5" customHeight="1">
      <c r="E3398" s="81"/>
    </row>
    <row r="3399" spans="5:5" s="77" customFormat="1" ht="88.5" customHeight="1">
      <c r="E3399" s="81"/>
    </row>
    <row r="3400" spans="5:5" s="77" customFormat="1" ht="88.5" customHeight="1">
      <c r="E3400" s="81"/>
    </row>
    <row r="3401" spans="5:5" s="77" customFormat="1" ht="88.5" customHeight="1">
      <c r="E3401" s="81"/>
    </row>
    <row r="3402" spans="5:5" s="77" customFormat="1" ht="88.5" customHeight="1">
      <c r="E3402" s="81"/>
    </row>
    <row r="3403" spans="5:5" s="77" customFormat="1" ht="88.5" customHeight="1">
      <c r="E3403" s="81"/>
    </row>
    <row r="3404" spans="5:5" s="77" customFormat="1" ht="88.5" customHeight="1">
      <c r="E3404" s="81"/>
    </row>
    <row r="3405" spans="5:5" s="77" customFormat="1" ht="88.5" customHeight="1">
      <c r="E3405" s="81"/>
    </row>
    <row r="3406" spans="5:5" s="77" customFormat="1" ht="88.5" customHeight="1">
      <c r="E3406" s="81"/>
    </row>
    <row r="3407" spans="5:5" s="77" customFormat="1" ht="88.5" customHeight="1">
      <c r="E3407" s="81"/>
    </row>
    <row r="3408" spans="5:5" s="77" customFormat="1" ht="88.5" customHeight="1">
      <c r="E3408" s="81"/>
    </row>
    <row r="3409" spans="5:5" s="77" customFormat="1" ht="88.5" customHeight="1">
      <c r="E3409" s="81"/>
    </row>
    <row r="3410" spans="5:5" s="77" customFormat="1" ht="88.5" customHeight="1">
      <c r="E3410" s="81"/>
    </row>
    <row r="3411" spans="5:5" s="77" customFormat="1" ht="88.5" customHeight="1">
      <c r="E3411" s="81"/>
    </row>
    <row r="3412" spans="5:5" s="77" customFormat="1" ht="88.5" customHeight="1">
      <c r="E3412" s="81"/>
    </row>
    <row r="3413" spans="5:5" s="77" customFormat="1" ht="88.5" customHeight="1">
      <c r="E3413" s="81"/>
    </row>
    <row r="3414" spans="5:5" s="77" customFormat="1" ht="88.5" customHeight="1">
      <c r="E3414" s="81"/>
    </row>
    <row r="3415" spans="5:5" s="77" customFormat="1" ht="88.5" customHeight="1">
      <c r="E3415" s="81"/>
    </row>
    <row r="3416" spans="5:5" s="77" customFormat="1" ht="88.5" customHeight="1">
      <c r="E3416" s="81"/>
    </row>
    <row r="3417" spans="5:5" s="77" customFormat="1" ht="88.5" customHeight="1">
      <c r="E3417" s="81"/>
    </row>
    <row r="3418" spans="5:5" s="77" customFormat="1" ht="88.5" customHeight="1">
      <c r="E3418" s="81"/>
    </row>
    <row r="3419" spans="5:5" s="77" customFormat="1" ht="88.5" customHeight="1">
      <c r="E3419" s="81"/>
    </row>
    <row r="3420" spans="5:5" s="77" customFormat="1" ht="88.5" customHeight="1">
      <c r="E3420" s="81"/>
    </row>
    <row r="3421" spans="5:5" s="77" customFormat="1" ht="88.5" customHeight="1">
      <c r="E3421" s="81"/>
    </row>
    <row r="3422" spans="5:5" s="77" customFormat="1" ht="88.5" customHeight="1">
      <c r="E3422" s="81"/>
    </row>
    <row r="3423" spans="5:5" s="77" customFormat="1" ht="88.5" customHeight="1">
      <c r="E3423" s="81"/>
    </row>
    <row r="3424" spans="5:5" s="77" customFormat="1" ht="88.5" customHeight="1">
      <c r="E3424" s="81"/>
    </row>
    <row r="3425" spans="5:5" s="77" customFormat="1" ht="88.5" customHeight="1">
      <c r="E3425" s="81"/>
    </row>
    <row r="3426" spans="5:5" s="77" customFormat="1" ht="88.5" customHeight="1">
      <c r="E3426" s="81"/>
    </row>
    <row r="3427" spans="5:5" s="77" customFormat="1" ht="88.5" customHeight="1">
      <c r="E3427" s="81"/>
    </row>
    <row r="3428" spans="5:5" s="77" customFormat="1" ht="88.5" customHeight="1">
      <c r="E3428" s="81"/>
    </row>
    <row r="3429" spans="5:5" s="77" customFormat="1" ht="88.5" customHeight="1">
      <c r="E3429" s="81"/>
    </row>
    <row r="3430" spans="5:5" s="77" customFormat="1" ht="88.5" customHeight="1">
      <c r="E3430" s="81"/>
    </row>
    <row r="3431" spans="5:5" s="77" customFormat="1" ht="88.5" customHeight="1">
      <c r="E3431" s="81"/>
    </row>
    <row r="3432" spans="5:5" s="77" customFormat="1" ht="88.5" customHeight="1">
      <c r="E3432" s="81"/>
    </row>
    <row r="3433" spans="5:5" s="77" customFormat="1" ht="88.5" customHeight="1">
      <c r="E3433" s="81"/>
    </row>
    <row r="3434" spans="5:5" s="77" customFormat="1" ht="88.5" customHeight="1">
      <c r="E3434" s="81"/>
    </row>
    <row r="3435" spans="5:5" s="77" customFormat="1" ht="88.5" customHeight="1">
      <c r="E3435" s="81"/>
    </row>
    <row r="3436" spans="5:5" s="77" customFormat="1" ht="88.5" customHeight="1">
      <c r="E3436" s="81"/>
    </row>
    <row r="3437" spans="5:5" s="77" customFormat="1" ht="88.5" customHeight="1">
      <c r="E3437" s="81"/>
    </row>
    <row r="3438" spans="5:5" s="77" customFormat="1" ht="88.5" customHeight="1">
      <c r="E3438" s="81"/>
    </row>
    <row r="3439" spans="5:5" s="77" customFormat="1" ht="88.5" customHeight="1">
      <c r="E3439" s="81"/>
    </row>
    <row r="3440" spans="5:5" s="77" customFormat="1" ht="88.5" customHeight="1">
      <c r="E3440" s="81"/>
    </row>
    <row r="3441" spans="5:5" s="77" customFormat="1" ht="88.5" customHeight="1">
      <c r="E3441" s="81"/>
    </row>
    <row r="3442" spans="5:5" s="77" customFormat="1" ht="88.5" customHeight="1">
      <c r="E3442" s="81"/>
    </row>
    <row r="3443" spans="5:5" s="77" customFormat="1" ht="88.5" customHeight="1">
      <c r="E3443" s="81"/>
    </row>
    <row r="3444" spans="5:5" s="77" customFormat="1" ht="88.5" customHeight="1">
      <c r="E3444" s="81"/>
    </row>
    <row r="3445" spans="5:5" s="77" customFormat="1" ht="88.5" customHeight="1">
      <c r="E3445" s="81"/>
    </row>
    <row r="3446" spans="5:5" s="77" customFormat="1" ht="88.5" customHeight="1">
      <c r="E3446" s="81"/>
    </row>
    <row r="3447" spans="5:5" s="77" customFormat="1" ht="88.5" customHeight="1">
      <c r="E3447" s="81"/>
    </row>
    <row r="3448" spans="5:5" s="77" customFormat="1" ht="88.5" customHeight="1">
      <c r="E3448" s="81"/>
    </row>
    <row r="3449" spans="5:5" s="77" customFormat="1" ht="88.5" customHeight="1">
      <c r="E3449" s="81"/>
    </row>
    <row r="3450" spans="5:5" s="77" customFormat="1" ht="88.5" customHeight="1">
      <c r="E3450" s="81"/>
    </row>
    <row r="3451" spans="5:5" s="77" customFormat="1" ht="88.5" customHeight="1">
      <c r="E3451" s="81"/>
    </row>
    <row r="3452" spans="5:5" s="77" customFormat="1" ht="88.5" customHeight="1">
      <c r="E3452" s="81"/>
    </row>
    <row r="3453" spans="5:5" s="77" customFormat="1" ht="88.5" customHeight="1">
      <c r="E3453" s="81"/>
    </row>
    <row r="3454" spans="5:5" s="77" customFormat="1" ht="88.5" customHeight="1">
      <c r="E3454" s="81"/>
    </row>
    <row r="3455" spans="5:5" s="77" customFormat="1" ht="88.5" customHeight="1">
      <c r="E3455" s="81"/>
    </row>
    <row r="3456" spans="5:5" s="77" customFormat="1" ht="88.5" customHeight="1">
      <c r="E3456" s="81"/>
    </row>
    <row r="3457" spans="5:5" s="77" customFormat="1" ht="88.5" customHeight="1">
      <c r="E3457" s="81"/>
    </row>
    <row r="3458" spans="5:5" s="77" customFormat="1" ht="88.5" customHeight="1">
      <c r="E3458" s="81"/>
    </row>
    <row r="3459" spans="5:5" s="77" customFormat="1" ht="88.5" customHeight="1">
      <c r="E3459" s="81"/>
    </row>
    <row r="3460" spans="5:5" s="77" customFormat="1" ht="88.5" customHeight="1">
      <c r="E3460" s="81"/>
    </row>
    <row r="3461" spans="5:5" s="77" customFormat="1" ht="88.5" customHeight="1">
      <c r="E3461" s="81"/>
    </row>
    <row r="3462" spans="5:5" s="77" customFormat="1" ht="88.5" customHeight="1">
      <c r="E3462" s="81"/>
    </row>
    <row r="3463" spans="5:5" s="77" customFormat="1" ht="88.5" customHeight="1">
      <c r="E3463" s="81"/>
    </row>
    <row r="3464" spans="5:5" s="77" customFormat="1" ht="88.5" customHeight="1">
      <c r="E3464" s="81"/>
    </row>
    <row r="3465" spans="5:5" s="77" customFormat="1" ht="88.5" customHeight="1">
      <c r="E3465" s="81"/>
    </row>
    <row r="3466" spans="5:5" s="77" customFormat="1" ht="88.5" customHeight="1">
      <c r="E3466" s="81"/>
    </row>
    <row r="3467" spans="5:5" s="77" customFormat="1" ht="88.5" customHeight="1">
      <c r="E3467" s="81"/>
    </row>
    <row r="3468" spans="5:5" s="77" customFormat="1" ht="88.5" customHeight="1">
      <c r="E3468" s="81"/>
    </row>
    <row r="3469" spans="5:5" s="77" customFormat="1" ht="88.5" customHeight="1">
      <c r="E3469" s="81"/>
    </row>
    <row r="3470" spans="5:5" s="77" customFormat="1" ht="88.5" customHeight="1">
      <c r="E3470" s="81"/>
    </row>
    <row r="3471" spans="5:5" s="77" customFormat="1" ht="88.5" customHeight="1">
      <c r="E3471" s="81"/>
    </row>
    <row r="3472" spans="5:5" s="77" customFormat="1" ht="88.5" customHeight="1">
      <c r="E3472" s="81"/>
    </row>
    <row r="3473" spans="5:5" s="77" customFormat="1" ht="88.5" customHeight="1">
      <c r="E3473" s="81"/>
    </row>
    <row r="3474" spans="5:5" s="77" customFormat="1" ht="88.5" customHeight="1">
      <c r="E3474" s="81"/>
    </row>
    <row r="3475" spans="5:5" s="77" customFormat="1" ht="88.5" customHeight="1">
      <c r="E3475" s="81"/>
    </row>
    <row r="3476" spans="5:5" s="77" customFormat="1" ht="88.5" customHeight="1">
      <c r="E3476" s="81"/>
    </row>
    <row r="3477" spans="5:5" s="77" customFormat="1" ht="88.5" customHeight="1">
      <c r="E3477" s="81"/>
    </row>
    <row r="3478" spans="5:5" s="77" customFormat="1" ht="88.5" customHeight="1">
      <c r="E3478" s="81"/>
    </row>
    <row r="3479" spans="5:5" s="77" customFormat="1" ht="88.5" customHeight="1">
      <c r="E3479" s="81"/>
    </row>
    <row r="3480" spans="5:5" s="77" customFormat="1" ht="88.5" customHeight="1">
      <c r="E3480" s="81"/>
    </row>
    <row r="3481" spans="5:5" s="77" customFormat="1" ht="88.5" customHeight="1">
      <c r="E3481" s="81"/>
    </row>
    <row r="3482" spans="5:5" s="77" customFormat="1" ht="88.5" customHeight="1">
      <c r="E3482" s="81"/>
    </row>
    <row r="3483" spans="5:5" s="77" customFormat="1" ht="88.5" customHeight="1">
      <c r="E3483" s="81"/>
    </row>
    <row r="3484" spans="5:5" s="77" customFormat="1" ht="88.5" customHeight="1">
      <c r="E3484" s="81"/>
    </row>
    <row r="3485" spans="5:5" s="77" customFormat="1" ht="88.5" customHeight="1">
      <c r="E3485" s="81"/>
    </row>
    <row r="3486" spans="5:5" s="77" customFormat="1" ht="88.5" customHeight="1">
      <c r="E3486" s="81"/>
    </row>
    <row r="3487" spans="5:5" s="77" customFormat="1" ht="88.5" customHeight="1">
      <c r="E3487" s="81"/>
    </row>
    <row r="3488" spans="5:5" s="77" customFormat="1" ht="88.5" customHeight="1">
      <c r="E3488" s="81"/>
    </row>
    <row r="3489" spans="5:5" s="77" customFormat="1" ht="88.5" customHeight="1">
      <c r="E3489" s="81"/>
    </row>
    <row r="3490" spans="5:5" s="77" customFormat="1" ht="88.5" customHeight="1">
      <c r="E3490" s="81"/>
    </row>
    <row r="3491" spans="5:5" s="77" customFormat="1" ht="88.5" customHeight="1">
      <c r="E3491" s="81"/>
    </row>
    <row r="3492" spans="5:5" s="77" customFormat="1" ht="88.5" customHeight="1">
      <c r="E3492" s="81"/>
    </row>
    <row r="3493" spans="5:5" s="77" customFormat="1" ht="88.5" customHeight="1">
      <c r="E3493" s="81"/>
    </row>
    <row r="3494" spans="5:5" s="77" customFormat="1" ht="88.5" customHeight="1">
      <c r="E3494" s="81"/>
    </row>
    <row r="3495" spans="5:5" s="77" customFormat="1" ht="88.5" customHeight="1">
      <c r="E3495" s="81"/>
    </row>
    <row r="3496" spans="5:5" s="77" customFormat="1" ht="88.5" customHeight="1">
      <c r="E3496" s="81"/>
    </row>
    <row r="3497" spans="5:5" s="77" customFormat="1" ht="88.5" customHeight="1">
      <c r="E3497" s="81"/>
    </row>
    <row r="3498" spans="5:5" s="77" customFormat="1" ht="88.5" customHeight="1">
      <c r="E3498" s="81"/>
    </row>
    <row r="3499" spans="5:5" s="77" customFormat="1" ht="88.5" customHeight="1">
      <c r="E3499" s="81"/>
    </row>
    <row r="3500" spans="5:5" s="77" customFormat="1" ht="88.5" customHeight="1">
      <c r="E3500" s="81"/>
    </row>
    <row r="3501" spans="5:5" s="77" customFormat="1" ht="88.5" customHeight="1">
      <c r="E3501" s="81"/>
    </row>
    <row r="3502" spans="5:5" s="77" customFormat="1" ht="88.5" customHeight="1">
      <c r="E3502" s="81"/>
    </row>
    <row r="3503" spans="5:5" s="77" customFormat="1" ht="88.5" customHeight="1">
      <c r="E3503" s="81"/>
    </row>
    <row r="3504" spans="5:5" s="77" customFormat="1" ht="88.5" customHeight="1">
      <c r="E3504" s="81"/>
    </row>
    <row r="3505" spans="5:5" s="77" customFormat="1" ht="88.5" customHeight="1">
      <c r="E3505" s="81"/>
    </row>
    <row r="3506" spans="5:5" s="77" customFormat="1" ht="88.5" customHeight="1">
      <c r="E3506" s="81"/>
    </row>
    <row r="3507" spans="5:5" s="77" customFormat="1" ht="88.5" customHeight="1">
      <c r="E3507" s="81"/>
    </row>
    <row r="3508" spans="5:5" s="77" customFormat="1" ht="88.5" customHeight="1">
      <c r="E3508" s="81"/>
    </row>
    <row r="3509" spans="5:5" s="77" customFormat="1" ht="88.5" customHeight="1">
      <c r="E3509" s="81"/>
    </row>
    <row r="3510" spans="5:5" s="77" customFormat="1" ht="88.5" customHeight="1">
      <c r="E3510" s="81"/>
    </row>
    <row r="3511" spans="5:5" s="77" customFormat="1" ht="88.5" customHeight="1">
      <c r="E3511" s="81"/>
    </row>
    <row r="3512" spans="5:5" s="77" customFormat="1" ht="88.5" customHeight="1">
      <c r="E3512" s="81"/>
    </row>
    <row r="3513" spans="5:5" s="77" customFormat="1" ht="88.5" customHeight="1">
      <c r="E3513" s="81"/>
    </row>
    <row r="3514" spans="5:5" s="77" customFormat="1" ht="88.5" customHeight="1">
      <c r="E3514" s="81"/>
    </row>
    <row r="3515" spans="5:5" s="77" customFormat="1" ht="88.5" customHeight="1">
      <c r="E3515" s="81"/>
    </row>
    <row r="3516" spans="5:5" s="77" customFormat="1" ht="88.5" customHeight="1">
      <c r="E3516" s="81"/>
    </row>
    <row r="3517" spans="5:5" s="77" customFormat="1" ht="88.5" customHeight="1">
      <c r="E3517" s="81"/>
    </row>
    <row r="3518" spans="5:5" s="77" customFormat="1" ht="88.5" customHeight="1">
      <c r="E3518" s="81"/>
    </row>
    <row r="3519" spans="5:5" s="77" customFormat="1" ht="88.5" customHeight="1">
      <c r="E3519" s="81"/>
    </row>
    <row r="3520" spans="5:5" s="77" customFormat="1" ht="88.5" customHeight="1">
      <c r="E3520" s="81"/>
    </row>
    <row r="3521" spans="5:5" s="77" customFormat="1" ht="88.5" customHeight="1">
      <c r="E3521" s="81"/>
    </row>
    <row r="3522" spans="5:5" s="77" customFormat="1" ht="88.5" customHeight="1">
      <c r="E3522" s="81"/>
    </row>
    <row r="3523" spans="5:5" s="77" customFormat="1" ht="88.5" customHeight="1">
      <c r="E3523" s="81"/>
    </row>
    <row r="3524" spans="5:5" s="77" customFormat="1" ht="88.5" customHeight="1">
      <c r="E3524" s="81"/>
    </row>
    <row r="3525" spans="5:5" s="77" customFormat="1" ht="88.5" customHeight="1">
      <c r="E3525" s="81"/>
    </row>
    <row r="3526" spans="5:5" s="77" customFormat="1" ht="88.5" customHeight="1">
      <c r="E3526" s="81"/>
    </row>
    <row r="3527" spans="5:5" s="77" customFormat="1" ht="88.5" customHeight="1">
      <c r="E3527" s="81"/>
    </row>
    <row r="3528" spans="5:5" s="77" customFormat="1" ht="88.5" customHeight="1">
      <c r="E3528" s="81"/>
    </row>
    <row r="3529" spans="5:5" s="77" customFormat="1" ht="88.5" customHeight="1">
      <c r="E3529" s="81"/>
    </row>
    <row r="3530" spans="5:5" s="77" customFormat="1" ht="88.5" customHeight="1">
      <c r="E3530" s="81"/>
    </row>
    <row r="3531" spans="5:5" s="77" customFormat="1" ht="88.5" customHeight="1">
      <c r="E3531" s="81"/>
    </row>
    <row r="3532" spans="5:5" s="77" customFormat="1" ht="88.5" customHeight="1">
      <c r="E3532" s="81"/>
    </row>
    <row r="3533" spans="5:5" s="77" customFormat="1" ht="88.5" customHeight="1">
      <c r="E3533" s="81"/>
    </row>
    <row r="3534" spans="5:5" s="77" customFormat="1" ht="88.5" customHeight="1">
      <c r="E3534" s="81"/>
    </row>
    <row r="3535" spans="5:5" s="77" customFormat="1" ht="88.5" customHeight="1">
      <c r="E3535" s="81"/>
    </row>
    <row r="3536" spans="5:5" s="77" customFormat="1" ht="88.5" customHeight="1">
      <c r="E3536" s="81"/>
    </row>
    <row r="3537" spans="5:5" s="77" customFormat="1" ht="88.5" customHeight="1">
      <c r="E3537" s="81"/>
    </row>
    <row r="3538" spans="5:5" s="77" customFormat="1" ht="88.5" customHeight="1">
      <c r="E3538" s="81"/>
    </row>
    <row r="3539" spans="5:5" s="77" customFormat="1" ht="88.5" customHeight="1">
      <c r="E3539" s="81"/>
    </row>
    <row r="3540" spans="5:5" s="77" customFormat="1" ht="88.5" customHeight="1">
      <c r="E3540" s="81"/>
    </row>
    <row r="3541" spans="5:5" s="77" customFormat="1" ht="88.5" customHeight="1">
      <c r="E3541" s="81"/>
    </row>
    <row r="3542" spans="5:5" s="77" customFormat="1" ht="88.5" customHeight="1">
      <c r="E3542" s="81"/>
    </row>
    <row r="3543" spans="5:5" s="77" customFormat="1" ht="88.5" customHeight="1">
      <c r="E3543" s="81"/>
    </row>
    <row r="3544" spans="5:5" s="77" customFormat="1" ht="88.5" customHeight="1">
      <c r="E3544" s="81"/>
    </row>
    <row r="3545" spans="5:5" s="77" customFormat="1" ht="88.5" customHeight="1">
      <c r="E3545" s="81"/>
    </row>
    <row r="3546" spans="5:5" s="77" customFormat="1" ht="88.5" customHeight="1">
      <c r="E3546" s="81"/>
    </row>
    <row r="3547" spans="5:5" s="77" customFormat="1" ht="88.5" customHeight="1">
      <c r="E3547" s="81"/>
    </row>
    <row r="3548" spans="5:5" s="77" customFormat="1" ht="88.5" customHeight="1">
      <c r="E3548" s="81"/>
    </row>
    <row r="3549" spans="5:5" s="77" customFormat="1" ht="88.5" customHeight="1">
      <c r="E3549" s="81"/>
    </row>
    <row r="3550" spans="5:5" s="77" customFormat="1" ht="88.5" customHeight="1">
      <c r="E3550" s="81"/>
    </row>
    <row r="3551" spans="5:5" s="77" customFormat="1" ht="88.5" customHeight="1">
      <c r="E3551" s="81"/>
    </row>
    <row r="3552" spans="5:5" s="77" customFormat="1" ht="88.5" customHeight="1">
      <c r="E3552" s="81"/>
    </row>
    <row r="3553" spans="5:5" s="77" customFormat="1" ht="88.5" customHeight="1">
      <c r="E3553" s="81"/>
    </row>
    <row r="3554" spans="5:5" s="77" customFormat="1" ht="88.5" customHeight="1">
      <c r="E3554" s="81"/>
    </row>
    <row r="3555" spans="5:5" s="77" customFormat="1" ht="88.5" customHeight="1">
      <c r="E3555" s="81"/>
    </row>
    <row r="3556" spans="5:5" s="77" customFormat="1" ht="88.5" customHeight="1">
      <c r="E3556" s="81"/>
    </row>
    <row r="3557" spans="5:5" s="77" customFormat="1" ht="88.5" customHeight="1">
      <c r="E3557" s="81"/>
    </row>
    <row r="3558" spans="5:5" s="77" customFormat="1" ht="88.5" customHeight="1">
      <c r="E3558" s="81"/>
    </row>
    <row r="3559" spans="5:5" s="77" customFormat="1" ht="88.5" customHeight="1">
      <c r="E3559" s="81"/>
    </row>
    <row r="3560" spans="5:5" s="77" customFormat="1" ht="88.5" customHeight="1">
      <c r="E3560" s="81"/>
    </row>
    <row r="3561" spans="5:5" s="77" customFormat="1" ht="88.5" customHeight="1">
      <c r="E3561" s="81"/>
    </row>
    <row r="3562" spans="5:5" s="77" customFormat="1" ht="88.5" customHeight="1">
      <c r="E3562" s="81"/>
    </row>
    <row r="3563" spans="5:5" s="77" customFormat="1" ht="88.5" customHeight="1">
      <c r="E3563" s="81"/>
    </row>
    <row r="3564" spans="5:5" s="77" customFormat="1" ht="88.5" customHeight="1">
      <c r="E3564" s="81"/>
    </row>
    <row r="3565" spans="5:5" s="77" customFormat="1" ht="88.5" customHeight="1">
      <c r="E3565" s="81"/>
    </row>
    <row r="3566" spans="5:5" s="77" customFormat="1" ht="88.5" customHeight="1">
      <c r="E3566" s="81"/>
    </row>
    <row r="3567" spans="5:5" s="77" customFormat="1" ht="88.5" customHeight="1">
      <c r="E3567" s="81"/>
    </row>
    <row r="3568" spans="5:5" s="77" customFormat="1" ht="88.5" customHeight="1">
      <c r="E3568" s="81"/>
    </row>
    <row r="3569" spans="5:5" s="77" customFormat="1" ht="88.5" customHeight="1">
      <c r="E3569" s="81"/>
    </row>
    <row r="3570" spans="5:5" s="77" customFormat="1" ht="88.5" customHeight="1">
      <c r="E3570" s="81"/>
    </row>
    <row r="3571" spans="5:5" s="77" customFormat="1" ht="88.5" customHeight="1">
      <c r="E3571" s="81"/>
    </row>
    <row r="3572" spans="5:5" s="77" customFormat="1" ht="88.5" customHeight="1">
      <c r="E3572" s="81"/>
    </row>
    <row r="3573" spans="5:5" s="77" customFormat="1" ht="88.5" customHeight="1">
      <c r="E3573" s="81"/>
    </row>
    <row r="3574" spans="5:5" s="77" customFormat="1" ht="88.5" customHeight="1">
      <c r="E3574" s="81"/>
    </row>
    <row r="3575" spans="5:5" s="77" customFormat="1" ht="88.5" customHeight="1">
      <c r="E3575" s="81"/>
    </row>
    <row r="3576" spans="5:5" s="77" customFormat="1" ht="88.5" customHeight="1">
      <c r="E3576" s="81"/>
    </row>
    <row r="3577" spans="5:5" s="77" customFormat="1" ht="88.5" customHeight="1">
      <c r="E3577" s="81"/>
    </row>
    <row r="3578" spans="5:5" s="77" customFormat="1" ht="88.5" customHeight="1">
      <c r="E3578" s="81"/>
    </row>
    <row r="3579" spans="5:5" s="77" customFormat="1" ht="88.5" customHeight="1">
      <c r="E3579" s="81"/>
    </row>
    <row r="3580" spans="5:5" s="77" customFormat="1" ht="88.5" customHeight="1">
      <c r="E3580" s="81"/>
    </row>
    <row r="3581" spans="5:5" s="77" customFormat="1" ht="88.5" customHeight="1">
      <c r="E3581" s="81"/>
    </row>
    <row r="3582" spans="5:5" s="77" customFormat="1" ht="88.5" customHeight="1">
      <c r="E3582" s="81"/>
    </row>
    <row r="3583" spans="5:5" s="77" customFormat="1" ht="88.5" customHeight="1">
      <c r="E3583" s="81"/>
    </row>
    <row r="3584" spans="5:5" s="77" customFormat="1" ht="88.5" customHeight="1">
      <c r="E3584" s="81"/>
    </row>
    <row r="3585" spans="5:5" s="77" customFormat="1" ht="88.5" customHeight="1">
      <c r="E3585" s="81"/>
    </row>
    <row r="3586" spans="5:5" s="77" customFormat="1" ht="88.5" customHeight="1">
      <c r="E3586" s="81"/>
    </row>
    <row r="3587" spans="5:5" s="77" customFormat="1" ht="88.5" customHeight="1">
      <c r="E3587" s="81"/>
    </row>
    <row r="3588" spans="5:5" s="77" customFormat="1" ht="88.5" customHeight="1">
      <c r="E3588" s="81"/>
    </row>
    <row r="3589" spans="5:5" s="77" customFormat="1" ht="88.5" customHeight="1">
      <c r="E3589" s="81"/>
    </row>
    <row r="3590" spans="5:5" s="77" customFormat="1" ht="88.5" customHeight="1">
      <c r="E3590" s="81"/>
    </row>
    <row r="3591" spans="5:5" s="77" customFormat="1" ht="88.5" customHeight="1">
      <c r="E3591" s="81"/>
    </row>
    <row r="3592" spans="5:5" s="77" customFormat="1" ht="88.5" customHeight="1">
      <c r="E3592" s="81"/>
    </row>
    <row r="3593" spans="5:5" s="77" customFormat="1" ht="88.5" customHeight="1">
      <c r="E3593" s="81"/>
    </row>
    <row r="3594" spans="5:5" s="77" customFormat="1" ht="88.5" customHeight="1">
      <c r="E3594" s="81"/>
    </row>
    <row r="3595" spans="5:5" s="77" customFormat="1" ht="88.5" customHeight="1">
      <c r="E3595" s="81"/>
    </row>
    <row r="3596" spans="5:5" s="77" customFormat="1" ht="88.5" customHeight="1">
      <c r="E3596" s="81"/>
    </row>
    <row r="3597" spans="5:5" s="77" customFormat="1" ht="88.5" customHeight="1">
      <c r="E3597" s="81"/>
    </row>
    <row r="3598" spans="5:5" s="77" customFormat="1" ht="88.5" customHeight="1">
      <c r="E3598" s="81"/>
    </row>
    <row r="3599" spans="5:5" s="77" customFormat="1" ht="88.5" customHeight="1">
      <c r="E3599" s="81"/>
    </row>
    <row r="3600" spans="5:5" s="77" customFormat="1" ht="88.5" customHeight="1">
      <c r="E3600" s="81"/>
    </row>
    <row r="3601" spans="5:5" s="77" customFormat="1" ht="88.5" customHeight="1">
      <c r="E3601" s="81"/>
    </row>
    <row r="3602" spans="5:5" s="77" customFormat="1" ht="88.5" customHeight="1">
      <c r="E3602" s="81"/>
    </row>
    <row r="3603" spans="5:5" s="77" customFormat="1" ht="88.5" customHeight="1">
      <c r="E3603" s="81"/>
    </row>
    <row r="3604" spans="5:5" s="77" customFormat="1" ht="88.5" customHeight="1">
      <c r="E3604" s="81"/>
    </row>
    <row r="3605" spans="5:5" s="77" customFormat="1" ht="88.5" customHeight="1">
      <c r="E3605" s="81"/>
    </row>
    <row r="3606" spans="5:5" s="77" customFormat="1" ht="88.5" customHeight="1">
      <c r="E3606" s="81"/>
    </row>
    <row r="3607" spans="5:5" s="77" customFormat="1" ht="88.5" customHeight="1">
      <c r="E3607" s="81"/>
    </row>
    <row r="3608" spans="5:5" s="77" customFormat="1" ht="88.5" customHeight="1">
      <c r="E3608" s="81"/>
    </row>
    <row r="3609" spans="5:5" s="77" customFormat="1" ht="88.5" customHeight="1">
      <c r="E3609" s="81"/>
    </row>
    <row r="3610" spans="5:5" s="77" customFormat="1" ht="88.5" customHeight="1">
      <c r="E3610" s="81"/>
    </row>
    <row r="3611" spans="5:5" s="77" customFormat="1" ht="88.5" customHeight="1">
      <c r="E3611" s="81"/>
    </row>
    <row r="3612" spans="5:5" s="77" customFormat="1" ht="88.5" customHeight="1">
      <c r="E3612" s="81"/>
    </row>
    <row r="3613" spans="5:5" s="77" customFormat="1" ht="88.5" customHeight="1">
      <c r="E3613" s="81"/>
    </row>
    <row r="3614" spans="5:5" s="77" customFormat="1" ht="88.5" customHeight="1">
      <c r="E3614" s="81"/>
    </row>
    <row r="3615" spans="5:5" s="77" customFormat="1" ht="88.5" customHeight="1">
      <c r="E3615" s="81"/>
    </row>
    <row r="3616" spans="5:5" s="77" customFormat="1" ht="88.5" customHeight="1">
      <c r="E3616" s="81"/>
    </row>
    <row r="3617" spans="5:5" s="77" customFormat="1" ht="88.5" customHeight="1">
      <c r="E3617" s="81"/>
    </row>
    <row r="3618" spans="5:5" s="77" customFormat="1" ht="88.5" customHeight="1">
      <c r="E3618" s="81"/>
    </row>
    <row r="3619" spans="5:5" s="77" customFormat="1" ht="88.5" customHeight="1">
      <c r="E3619" s="81"/>
    </row>
    <row r="3620" spans="5:5" s="77" customFormat="1" ht="88.5" customHeight="1">
      <c r="E3620" s="81"/>
    </row>
    <row r="3621" spans="5:5" s="77" customFormat="1" ht="88.5" customHeight="1">
      <c r="E3621" s="81"/>
    </row>
    <row r="3622" spans="5:5" s="77" customFormat="1" ht="88.5" customHeight="1">
      <c r="E3622" s="81"/>
    </row>
    <row r="3623" spans="5:5" s="77" customFormat="1" ht="88.5" customHeight="1">
      <c r="E3623" s="81"/>
    </row>
    <row r="3624" spans="5:5" s="77" customFormat="1" ht="88.5" customHeight="1">
      <c r="E3624" s="81"/>
    </row>
    <row r="3625" spans="5:5" s="77" customFormat="1" ht="88.5" customHeight="1">
      <c r="E3625" s="81"/>
    </row>
    <row r="3626" spans="5:5" s="77" customFormat="1" ht="88.5" customHeight="1">
      <c r="E3626" s="81"/>
    </row>
    <row r="3627" spans="5:5" s="77" customFormat="1" ht="88.5" customHeight="1">
      <c r="E3627" s="81"/>
    </row>
    <row r="3628" spans="5:5" s="77" customFormat="1" ht="88.5" customHeight="1">
      <c r="E3628" s="81"/>
    </row>
    <row r="3629" spans="5:5" s="77" customFormat="1" ht="88.5" customHeight="1">
      <c r="E3629" s="81"/>
    </row>
    <row r="3630" spans="5:5" s="77" customFormat="1" ht="88.5" customHeight="1">
      <c r="E3630" s="81"/>
    </row>
    <row r="3631" spans="5:5" s="77" customFormat="1" ht="88.5" customHeight="1">
      <c r="E3631" s="81"/>
    </row>
    <row r="3632" spans="5:5" s="77" customFormat="1" ht="88.5" customHeight="1">
      <c r="E3632" s="81"/>
    </row>
    <row r="3633" spans="5:5" s="77" customFormat="1" ht="88.5" customHeight="1">
      <c r="E3633" s="81"/>
    </row>
    <row r="3634" spans="5:5" s="77" customFormat="1" ht="88.5" customHeight="1">
      <c r="E3634" s="81"/>
    </row>
    <row r="3635" spans="5:5" s="77" customFormat="1" ht="88.5" customHeight="1">
      <c r="E3635" s="81"/>
    </row>
    <row r="3636" spans="5:5" s="77" customFormat="1" ht="88.5" customHeight="1">
      <c r="E3636" s="81"/>
    </row>
    <row r="3637" spans="5:5" s="77" customFormat="1" ht="88.5" customHeight="1">
      <c r="E3637" s="81"/>
    </row>
    <row r="3638" spans="5:5" s="77" customFormat="1" ht="88.5" customHeight="1">
      <c r="E3638" s="81"/>
    </row>
    <row r="3639" spans="5:5" s="77" customFormat="1" ht="88.5" customHeight="1">
      <c r="E3639" s="81"/>
    </row>
    <row r="3640" spans="5:5" s="77" customFormat="1" ht="88.5" customHeight="1">
      <c r="E3640" s="81"/>
    </row>
    <row r="3641" spans="5:5" s="77" customFormat="1" ht="88.5" customHeight="1">
      <c r="E3641" s="81"/>
    </row>
    <row r="3642" spans="5:5" s="77" customFormat="1" ht="88.5" customHeight="1">
      <c r="E3642" s="81"/>
    </row>
    <row r="3643" spans="5:5" s="77" customFormat="1" ht="88.5" customHeight="1">
      <c r="E3643" s="81"/>
    </row>
    <row r="3644" spans="5:5" s="77" customFormat="1" ht="88.5" customHeight="1">
      <c r="E3644" s="81"/>
    </row>
    <row r="3645" spans="5:5" s="77" customFormat="1" ht="88.5" customHeight="1">
      <c r="E3645" s="81"/>
    </row>
    <row r="3646" spans="5:5" s="77" customFormat="1" ht="88.5" customHeight="1">
      <c r="E3646" s="81"/>
    </row>
    <row r="3647" spans="5:5" s="77" customFormat="1" ht="88.5" customHeight="1">
      <c r="E3647" s="81"/>
    </row>
    <row r="3648" spans="5:5" s="77" customFormat="1" ht="88.5" customHeight="1">
      <c r="E3648" s="81"/>
    </row>
    <row r="3649" spans="5:5" s="77" customFormat="1" ht="88.5" customHeight="1">
      <c r="E3649" s="81"/>
    </row>
    <row r="3650" spans="5:5" s="77" customFormat="1" ht="88.5" customHeight="1">
      <c r="E3650" s="81"/>
    </row>
    <row r="3651" spans="5:5" s="77" customFormat="1" ht="88.5" customHeight="1">
      <c r="E3651" s="81"/>
    </row>
    <row r="3652" spans="5:5" s="77" customFormat="1" ht="88.5" customHeight="1">
      <c r="E3652" s="81"/>
    </row>
    <row r="3653" spans="5:5" s="77" customFormat="1" ht="88.5" customHeight="1">
      <c r="E3653" s="81"/>
    </row>
    <row r="3654" spans="5:5" s="77" customFormat="1" ht="88.5" customHeight="1">
      <c r="E3654" s="81"/>
    </row>
    <row r="3655" spans="5:5" s="77" customFormat="1" ht="88.5" customHeight="1">
      <c r="E3655" s="81"/>
    </row>
    <row r="3656" spans="5:5" s="77" customFormat="1" ht="88.5" customHeight="1">
      <c r="E3656" s="81"/>
    </row>
    <row r="3657" spans="5:5" s="77" customFormat="1" ht="88.5" customHeight="1">
      <c r="E3657" s="81"/>
    </row>
    <row r="3658" spans="5:5" s="77" customFormat="1" ht="88.5" customHeight="1">
      <c r="E3658" s="81"/>
    </row>
    <row r="3659" spans="5:5" s="77" customFormat="1" ht="88.5" customHeight="1">
      <c r="E3659" s="81"/>
    </row>
    <row r="3660" spans="5:5" s="77" customFormat="1" ht="88.5" customHeight="1">
      <c r="E3660" s="81"/>
    </row>
    <row r="3661" spans="5:5" s="77" customFormat="1" ht="88.5" customHeight="1">
      <c r="E3661" s="81"/>
    </row>
    <row r="3662" spans="5:5" s="77" customFormat="1" ht="88.5" customHeight="1">
      <c r="E3662" s="81"/>
    </row>
    <row r="3663" spans="5:5" s="77" customFormat="1" ht="88.5" customHeight="1">
      <c r="E3663" s="81"/>
    </row>
    <row r="3664" spans="5:5" s="77" customFormat="1" ht="88.5" customHeight="1">
      <c r="E3664" s="81"/>
    </row>
    <row r="3665" spans="5:5" s="77" customFormat="1" ht="88.5" customHeight="1">
      <c r="E3665" s="81"/>
    </row>
    <row r="3666" spans="5:5" s="77" customFormat="1" ht="88.5" customHeight="1">
      <c r="E3666" s="81"/>
    </row>
    <row r="3667" spans="5:5" s="77" customFormat="1" ht="88.5" customHeight="1">
      <c r="E3667" s="81"/>
    </row>
    <row r="3668" spans="5:5" s="77" customFormat="1" ht="88.5" customHeight="1">
      <c r="E3668" s="81"/>
    </row>
    <row r="3669" spans="5:5" s="77" customFormat="1" ht="88.5" customHeight="1">
      <c r="E3669" s="81"/>
    </row>
    <row r="3670" spans="5:5" s="77" customFormat="1" ht="88.5" customHeight="1">
      <c r="E3670" s="81"/>
    </row>
    <row r="3671" spans="5:5" s="77" customFormat="1" ht="88.5" customHeight="1">
      <c r="E3671" s="81"/>
    </row>
    <row r="3672" spans="5:5" s="77" customFormat="1" ht="88.5" customHeight="1">
      <c r="E3672" s="81"/>
    </row>
    <row r="3673" spans="5:5" s="77" customFormat="1" ht="88.5" customHeight="1">
      <c r="E3673" s="81"/>
    </row>
    <row r="3674" spans="5:5" s="77" customFormat="1" ht="88.5" customHeight="1">
      <c r="E3674" s="81"/>
    </row>
    <row r="3675" spans="5:5" s="77" customFormat="1" ht="88.5" customHeight="1">
      <c r="E3675" s="81"/>
    </row>
    <row r="3676" spans="5:5" s="77" customFormat="1" ht="88.5" customHeight="1">
      <c r="E3676" s="81"/>
    </row>
    <row r="3677" spans="5:5" s="77" customFormat="1" ht="88.5" customHeight="1">
      <c r="E3677" s="81"/>
    </row>
    <row r="3678" spans="5:5" s="77" customFormat="1" ht="88.5" customHeight="1">
      <c r="E3678" s="81"/>
    </row>
    <row r="3679" spans="5:5" s="77" customFormat="1" ht="88.5" customHeight="1">
      <c r="E3679" s="81"/>
    </row>
    <row r="3680" spans="5:5" s="77" customFormat="1" ht="88.5" customHeight="1">
      <c r="E3680" s="81"/>
    </row>
    <row r="3681" spans="5:5" s="77" customFormat="1" ht="88.5" customHeight="1">
      <c r="E3681" s="81"/>
    </row>
    <row r="3682" spans="5:5" s="77" customFormat="1" ht="88.5" customHeight="1">
      <c r="E3682" s="81"/>
    </row>
    <row r="3683" spans="5:5" s="77" customFormat="1" ht="88.5" customHeight="1">
      <c r="E3683" s="81"/>
    </row>
    <row r="3684" spans="5:5" s="77" customFormat="1" ht="88.5" customHeight="1">
      <c r="E3684" s="81"/>
    </row>
    <row r="3685" spans="5:5" s="77" customFormat="1" ht="88.5" customHeight="1">
      <c r="E3685" s="81"/>
    </row>
    <row r="3686" spans="5:5" s="77" customFormat="1" ht="88.5" customHeight="1">
      <c r="E3686" s="81"/>
    </row>
    <row r="3687" spans="5:5" s="77" customFormat="1" ht="88.5" customHeight="1">
      <c r="E3687" s="81"/>
    </row>
    <row r="3688" spans="5:5" s="77" customFormat="1" ht="88.5" customHeight="1">
      <c r="E3688" s="81"/>
    </row>
    <row r="3689" spans="5:5" s="77" customFormat="1" ht="88.5" customHeight="1">
      <c r="E3689" s="81"/>
    </row>
    <row r="3690" spans="5:5" s="77" customFormat="1" ht="88.5" customHeight="1">
      <c r="E3690" s="81"/>
    </row>
    <row r="3691" spans="5:5" s="77" customFormat="1" ht="88.5" customHeight="1">
      <c r="E3691" s="81"/>
    </row>
    <row r="3692" spans="5:5" s="77" customFormat="1" ht="88.5" customHeight="1">
      <c r="E3692" s="81"/>
    </row>
    <row r="3693" spans="5:5" s="77" customFormat="1" ht="88.5" customHeight="1">
      <c r="E3693" s="81"/>
    </row>
    <row r="3694" spans="5:5" s="77" customFormat="1" ht="88.5" customHeight="1">
      <c r="E3694" s="81"/>
    </row>
    <row r="3695" spans="5:5" s="77" customFormat="1" ht="88.5" customHeight="1">
      <c r="E3695" s="81"/>
    </row>
    <row r="3696" spans="5:5" s="77" customFormat="1" ht="88.5" customHeight="1">
      <c r="E3696" s="81"/>
    </row>
    <row r="3697" spans="5:5" s="77" customFormat="1" ht="88.5" customHeight="1">
      <c r="E3697" s="81"/>
    </row>
    <row r="3698" spans="5:5" s="77" customFormat="1" ht="88.5" customHeight="1">
      <c r="E3698" s="81"/>
    </row>
    <row r="3699" spans="5:5" s="77" customFormat="1" ht="88.5" customHeight="1">
      <c r="E3699" s="81"/>
    </row>
    <row r="3700" spans="5:5" s="77" customFormat="1" ht="88.5" customHeight="1">
      <c r="E3700" s="81"/>
    </row>
    <row r="3701" spans="5:5" s="77" customFormat="1" ht="88.5" customHeight="1">
      <c r="E3701" s="81"/>
    </row>
    <row r="3702" spans="5:5" s="77" customFormat="1" ht="88.5" customHeight="1">
      <c r="E3702" s="81"/>
    </row>
    <row r="3703" spans="5:5" s="77" customFormat="1" ht="88.5" customHeight="1">
      <c r="E3703" s="81"/>
    </row>
    <row r="3704" spans="5:5" s="77" customFormat="1" ht="88.5" customHeight="1">
      <c r="E3704" s="81"/>
    </row>
    <row r="3705" spans="5:5" s="77" customFormat="1" ht="88.5" customHeight="1">
      <c r="E3705" s="81"/>
    </row>
    <row r="3706" spans="5:5" s="77" customFormat="1" ht="88.5" customHeight="1">
      <c r="E3706" s="81"/>
    </row>
    <row r="3707" spans="5:5" s="77" customFormat="1" ht="88.5" customHeight="1">
      <c r="E3707" s="81"/>
    </row>
    <row r="3708" spans="5:5" s="77" customFormat="1" ht="88.5" customHeight="1">
      <c r="E3708" s="81"/>
    </row>
    <row r="3709" spans="5:5" s="77" customFormat="1" ht="88.5" customHeight="1">
      <c r="E3709" s="81"/>
    </row>
    <row r="3710" spans="5:5" s="77" customFormat="1" ht="88.5" customHeight="1">
      <c r="E3710" s="81"/>
    </row>
    <row r="3711" spans="5:5" s="77" customFormat="1" ht="88.5" customHeight="1">
      <c r="E3711" s="81"/>
    </row>
    <row r="3712" spans="5:5" s="77" customFormat="1" ht="88.5" customHeight="1">
      <c r="E3712" s="81"/>
    </row>
    <row r="3713" spans="5:5" s="77" customFormat="1" ht="88.5" customHeight="1">
      <c r="E3713" s="81"/>
    </row>
    <row r="3714" spans="5:5" s="77" customFormat="1" ht="88.5" customHeight="1">
      <c r="E3714" s="81"/>
    </row>
    <row r="3715" spans="5:5" s="77" customFormat="1" ht="88.5" customHeight="1">
      <c r="E3715" s="81"/>
    </row>
    <row r="3716" spans="5:5" s="77" customFormat="1" ht="88.5" customHeight="1">
      <c r="E3716" s="81"/>
    </row>
    <row r="3717" spans="5:5" s="77" customFormat="1" ht="88.5" customHeight="1">
      <c r="E3717" s="81"/>
    </row>
    <row r="3718" spans="5:5" s="77" customFormat="1" ht="88.5" customHeight="1">
      <c r="E3718" s="81"/>
    </row>
    <row r="3719" spans="5:5" s="77" customFormat="1" ht="88.5" customHeight="1">
      <c r="E3719" s="81"/>
    </row>
    <row r="3720" spans="5:5" s="77" customFormat="1" ht="88.5" customHeight="1">
      <c r="E3720" s="81"/>
    </row>
    <row r="3721" spans="5:5" s="77" customFormat="1" ht="88.5" customHeight="1">
      <c r="E3721" s="81"/>
    </row>
    <row r="3722" spans="5:5" s="77" customFormat="1" ht="88.5" customHeight="1">
      <c r="E3722" s="81"/>
    </row>
    <row r="3723" spans="5:5" s="77" customFormat="1" ht="88.5" customHeight="1">
      <c r="E3723" s="81"/>
    </row>
    <row r="3724" spans="5:5" s="77" customFormat="1" ht="88.5" customHeight="1">
      <c r="E3724" s="81"/>
    </row>
    <row r="3725" spans="5:5" s="77" customFormat="1" ht="88.5" customHeight="1">
      <c r="E3725" s="81"/>
    </row>
    <row r="3726" spans="5:5" s="77" customFormat="1" ht="88.5" customHeight="1">
      <c r="E3726" s="81"/>
    </row>
    <row r="3727" spans="5:5" s="77" customFormat="1" ht="88.5" customHeight="1">
      <c r="E3727" s="81"/>
    </row>
    <row r="3728" spans="5:5" s="77" customFormat="1" ht="88.5" customHeight="1">
      <c r="E3728" s="81"/>
    </row>
    <row r="3729" spans="5:5" s="77" customFormat="1" ht="88.5" customHeight="1">
      <c r="E3729" s="81"/>
    </row>
    <row r="3730" spans="5:5" s="77" customFormat="1" ht="88.5" customHeight="1">
      <c r="E3730" s="81"/>
    </row>
    <row r="3731" spans="5:5" s="77" customFormat="1" ht="88.5" customHeight="1">
      <c r="E3731" s="81"/>
    </row>
    <row r="3732" spans="5:5" s="77" customFormat="1" ht="88.5" customHeight="1">
      <c r="E3732" s="81"/>
    </row>
    <row r="3733" spans="5:5" s="77" customFormat="1" ht="88.5" customHeight="1">
      <c r="E3733" s="81"/>
    </row>
    <row r="3734" spans="5:5" s="77" customFormat="1" ht="88.5" customHeight="1">
      <c r="E3734" s="81"/>
    </row>
    <row r="3735" spans="5:5" s="77" customFormat="1" ht="88.5" customHeight="1">
      <c r="E3735" s="81"/>
    </row>
    <row r="3736" spans="5:5" s="77" customFormat="1" ht="88.5" customHeight="1">
      <c r="E3736" s="81"/>
    </row>
    <row r="3737" spans="5:5" s="77" customFormat="1" ht="88.5" customHeight="1">
      <c r="E3737" s="81"/>
    </row>
    <row r="3738" spans="5:5" s="77" customFormat="1" ht="88.5" customHeight="1">
      <c r="E3738" s="81"/>
    </row>
    <row r="3739" spans="5:5" s="77" customFormat="1" ht="88.5" customHeight="1">
      <c r="E3739" s="81"/>
    </row>
    <row r="3740" spans="5:5" s="77" customFormat="1" ht="88.5" customHeight="1">
      <c r="E3740" s="81"/>
    </row>
    <row r="3741" spans="5:5" s="77" customFormat="1" ht="88.5" customHeight="1">
      <c r="E3741" s="81"/>
    </row>
    <row r="3742" spans="5:5" s="77" customFormat="1" ht="88.5" customHeight="1">
      <c r="E3742" s="81"/>
    </row>
    <row r="3743" spans="5:5" s="77" customFormat="1" ht="88.5" customHeight="1">
      <c r="E3743" s="81"/>
    </row>
    <row r="3744" spans="5:5" s="77" customFormat="1" ht="88.5" customHeight="1">
      <c r="E3744" s="81"/>
    </row>
    <row r="3745" spans="5:5" s="77" customFormat="1" ht="88.5" customHeight="1">
      <c r="E3745" s="81"/>
    </row>
    <row r="3746" spans="5:5" s="77" customFormat="1" ht="88.5" customHeight="1">
      <c r="E3746" s="81"/>
    </row>
    <row r="3747" spans="5:5" s="77" customFormat="1" ht="88.5" customHeight="1">
      <c r="E3747" s="81"/>
    </row>
    <row r="3748" spans="5:5" s="77" customFormat="1" ht="88.5" customHeight="1">
      <c r="E3748" s="81"/>
    </row>
    <row r="3749" spans="5:5" s="77" customFormat="1" ht="88.5" customHeight="1">
      <c r="E3749" s="81"/>
    </row>
    <row r="3750" spans="5:5" s="77" customFormat="1" ht="88.5" customHeight="1">
      <c r="E3750" s="81"/>
    </row>
    <row r="3751" spans="5:5" s="77" customFormat="1" ht="88.5" customHeight="1">
      <c r="E3751" s="81"/>
    </row>
    <row r="3752" spans="5:5" s="77" customFormat="1" ht="88.5" customHeight="1">
      <c r="E3752" s="81"/>
    </row>
    <row r="3753" spans="5:5" s="77" customFormat="1" ht="88.5" customHeight="1">
      <c r="E3753" s="81"/>
    </row>
    <row r="3754" spans="5:5" s="77" customFormat="1" ht="88.5" customHeight="1">
      <c r="E3754" s="81"/>
    </row>
    <row r="3755" spans="5:5" s="77" customFormat="1" ht="88.5" customHeight="1">
      <c r="E3755" s="81"/>
    </row>
    <row r="3756" spans="5:5" s="77" customFormat="1" ht="88.5" customHeight="1">
      <c r="E3756" s="81"/>
    </row>
    <row r="3757" spans="5:5" s="77" customFormat="1" ht="88.5" customHeight="1">
      <c r="E3757" s="81"/>
    </row>
    <row r="3758" spans="5:5" s="77" customFormat="1" ht="88.5" customHeight="1">
      <c r="E3758" s="81"/>
    </row>
    <row r="3759" spans="5:5" s="77" customFormat="1" ht="88.5" customHeight="1">
      <c r="E3759" s="81"/>
    </row>
    <row r="3760" spans="5:5" s="77" customFormat="1" ht="88.5" customHeight="1">
      <c r="E3760" s="81"/>
    </row>
    <row r="3761" spans="5:5" s="77" customFormat="1" ht="88.5" customHeight="1">
      <c r="E3761" s="81"/>
    </row>
    <row r="3762" spans="5:5" s="77" customFormat="1" ht="88.5" customHeight="1">
      <c r="E3762" s="81"/>
    </row>
    <row r="3763" spans="5:5" s="77" customFormat="1" ht="88.5" customHeight="1">
      <c r="E3763" s="81"/>
    </row>
    <row r="3764" spans="5:5" s="77" customFormat="1" ht="88.5" customHeight="1">
      <c r="E3764" s="81"/>
    </row>
    <row r="3765" spans="5:5" s="77" customFormat="1" ht="88.5" customHeight="1">
      <c r="E3765" s="81"/>
    </row>
    <row r="3766" spans="5:5" s="77" customFormat="1" ht="88.5" customHeight="1">
      <c r="E3766" s="81"/>
    </row>
    <row r="3767" spans="5:5" s="77" customFormat="1" ht="88.5" customHeight="1">
      <c r="E3767" s="81"/>
    </row>
    <row r="3768" spans="5:5" s="77" customFormat="1" ht="88.5" customHeight="1">
      <c r="E3768" s="81"/>
    </row>
    <row r="3769" spans="5:5" s="77" customFormat="1" ht="88.5" customHeight="1">
      <c r="E3769" s="81"/>
    </row>
    <row r="3770" spans="5:5" s="77" customFormat="1" ht="88.5" customHeight="1">
      <c r="E3770" s="81"/>
    </row>
    <row r="3771" spans="5:5" s="77" customFormat="1" ht="88.5" customHeight="1">
      <c r="E3771" s="81"/>
    </row>
    <row r="3772" spans="5:5" s="77" customFormat="1" ht="88.5" customHeight="1">
      <c r="E3772" s="81"/>
    </row>
    <row r="3773" spans="5:5" s="77" customFormat="1" ht="88.5" customHeight="1">
      <c r="E3773" s="81"/>
    </row>
    <row r="3774" spans="5:5" s="77" customFormat="1" ht="88.5" customHeight="1">
      <c r="E3774" s="81"/>
    </row>
    <row r="3775" spans="5:5" s="77" customFormat="1" ht="88.5" customHeight="1">
      <c r="E3775" s="81"/>
    </row>
    <row r="3776" spans="5:5" s="77" customFormat="1" ht="88.5" customHeight="1">
      <c r="E3776" s="81"/>
    </row>
    <row r="3777" spans="5:5" s="77" customFormat="1" ht="88.5" customHeight="1">
      <c r="E3777" s="81"/>
    </row>
    <row r="3778" spans="5:5" s="77" customFormat="1" ht="88.5" customHeight="1">
      <c r="E3778" s="81"/>
    </row>
    <row r="3779" spans="5:5" s="77" customFormat="1" ht="88.5" customHeight="1">
      <c r="E3779" s="81"/>
    </row>
    <row r="3780" spans="5:5" s="77" customFormat="1" ht="88.5" customHeight="1">
      <c r="E3780" s="81"/>
    </row>
    <row r="3781" spans="5:5" s="77" customFormat="1" ht="88.5" customHeight="1">
      <c r="E3781" s="81"/>
    </row>
    <row r="3782" spans="5:5" s="77" customFormat="1" ht="88.5" customHeight="1">
      <c r="E3782" s="81"/>
    </row>
    <row r="3783" spans="5:5" s="77" customFormat="1" ht="88.5" customHeight="1">
      <c r="E3783" s="81"/>
    </row>
    <row r="3784" spans="5:5" s="77" customFormat="1" ht="88.5" customHeight="1">
      <c r="E3784" s="81"/>
    </row>
    <row r="3785" spans="5:5" s="77" customFormat="1" ht="88.5" customHeight="1">
      <c r="E3785" s="81"/>
    </row>
    <row r="3786" spans="5:5" s="77" customFormat="1" ht="88.5" customHeight="1">
      <c r="E3786" s="81"/>
    </row>
    <row r="3787" spans="5:5" s="77" customFormat="1" ht="88.5" customHeight="1">
      <c r="E3787" s="81"/>
    </row>
    <row r="3788" spans="5:5" s="77" customFormat="1" ht="88.5" customHeight="1">
      <c r="E3788" s="81"/>
    </row>
    <row r="3789" spans="5:5" s="77" customFormat="1" ht="88.5" customHeight="1">
      <c r="E3789" s="81"/>
    </row>
    <row r="3790" spans="5:5" s="77" customFormat="1" ht="88.5" customHeight="1">
      <c r="E3790" s="81"/>
    </row>
    <row r="3791" spans="5:5" s="77" customFormat="1" ht="88.5" customHeight="1">
      <c r="E3791" s="81"/>
    </row>
    <row r="3792" spans="5:5" s="77" customFormat="1" ht="88.5" customHeight="1">
      <c r="E3792" s="81"/>
    </row>
    <row r="3793" spans="5:5" s="77" customFormat="1" ht="88.5" customHeight="1">
      <c r="E3793" s="81"/>
    </row>
    <row r="3794" spans="5:5" s="77" customFormat="1" ht="88.5" customHeight="1">
      <c r="E3794" s="81"/>
    </row>
    <row r="3795" spans="5:5" s="77" customFormat="1" ht="88.5" customHeight="1">
      <c r="E3795" s="81"/>
    </row>
    <row r="3796" spans="5:5" s="77" customFormat="1" ht="88.5" customHeight="1">
      <c r="E3796" s="81"/>
    </row>
    <row r="3797" spans="5:5" s="77" customFormat="1" ht="88.5" customHeight="1">
      <c r="E3797" s="81"/>
    </row>
    <row r="3798" spans="5:5" s="77" customFormat="1" ht="88.5" customHeight="1">
      <c r="E3798" s="81"/>
    </row>
    <row r="3799" spans="5:5" s="77" customFormat="1" ht="88.5" customHeight="1">
      <c r="E3799" s="81"/>
    </row>
    <row r="3800" spans="5:5" s="77" customFormat="1" ht="88.5" customHeight="1">
      <c r="E3800" s="81"/>
    </row>
    <row r="3801" spans="5:5" s="77" customFormat="1" ht="88.5" customHeight="1">
      <c r="E3801" s="81"/>
    </row>
    <row r="3802" spans="5:5" s="77" customFormat="1" ht="88.5" customHeight="1">
      <c r="E3802" s="81"/>
    </row>
    <row r="3803" spans="5:5" s="77" customFormat="1" ht="88.5" customHeight="1">
      <c r="E3803" s="81"/>
    </row>
    <row r="3804" spans="5:5" s="77" customFormat="1" ht="88.5" customHeight="1">
      <c r="E3804" s="81"/>
    </row>
    <row r="3805" spans="5:5" s="77" customFormat="1" ht="88.5" customHeight="1">
      <c r="E3805" s="81"/>
    </row>
    <row r="3806" spans="5:5" s="77" customFormat="1" ht="88.5" customHeight="1">
      <c r="E3806" s="81"/>
    </row>
    <row r="3807" spans="5:5" s="77" customFormat="1" ht="88.5" customHeight="1">
      <c r="E3807" s="81"/>
    </row>
    <row r="3808" spans="5:5" s="77" customFormat="1" ht="88.5" customHeight="1">
      <c r="E3808" s="81"/>
    </row>
    <row r="3809" spans="5:5" s="77" customFormat="1" ht="88.5" customHeight="1">
      <c r="E3809" s="81"/>
    </row>
    <row r="3810" spans="5:5" s="77" customFormat="1" ht="88.5" customHeight="1">
      <c r="E3810" s="81"/>
    </row>
    <row r="3811" spans="5:5" s="77" customFormat="1" ht="88.5" customHeight="1">
      <c r="E3811" s="81"/>
    </row>
    <row r="3812" spans="5:5" s="77" customFormat="1" ht="88.5" customHeight="1">
      <c r="E3812" s="81"/>
    </row>
    <row r="3813" spans="5:5" s="77" customFormat="1" ht="88.5" customHeight="1">
      <c r="E3813" s="81"/>
    </row>
    <row r="3814" spans="5:5" s="77" customFormat="1" ht="88.5" customHeight="1">
      <c r="E3814" s="81"/>
    </row>
    <row r="3815" spans="5:5" s="77" customFormat="1" ht="88.5" customHeight="1">
      <c r="E3815" s="81"/>
    </row>
    <row r="3816" spans="5:5" s="77" customFormat="1" ht="88.5" customHeight="1">
      <c r="E3816" s="81"/>
    </row>
    <row r="3817" spans="5:5" s="77" customFormat="1" ht="88.5" customHeight="1">
      <c r="E3817" s="81"/>
    </row>
    <row r="3818" spans="5:5" s="77" customFormat="1" ht="88.5" customHeight="1">
      <c r="E3818" s="81"/>
    </row>
    <row r="3819" spans="5:5" s="77" customFormat="1" ht="88.5" customHeight="1">
      <c r="E3819" s="81"/>
    </row>
    <row r="3820" spans="5:5" s="77" customFormat="1" ht="88.5" customHeight="1">
      <c r="E3820" s="81"/>
    </row>
    <row r="3821" spans="5:5" s="77" customFormat="1" ht="88.5" customHeight="1">
      <c r="E3821" s="81"/>
    </row>
    <row r="3822" spans="5:5" s="77" customFormat="1" ht="88.5" customHeight="1">
      <c r="E3822" s="81"/>
    </row>
    <row r="3823" spans="5:5" s="77" customFormat="1" ht="88.5" customHeight="1">
      <c r="E3823" s="81"/>
    </row>
    <row r="3824" spans="5:5" s="77" customFormat="1" ht="88.5" customHeight="1">
      <c r="E3824" s="81"/>
    </row>
    <row r="3825" spans="5:5" s="77" customFormat="1" ht="88.5" customHeight="1">
      <c r="E3825" s="81"/>
    </row>
    <row r="3826" spans="5:5" s="77" customFormat="1" ht="88.5" customHeight="1">
      <c r="E3826" s="81"/>
    </row>
    <row r="3827" spans="5:5" s="77" customFormat="1" ht="88.5" customHeight="1">
      <c r="E3827" s="81"/>
    </row>
    <row r="3828" spans="5:5" s="77" customFormat="1" ht="88.5" customHeight="1">
      <c r="E3828" s="81"/>
    </row>
    <row r="3829" spans="5:5" s="77" customFormat="1" ht="88.5" customHeight="1">
      <c r="E3829" s="81"/>
    </row>
    <row r="3830" spans="5:5" s="77" customFormat="1" ht="88.5" customHeight="1">
      <c r="E3830" s="81"/>
    </row>
    <row r="3831" spans="5:5" s="77" customFormat="1" ht="88.5" customHeight="1">
      <c r="E3831" s="81"/>
    </row>
    <row r="3832" spans="5:5" s="77" customFormat="1" ht="88.5" customHeight="1">
      <c r="E3832" s="81"/>
    </row>
    <row r="3833" spans="5:5" s="77" customFormat="1" ht="88.5" customHeight="1">
      <c r="E3833" s="81"/>
    </row>
    <row r="3834" spans="5:5" s="77" customFormat="1" ht="88.5" customHeight="1">
      <c r="E3834" s="81"/>
    </row>
    <row r="3835" spans="5:5" s="77" customFormat="1" ht="88.5" customHeight="1">
      <c r="E3835" s="81"/>
    </row>
    <row r="3836" spans="5:5" s="77" customFormat="1" ht="88.5" customHeight="1">
      <c r="E3836" s="81"/>
    </row>
    <row r="3837" spans="5:5" s="77" customFormat="1" ht="88.5" customHeight="1">
      <c r="E3837" s="81"/>
    </row>
    <row r="3838" spans="5:5" s="77" customFormat="1" ht="88.5" customHeight="1">
      <c r="E3838" s="81"/>
    </row>
    <row r="3839" spans="5:5" s="77" customFormat="1" ht="88.5" customHeight="1">
      <c r="E3839" s="81"/>
    </row>
    <row r="3840" spans="5:5" s="77" customFormat="1" ht="88.5" customHeight="1">
      <c r="E3840" s="81"/>
    </row>
    <row r="3841" spans="5:5" s="77" customFormat="1" ht="88.5" customHeight="1">
      <c r="E3841" s="81"/>
    </row>
    <row r="3842" spans="5:5" s="77" customFormat="1" ht="88.5" customHeight="1">
      <c r="E3842" s="81"/>
    </row>
    <row r="3843" spans="5:5" s="77" customFormat="1" ht="88.5" customHeight="1">
      <c r="E3843" s="81"/>
    </row>
    <row r="3844" spans="5:5" s="77" customFormat="1" ht="88.5" customHeight="1">
      <c r="E3844" s="81"/>
    </row>
    <row r="3845" spans="5:5" s="77" customFormat="1" ht="88.5" customHeight="1">
      <c r="E3845" s="81"/>
    </row>
    <row r="3846" spans="5:5" s="77" customFormat="1" ht="88.5" customHeight="1">
      <c r="E3846" s="81"/>
    </row>
    <row r="3847" spans="5:5" s="77" customFormat="1" ht="88.5" customHeight="1">
      <c r="E3847" s="81"/>
    </row>
    <row r="3848" spans="5:5" s="77" customFormat="1" ht="88.5" customHeight="1">
      <c r="E3848" s="81"/>
    </row>
    <row r="3849" spans="5:5" s="77" customFormat="1" ht="88.5" customHeight="1">
      <c r="E3849" s="81"/>
    </row>
    <row r="3850" spans="5:5" s="77" customFormat="1" ht="88.5" customHeight="1">
      <c r="E3850" s="81"/>
    </row>
    <row r="3851" spans="5:5" s="77" customFormat="1" ht="88.5" customHeight="1">
      <c r="E3851" s="81"/>
    </row>
    <row r="3852" spans="5:5" s="77" customFormat="1" ht="88.5" customHeight="1">
      <c r="E3852" s="81"/>
    </row>
    <row r="3853" spans="5:5" s="77" customFormat="1" ht="88.5" customHeight="1">
      <c r="E3853" s="81"/>
    </row>
    <row r="3854" spans="5:5" s="77" customFormat="1" ht="88.5" customHeight="1">
      <c r="E3854" s="81"/>
    </row>
    <row r="3855" spans="5:5" s="77" customFormat="1" ht="88.5" customHeight="1">
      <c r="E3855" s="81"/>
    </row>
    <row r="3856" spans="5:5" s="77" customFormat="1" ht="88.5" customHeight="1">
      <c r="E3856" s="81"/>
    </row>
    <row r="3857" spans="5:5" s="77" customFormat="1" ht="88.5" customHeight="1">
      <c r="E3857" s="81"/>
    </row>
    <row r="3858" spans="5:5" s="77" customFormat="1" ht="88.5" customHeight="1">
      <c r="E3858" s="81"/>
    </row>
    <row r="3859" spans="5:5" s="77" customFormat="1" ht="88.5" customHeight="1">
      <c r="E3859" s="81"/>
    </row>
    <row r="3860" spans="5:5" s="77" customFormat="1" ht="88.5" customHeight="1">
      <c r="E3860" s="81"/>
    </row>
    <row r="3861" spans="5:5" s="77" customFormat="1" ht="88.5" customHeight="1">
      <c r="E3861" s="81"/>
    </row>
    <row r="3862" spans="5:5" s="77" customFormat="1" ht="88.5" customHeight="1">
      <c r="E3862" s="81"/>
    </row>
    <row r="3863" spans="5:5" s="77" customFormat="1" ht="88.5" customHeight="1">
      <c r="E3863" s="81"/>
    </row>
    <row r="3864" spans="5:5" s="77" customFormat="1" ht="88.5" customHeight="1">
      <c r="E3864" s="81"/>
    </row>
    <row r="3865" spans="5:5" s="77" customFormat="1" ht="88.5" customHeight="1">
      <c r="E3865" s="81"/>
    </row>
    <row r="3866" spans="5:5" s="77" customFormat="1" ht="88.5" customHeight="1">
      <c r="E3866" s="81"/>
    </row>
    <row r="3867" spans="5:5" s="77" customFormat="1" ht="88.5" customHeight="1">
      <c r="E3867" s="81"/>
    </row>
    <row r="3868" spans="5:5" s="77" customFormat="1" ht="88.5" customHeight="1">
      <c r="E3868" s="81"/>
    </row>
    <row r="3869" spans="5:5" s="77" customFormat="1" ht="88.5" customHeight="1">
      <c r="E3869" s="81"/>
    </row>
    <row r="3870" spans="5:5" s="77" customFormat="1" ht="88.5" customHeight="1">
      <c r="E3870" s="81"/>
    </row>
    <row r="3871" spans="5:5" s="77" customFormat="1" ht="88.5" customHeight="1">
      <c r="E3871" s="81"/>
    </row>
    <row r="3872" spans="5:5" s="77" customFormat="1" ht="88.5" customHeight="1">
      <c r="E3872" s="81"/>
    </row>
    <row r="3873" spans="5:5" s="77" customFormat="1" ht="88.5" customHeight="1">
      <c r="E3873" s="81"/>
    </row>
    <row r="3874" spans="5:5" s="77" customFormat="1" ht="88.5" customHeight="1">
      <c r="E3874" s="81"/>
    </row>
    <row r="3875" spans="5:5" s="77" customFormat="1" ht="88.5" customHeight="1">
      <c r="E3875" s="81"/>
    </row>
    <row r="3876" spans="5:5" s="77" customFormat="1" ht="88.5" customHeight="1">
      <c r="E3876" s="81"/>
    </row>
    <row r="3877" spans="5:5" s="77" customFormat="1" ht="88.5" customHeight="1">
      <c r="E3877" s="81"/>
    </row>
    <row r="3878" spans="5:5" s="77" customFormat="1" ht="88.5" customHeight="1">
      <c r="E3878" s="81"/>
    </row>
    <row r="3879" spans="5:5" s="77" customFormat="1" ht="88.5" customHeight="1">
      <c r="E3879" s="81"/>
    </row>
    <row r="3880" spans="5:5" s="77" customFormat="1" ht="88.5" customHeight="1">
      <c r="E3880" s="81"/>
    </row>
    <row r="3881" spans="5:5" s="77" customFormat="1" ht="88.5" customHeight="1">
      <c r="E3881" s="81"/>
    </row>
    <row r="3882" spans="5:5" s="77" customFormat="1" ht="88.5" customHeight="1">
      <c r="E3882" s="81"/>
    </row>
    <row r="3883" spans="5:5" s="77" customFormat="1" ht="88.5" customHeight="1">
      <c r="E3883" s="81"/>
    </row>
    <row r="3884" spans="5:5" s="77" customFormat="1" ht="88.5" customHeight="1">
      <c r="E3884" s="81"/>
    </row>
    <row r="3885" spans="5:5" s="77" customFormat="1" ht="88.5" customHeight="1">
      <c r="E3885" s="81"/>
    </row>
    <row r="3886" spans="5:5" s="77" customFormat="1" ht="88.5" customHeight="1">
      <c r="E3886" s="81"/>
    </row>
    <row r="3887" spans="5:5" s="77" customFormat="1" ht="88.5" customHeight="1">
      <c r="E3887" s="81"/>
    </row>
    <row r="3888" spans="5:5" s="77" customFormat="1" ht="88.5" customHeight="1">
      <c r="E3888" s="81"/>
    </row>
    <row r="3889" spans="5:5" s="77" customFormat="1" ht="88.5" customHeight="1">
      <c r="E3889" s="81"/>
    </row>
    <row r="3890" spans="5:5" s="77" customFormat="1" ht="88.5" customHeight="1">
      <c r="E3890" s="81"/>
    </row>
    <row r="3891" spans="5:5" s="77" customFormat="1" ht="88.5" customHeight="1">
      <c r="E3891" s="81"/>
    </row>
    <row r="3892" spans="5:5" s="77" customFormat="1" ht="88.5" customHeight="1">
      <c r="E3892" s="81"/>
    </row>
    <row r="3893" spans="5:5" s="77" customFormat="1" ht="88.5" customHeight="1">
      <c r="E3893" s="81"/>
    </row>
    <row r="3894" spans="5:5" s="77" customFormat="1" ht="88.5" customHeight="1">
      <c r="E3894" s="81"/>
    </row>
    <row r="3895" spans="5:5" s="77" customFormat="1" ht="88.5" customHeight="1">
      <c r="E3895" s="81"/>
    </row>
    <row r="3896" spans="5:5" s="77" customFormat="1" ht="88.5" customHeight="1">
      <c r="E3896" s="81"/>
    </row>
    <row r="3897" spans="5:5" s="77" customFormat="1" ht="88.5" customHeight="1">
      <c r="E3897" s="81"/>
    </row>
    <row r="3898" spans="5:5" s="77" customFormat="1" ht="88.5" customHeight="1">
      <c r="E3898" s="81"/>
    </row>
    <row r="3899" spans="5:5" s="77" customFormat="1" ht="88.5" customHeight="1">
      <c r="E3899" s="81"/>
    </row>
    <row r="3900" spans="5:5" s="77" customFormat="1" ht="88.5" customHeight="1">
      <c r="E3900" s="81"/>
    </row>
    <row r="3901" spans="5:5" s="77" customFormat="1" ht="88.5" customHeight="1">
      <c r="E3901" s="81"/>
    </row>
    <row r="3902" spans="5:5" s="77" customFormat="1" ht="88.5" customHeight="1">
      <c r="E3902" s="81"/>
    </row>
    <row r="3903" spans="5:5" s="77" customFormat="1" ht="88.5" customHeight="1">
      <c r="E3903" s="81"/>
    </row>
    <row r="3904" spans="5:5" s="77" customFormat="1" ht="88.5" customHeight="1">
      <c r="E3904" s="81"/>
    </row>
    <row r="3905" spans="5:5" s="77" customFormat="1" ht="88.5" customHeight="1">
      <c r="E3905" s="81"/>
    </row>
    <row r="3906" spans="5:5" s="77" customFormat="1" ht="88.5" customHeight="1">
      <c r="E3906" s="81"/>
    </row>
    <row r="3907" spans="5:5" s="77" customFormat="1" ht="88.5" customHeight="1">
      <c r="E3907" s="81"/>
    </row>
    <row r="3908" spans="5:5" s="77" customFormat="1" ht="88.5" customHeight="1">
      <c r="E3908" s="81"/>
    </row>
    <row r="3909" spans="5:5" s="77" customFormat="1" ht="88.5" customHeight="1">
      <c r="E3909" s="81"/>
    </row>
    <row r="3910" spans="5:5" s="77" customFormat="1" ht="88.5" customHeight="1">
      <c r="E3910" s="81"/>
    </row>
    <row r="3911" spans="5:5" s="77" customFormat="1" ht="88.5" customHeight="1">
      <c r="E3911" s="81"/>
    </row>
    <row r="3912" spans="5:5" s="77" customFormat="1" ht="88.5" customHeight="1">
      <c r="E3912" s="81"/>
    </row>
    <row r="3913" spans="5:5" s="77" customFormat="1" ht="88.5" customHeight="1">
      <c r="E3913" s="81"/>
    </row>
    <row r="3914" spans="5:5" s="77" customFormat="1" ht="88.5" customHeight="1">
      <c r="E3914" s="81"/>
    </row>
    <row r="3915" spans="5:5" s="77" customFormat="1" ht="88.5" customHeight="1">
      <c r="E3915" s="81"/>
    </row>
    <row r="3916" spans="5:5" s="77" customFormat="1" ht="88.5" customHeight="1">
      <c r="E3916" s="81"/>
    </row>
    <row r="3917" spans="5:5" s="77" customFormat="1" ht="88.5" customHeight="1">
      <c r="E3917" s="81"/>
    </row>
    <row r="3918" spans="5:5" s="77" customFormat="1" ht="88.5" customHeight="1">
      <c r="E3918" s="81"/>
    </row>
    <row r="3919" spans="5:5" s="77" customFormat="1" ht="88.5" customHeight="1">
      <c r="E3919" s="81"/>
    </row>
    <row r="3920" spans="5:5" s="77" customFormat="1" ht="88.5" customHeight="1">
      <c r="E3920" s="81"/>
    </row>
    <row r="3921" spans="5:5" s="77" customFormat="1" ht="88.5" customHeight="1">
      <c r="E3921" s="81"/>
    </row>
    <row r="3922" spans="5:5" s="77" customFormat="1" ht="88.5" customHeight="1">
      <c r="E3922" s="81"/>
    </row>
    <row r="3923" spans="5:5" s="77" customFormat="1" ht="88.5" customHeight="1">
      <c r="E3923" s="81"/>
    </row>
    <row r="3924" spans="5:5" s="77" customFormat="1" ht="88.5" customHeight="1">
      <c r="E3924" s="81"/>
    </row>
    <row r="3925" spans="5:5" s="77" customFormat="1" ht="88.5" customHeight="1">
      <c r="E3925" s="81"/>
    </row>
    <row r="3926" spans="5:5" s="77" customFormat="1" ht="88.5" customHeight="1">
      <c r="E3926" s="81"/>
    </row>
    <row r="3927" spans="5:5" s="77" customFormat="1" ht="88.5" customHeight="1">
      <c r="E3927" s="81"/>
    </row>
    <row r="3928" spans="5:5" s="77" customFormat="1" ht="88.5" customHeight="1">
      <c r="E3928" s="81"/>
    </row>
    <row r="3929" spans="5:5" s="77" customFormat="1" ht="88.5" customHeight="1">
      <c r="E3929" s="81"/>
    </row>
    <row r="3930" spans="5:5" s="77" customFormat="1" ht="88.5" customHeight="1">
      <c r="E3930" s="81"/>
    </row>
    <row r="3931" spans="5:5" s="77" customFormat="1" ht="88.5" customHeight="1">
      <c r="E3931" s="81"/>
    </row>
    <row r="3932" spans="5:5" s="77" customFormat="1" ht="88.5" customHeight="1">
      <c r="E3932" s="81"/>
    </row>
    <row r="3933" spans="5:5" s="77" customFormat="1" ht="88.5" customHeight="1">
      <c r="E3933" s="81"/>
    </row>
    <row r="3934" spans="5:5" s="77" customFormat="1" ht="88.5" customHeight="1">
      <c r="E3934" s="81"/>
    </row>
    <row r="3935" spans="5:5" s="77" customFormat="1" ht="88.5" customHeight="1">
      <c r="E3935" s="81"/>
    </row>
    <row r="3936" spans="5:5" s="77" customFormat="1" ht="88.5" customHeight="1">
      <c r="E3936" s="81"/>
    </row>
    <row r="3937" spans="5:5" s="77" customFormat="1" ht="88.5" customHeight="1">
      <c r="E3937" s="81"/>
    </row>
    <row r="3938" spans="5:5" s="77" customFormat="1" ht="88.5" customHeight="1">
      <c r="E3938" s="81"/>
    </row>
    <row r="3939" spans="5:5" s="77" customFormat="1" ht="88.5" customHeight="1">
      <c r="E3939" s="81"/>
    </row>
    <row r="3940" spans="5:5" s="77" customFormat="1" ht="88.5" customHeight="1">
      <c r="E3940" s="81"/>
    </row>
    <row r="3941" spans="5:5" s="77" customFormat="1" ht="88.5" customHeight="1">
      <c r="E3941" s="81"/>
    </row>
    <row r="3942" spans="5:5" s="77" customFormat="1" ht="88.5" customHeight="1">
      <c r="E3942" s="81"/>
    </row>
    <row r="3943" spans="5:5" s="77" customFormat="1" ht="88.5" customHeight="1">
      <c r="E3943" s="81"/>
    </row>
    <row r="3944" spans="5:5" s="77" customFormat="1" ht="88.5" customHeight="1">
      <c r="E3944" s="81"/>
    </row>
    <row r="3945" spans="5:5" s="77" customFormat="1" ht="88.5" customHeight="1">
      <c r="E3945" s="81"/>
    </row>
    <row r="3946" spans="5:5" s="77" customFormat="1" ht="88.5" customHeight="1">
      <c r="E3946" s="81"/>
    </row>
    <row r="3947" spans="5:5" s="77" customFormat="1" ht="88.5" customHeight="1">
      <c r="E3947" s="81"/>
    </row>
    <row r="3948" spans="5:5" s="77" customFormat="1" ht="88.5" customHeight="1">
      <c r="E3948" s="81"/>
    </row>
    <row r="3949" spans="5:5" s="77" customFormat="1" ht="88.5" customHeight="1">
      <c r="E3949" s="81"/>
    </row>
    <row r="3950" spans="5:5" s="77" customFormat="1" ht="88.5" customHeight="1">
      <c r="E3950" s="81"/>
    </row>
    <row r="3951" spans="5:5" s="77" customFormat="1" ht="88.5" customHeight="1">
      <c r="E3951" s="81"/>
    </row>
    <row r="3952" spans="5:5" s="77" customFormat="1" ht="88.5" customHeight="1">
      <c r="E3952" s="81"/>
    </row>
    <row r="3953" spans="5:5" s="77" customFormat="1" ht="88.5" customHeight="1">
      <c r="E3953" s="81"/>
    </row>
    <row r="3954" spans="5:5" s="77" customFormat="1" ht="88.5" customHeight="1">
      <c r="E3954" s="81"/>
    </row>
    <row r="3955" spans="5:5" s="77" customFormat="1" ht="88.5" customHeight="1">
      <c r="E3955" s="81"/>
    </row>
    <row r="3956" spans="5:5" s="77" customFormat="1" ht="88.5" customHeight="1">
      <c r="E3956" s="81"/>
    </row>
    <row r="3957" spans="5:5" s="77" customFormat="1" ht="88.5" customHeight="1">
      <c r="E3957" s="81"/>
    </row>
    <row r="3958" spans="5:5" s="77" customFormat="1" ht="88.5" customHeight="1">
      <c r="E3958" s="81"/>
    </row>
    <row r="3959" spans="5:5" s="77" customFormat="1" ht="88.5" customHeight="1">
      <c r="E3959" s="81"/>
    </row>
    <row r="3960" spans="5:5" s="77" customFormat="1" ht="88.5" customHeight="1">
      <c r="E3960" s="81"/>
    </row>
    <row r="3961" spans="5:5" s="77" customFormat="1" ht="88.5" customHeight="1">
      <c r="E3961" s="81"/>
    </row>
    <row r="3962" spans="5:5" s="77" customFormat="1" ht="88.5" customHeight="1">
      <c r="E3962" s="81"/>
    </row>
    <row r="3963" spans="5:5" s="77" customFormat="1" ht="88.5" customHeight="1">
      <c r="E3963" s="81"/>
    </row>
    <row r="3964" spans="5:5" s="77" customFormat="1" ht="88.5" customHeight="1">
      <c r="E3964" s="81"/>
    </row>
    <row r="3965" spans="5:5" s="77" customFormat="1" ht="88.5" customHeight="1">
      <c r="E3965" s="81"/>
    </row>
    <row r="3966" spans="5:5" s="77" customFormat="1" ht="88.5" customHeight="1">
      <c r="E3966" s="81"/>
    </row>
    <row r="3967" spans="5:5" s="77" customFormat="1" ht="88.5" customHeight="1">
      <c r="E3967" s="81"/>
    </row>
    <row r="3968" spans="5:5" s="77" customFormat="1" ht="88.5" customHeight="1">
      <c r="E3968" s="81"/>
    </row>
    <row r="3969" spans="5:5" s="77" customFormat="1" ht="88.5" customHeight="1">
      <c r="E3969" s="81"/>
    </row>
    <row r="3970" spans="5:5" s="77" customFormat="1" ht="88.5" customHeight="1">
      <c r="E3970" s="81"/>
    </row>
    <row r="3971" spans="5:5" s="77" customFormat="1" ht="88.5" customHeight="1">
      <c r="E3971" s="81"/>
    </row>
    <row r="3972" spans="5:5" s="77" customFormat="1" ht="88.5" customHeight="1">
      <c r="E3972" s="81"/>
    </row>
    <row r="3973" spans="5:5" s="77" customFormat="1" ht="88.5" customHeight="1">
      <c r="E3973" s="81"/>
    </row>
    <row r="3974" spans="5:5" s="77" customFormat="1" ht="88.5" customHeight="1">
      <c r="E3974" s="81"/>
    </row>
    <row r="3975" spans="5:5" s="77" customFormat="1" ht="88.5" customHeight="1">
      <c r="E3975" s="81"/>
    </row>
    <row r="3976" spans="5:5" s="77" customFormat="1" ht="88.5" customHeight="1">
      <c r="E3976" s="81"/>
    </row>
    <row r="3977" spans="5:5" s="77" customFormat="1" ht="88.5" customHeight="1">
      <c r="E3977" s="81"/>
    </row>
    <row r="3978" spans="5:5" s="77" customFormat="1" ht="88.5" customHeight="1">
      <c r="E3978" s="81"/>
    </row>
    <row r="3979" spans="5:5" s="77" customFormat="1" ht="88.5" customHeight="1">
      <c r="E3979" s="81"/>
    </row>
    <row r="3980" spans="5:5" s="77" customFormat="1" ht="88.5" customHeight="1">
      <c r="E3980" s="81"/>
    </row>
    <row r="3981" spans="5:5" s="77" customFormat="1" ht="88.5" customHeight="1">
      <c r="E3981" s="81"/>
    </row>
    <row r="3982" spans="5:5" s="77" customFormat="1" ht="88.5" customHeight="1">
      <c r="E3982" s="81"/>
    </row>
    <row r="3983" spans="5:5" s="77" customFormat="1" ht="88.5" customHeight="1">
      <c r="E3983" s="81"/>
    </row>
    <row r="3984" spans="5:5" s="77" customFormat="1" ht="88.5" customHeight="1">
      <c r="E3984" s="81"/>
    </row>
    <row r="3985" spans="5:5" s="77" customFormat="1" ht="88.5" customHeight="1">
      <c r="E3985" s="81"/>
    </row>
    <row r="3986" spans="5:5" s="77" customFormat="1" ht="88.5" customHeight="1">
      <c r="E3986" s="81"/>
    </row>
    <row r="3987" spans="5:5" s="77" customFormat="1" ht="88.5" customHeight="1">
      <c r="E3987" s="81"/>
    </row>
    <row r="3988" spans="5:5" s="77" customFormat="1" ht="88.5" customHeight="1">
      <c r="E3988" s="81"/>
    </row>
    <row r="3989" spans="5:5" s="77" customFormat="1" ht="88.5" customHeight="1">
      <c r="E3989" s="81"/>
    </row>
    <row r="3990" spans="5:5" s="77" customFormat="1" ht="88.5" customHeight="1">
      <c r="E3990" s="81"/>
    </row>
    <row r="3991" spans="5:5" s="77" customFormat="1" ht="88.5" customHeight="1">
      <c r="E3991" s="81"/>
    </row>
    <row r="3992" spans="5:5" s="77" customFormat="1" ht="88.5" customHeight="1">
      <c r="E3992" s="81"/>
    </row>
    <row r="3993" spans="5:5" s="77" customFormat="1" ht="88.5" customHeight="1">
      <c r="E3993" s="81"/>
    </row>
    <row r="3994" spans="5:5" s="77" customFormat="1" ht="88.5" customHeight="1">
      <c r="E3994" s="81"/>
    </row>
    <row r="3995" spans="5:5" s="77" customFormat="1" ht="88.5" customHeight="1">
      <c r="E3995" s="81"/>
    </row>
    <row r="3996" spans="5:5" s="77" customFormat="1" ht="88.5" customHeight="1">
      <c r="E3996" s="81"/>
    </row>
    <row r="3997" spans="5:5" s="77" customFormat="1" ht="88.5" customHeight="1">
      <c r="E3997" s="81"/>
    </row>
    <row r="3998" spans="5:5" s="77" customFormat="1" ht="88.5" customHeight="1">
      <c r="E3998" s="81"/>
    </row>
    <row r="3999" spans="5:5" s="77" customFormat="1" ht="88.5" customHeight="1">
      <c r="E3999" s="81"/>
    </row>
    <row r="4000" spans="5:5" s="77" customFormat="1" ht="88.5" customHeight="1">
      <c r="E4000" s="81"/>
    </row>
    <row r="4001" spans="5:5" s="77" customFormat="1" ht="88.5" customHeight="1">
      <c r="E4001" s="81"/>
    </row>
    <row r="4002" spans="5:5" s="77" customFormat="1" ht="88.5" customHeight="1">
      <c r="E4002" s="81"/>
    </row>
    <row r="4003" spans="5:5" s="77" customFormat="1" ht="88.5" customHeight="1">
      <c r="E4003" s="81"/>
    </row>
    <row r="4004" spans="5:5" s="77" customFormat="1" ht="88.5" customHeight="1">
      <c r="E4004" s="81"/>
    </row>
    <row r="4005" spans="5:5" s="77" customFormat="1" ht="88.5" customHeight="1">
      <c r="E4005" s="81"/>
    </row>
    <row r="4006" spans="5:5" s="77" customFormat="1" ht="88.5" customHeight="1">
      <c r="E4006" s="81"/>
    </row>
    <row r="4007" spans="5:5" s="77" customFormat="1" ht="88.5" customHeight="1">
      <c r="E4007" s="81"/>
    </row>
    <row r="4008" spans="5:5" s="77" customFormat="1" ht="88.5" customHeight="1">
      <c r="E4008" s="81"/>
    </row>
    <row r="4009" spans="5:5" s="77" customFormat="1" ht="88.5" customHeight="1">
      <c r="E4009" s="81"/>
    </row>
    <row r="4010" spans="5:5" s="77" customFormat="1" ht="88.5" customHeight="1">
      <c r="E4010" s="81"/>
    </row>
    <row r="4011" spans="5:5" s="77" customFormat="1" ht="88.5" customHeight="1">
      <c r="E4011" s="81"/>
    </row>
    <row r="4012" spans="5:5" s="77" customFormat="1" ht="88.5" customHeight="1">
      <c r="E4012" s="81"/>
    </row>
    <row r="4013" spans="5:5" s="77" customFormat="1" ht="88.5" customHeight="1">
      <c r="E4013" s="81"/>
    </row>
    <row r="4014" spans="5:5" s="77" customFormat="1" ht="88.5" customHeight="1">
      <c r="E4014" s="81"/>
    </row>
    <row r="4015" spans="5:5" s="77" customFormat="1" ht="88.5" customHeight="1">
      <c r="E4015" s="81"/>
    </row>
    <row r="4016" spans="5:5" s="77" customFormat="1" ht="88.5" customHeight="1">
      <c r="E4016" s="81"/>
    </row>
    <row r="4017" spans="5:5" s="77" customFormat="1" ht="88.5" customHeight="1">
      <c r="E4017" s="81"/>
    </row>
    <row r="4018" spans="5:5" s="77" customFormat="1" ht="88.5" customHeight="1">
      <c r="E4018" s="81"/>
    </row>
    <row r="4019" spans="5:5" s="77" customFormat="1" ht="88.5" customHeight="1">
      <c r="E4019" s="81"/>
    </row>
    <row r="4020" spans="5:5" s="77" customFormat="1" ht="88.5" customHeight="1">
      <c r="E4020" s="81"/>
    </row>
    <row r="4021" spans="5:5" s="77" customFormat="1" ht="88.5" customHeight="1">
      <c r="E4021" s="81"/>
    </row>
    <row r="4022" spans="5:5" s="77" customFormat="1" ht="88.5" customHeight="1">
      <c r="E4022" s="81"/>
    </row>
    <row r="4023" spans="5:5" s="77" customFormat="1" ht="88.5" customHeight="1">
      <c r="E4023" s="81"/>
    </row>
    <row r="4024" spans="5:5" s="77" customFormat="1" ht="88.5" customHeight="1">
      <c r="E4024" s="81"/>
    </row>
    <row r="4025" spans="5:5" s="77" customFormat="1" ht="88.5" customHeight="1">
      <c r="E4025" s="81"/>
    </row>
    <row r="4026" spans="5:5" s="77" customFormat="1" ht="88.5" customHeight="1">
      <c r="E4026" s="81"/>
    </row>
    <row r="4027" spans="5:5" s="77" customFormat="1" ht="88.5" customHeight="1">
      <c r="E4027" s="81"/>
    </row>
    <row r="4028" spans="5:5" s="77" customFormat="1" ht="88.5" customHeight="1">
      <c r="E4028" s="81"/>
    </row>
    <row r="4029" spans="5:5" s="77" customFormat="1" ht="88.5" customHeight="1">
      <c r="E4029" s="81"/>
    </row>
    <row r="4030" spans="5:5" s="77" customFormat="1" ht="88.5" customHeight="1">
      <c r="E4030" s="81"/>
    </row>
    <row r="4031" spans="5:5" s="77" customFormat="1" ht="88.5" customHeight="1">
      <c r="E4031" s="81"/>
    </row>
    <row r="4032" spans="5:5" s="77" customFormat="1" ht="88.5" customHeight="1">
      <c r="E4032" s="81"/>
    </row>
    <row r="4033" spans="5:5" s="77" customFormat="1" ht="88.5" customHeight="1">
      <c r="E4033" s="81"/>
    </row>
    <row r="4034" spans="5:5" s="77" customFormat="1" ht="88.5" customHeight="1">
      <c r="E4034" s="81"/>
    </row>
    <row r="4035" spans="5:5" s="77" customFormat="1" ht="88.5" customHeight="1">
      <c r="E4035" s="81"/>
    </row>
    <row r="4036" spans="5:5" s="77" customFormat="1" ht="88.5" customHeight="1">
      <c r="E4036" s="81"/>
    </row>
    <row r="4037" spans="5:5" s="77" customFormat="1" ht="88.5" customHeight="1">
      <c r="E4037" s="81"/>
    </row>
    <row r="4038" spans="5:5" s="77" customFormat="1" ht="88.5" customHeight="1">
      <c r="E4038" s="81"/>
    </row>
    <row r="4039" spans="5:5" s="77" customFormat="1" ht="88.5" customHeight="1">
      <c r="E4039" s="81"/>
    </row>
    <row r="4040" spans="5:5" s="77" customFormat="1" ht="88.5" customHeight="1">
      <c r="E4040" s="81"/>
    </row>
    <row r="4041" spans="5:5" s="77" customFormat="1" ht="88.5" customHeight="1">
      <c r="E4041" s="81"/>
    </row>
    <row r="4042" spans="5:5" s="77" customFormat="1" ht="88.5" customHeight="1">
      <c r="E4042" s="81"/>
    </row>
    <row r="4043" spans="5:5" s="77" customFormat="1" ht="88.5" customHeight="1">
      <c r="E4043" s="81"/>
    </row>
    <row r="4044" spans="5:5" s="77" customFormat="1" ht="88.5" customHeight="1">
      <c r="E4044" s="81"/>
    </row>
    <row r="4045" spans="5:5" s="77" customFormat="1" ht="88.5" customHeight="1">
      <c r="E4045" s="81"/>
    </row>
    <row r="4046" spans="5:5" s="77" customFormat="1" ht="88.5" customHeight="1">
      <c r="E4046" s="81"/>
    </row>
    <row r="4047" spans="5:5" s="77" customFormat="1" ht="88.5" customHeight="1">
      <c r="E4047" s="81"/>
    </row>
    <row r="4048" spans="5:5" s="77" customFormat="1" ht="88.5" customHeight="1">
      <c r="E4048" s="81"/>
    </row>
    <row r="4049" spans="5:5" s="77" customFormat="1" ht="88.5" customHeight="1">
      <c r="E4049" s="81"/>
    </row>
    <row r="4050" spans="5:5" s="77" customFormat="1" ht="88.5" customHeight="1">
      <c r="E4050" s="81"/>
    </row>
    <row r="4051" spans="5:5" s="77" customFormat="1" ht="88.5" customHeight="1">
      <c r="E4051" s="81"/>
    </row>
    <row r="4052" spans="5:5" s="77" customFormat="1" ht="88.5" customHeight="1">
      <c r="E4052" s="81"/>
    </row>
    <row r="4053" spans="5:5" s="77" customFormat="1" ht="88.5" customHeight="1">
      <c r="E4053" s="81"/>
    </row>
    <row r="4054" spans="5:5" s="77" customFormat="1" ht="88.5" customHeight="1">
      <c r="E4054" s="81"/>
    </row>
    <row r="4055" spans="5:5" s="77" customFormat="1" ht="88.5" customHeight="1">
      <c r="E4055" s="81"/>
    </row>
    <row r="4056" spans="5:5" s="77" customFormat="1" ht="88.5" customHeight="1">
      <c r="E4056" s="81"/>
    </row>
    <row r="4057" spans="5:5" s="77" customFormat="1" ht="88.5" customHeight="1">
      <c r="E4057" s="81"/>
    </row>
    <row r="4058" spans="5:5" s="77" customFormat="1" ht="88.5" customHeight="1">
      <c r="E4058" s="81"/>
    </row>
    <row r="4059" spans="5:5" s="77" customFormat="1" ht="88.5" customHeight="1">
      <c r="E4059" s="81"/>
    </row>
    <row r="4060" spans="5:5" s="77" customFormat="1" ht="88.5" customHeight="1">
      <c r="E4060" s="81"/>
    </row>
    <row r="4061" spans="5:5" s="77" customFormat="1" ht="88.5" customHeight="1">
      <c r="E4061" s="81"/>
    </row>
    <row r="4062" spans="5:5" s="77" customFormat="1" ht="88.5" customHeight="1">
      <c r="E4062" s="81"/>
    </row>
    <row r="4063" spans="5:5" s="77" customFormat="1" ht="88.5" customHeight="1">
      <c r="E4063" s="81"/>
    </row>
    <row r="4064" spans="5:5" s="77" customFormat="1" ht="88.5" customHeight="1">
      <c r="E4064" s="81"/>
    </row>
    <row r="4065" spans="5:5" s="77" customFormat="1" ht="88.5" customHeight="1">
      <c r="E4065" s="81"/>
    </row>
    <row r="4066" spans="5:5" s="77" customFormat="1" ht="88.5" customHeight="1">
      <c r="E4066" s="81"/>
    </row>
    <row r="4067" spans="5:5" s="77" customFormat="1" ht="88.5" customHeight="1">
      <c r="E4067" s="81"/>
    </row>
    <row r="4068" spans="5:5" s="77" customFormat="1" ht="88.5" customHeight="1">
      <c r="E4068" s="81"/>
    </row>
    <row r="4069" spans="5:5" s="77" customFormat="1" ht="88.5" customHeight="1">
      <c r="E4069" s="81"/>
    </row>
    <row r="4070" spans="5:5" s="77" customFormat="1" ht="88.5" customHeight="1">
      <c r="E4070" s="81"/>
    </row>
    <row r="4071" spans="5:5" s="77" customFormat="1" ht="88.5" customHeight="1">
      <c r="E4071" s="81"/>
    </row>
    <row r="4072" spans="5:5" s="77" customFormat="1" ht="88.5" customHeight="1">
      <c r="E4072" s="81"/>
    </row>
    <row r="4073" spans="5:5" s="77" customFormat="1" ht="88.5" customHeight="1">
      <c r="E4073" s="81"/>
    </row>
    <row r="4074" spans="5:5" s="77" customFormat="1" ht="88.5" customHeight="1">
      <c r="E4074" s="81"/>
    </row>
    <row r="4075" spans="5:5" s="77" customFormat="1" ht="88.5" customHeight="1">
      <c r="E4075" s="81"/>
    </row>
    <row r="4076" spans="5:5" s="77" customFormat="1" ht="88.5" customHeight="1">
      <c r="E4076" s="81"/>
    </row>
    <row r="4077" spans="5:5" s="77" customFormat="1" ht="88.5" customHeight="1">
      <c r="E4077" s="81"/>
    </row>
    <row r="4078" spans="5:5" s="77" customFormat="1" ht="88.5" customHeight="1">
      <c r="E4078" s="81"/>
    </row>
    <row r="4079" spans="5:5" s="77" customFormat="1" ht="88.5" customHeight="1">
      <c r="E4079" s="81"/>
    </row>
    <row r="4080" spans="5:5" s="77" customFormat="1" ht="88.5" customHeight="1">
      <c r="E4080" s="81"/>
    </row>
    <row r="4081" spans="5:5" s="77" customFormat="1" ht="88.5" customHeight="1">
      <c r="E4081" s="81"/>
    </row>
    <row r="4082" spans="5:5" s="77" customFormat="1" ht="88.5" customHeight="1">
      <c r="E4082" s="81"/>
    </row>
    <row r="4083" spans="5:5" s="77" customFormat="1" ht="88.5" customHeight="1">
      <c r="E4083" s="81"/>
    </row>
    <row r="4084" spans="5:5" s="77" customFormat="1" ht="88.5" customHeight="1">
      <c r="E4084" s="81"/>
    </row>
    <row r="4085" spans="5:5" s="77" customFormat="1" ht="88.5" customHeight="1">
      <c r="E4085" s="81"/>
    </row>
    <row r="4086" spans="5:5" s="77" customFormat="1" ht="88.5" customHeight="1">
      <c r="E4086" s="81"/>
    </row>
    <row r="4087" spans="5:5" s="77" customFormat="1" ht="88.5" customHeight="1">
      <c r="E4087" s="81"/>
    </row>
    <row r="4088" spans="5:5" s="77" customFormat="1" ht="88.5" customHeight="1">
      <c r="E4088" s="81"/>
    </row>
    <row r="4089" spans="5:5" s="77" customFormat="1" ht="88.5" customHeight="1">
      <c r="E4089" s="81"/>
    </row>
    <row r="4090" spans="5:5" s="77" customFormat="1" ht="88.5" customHeight="1">
      <c r="E4090" s="81"/>
    </row>
    <row r="4091" spans="5:5" s="77" customFormat="1" ht="88.5" customHeight="1">
      <c r="E4091" s="81"/>
    </row>
    <row r="4092" spans="5:5" s="77" customFormat="1" ht="88.5" customHeight="1">
      <c r="E4092" s="81"/>
    </row>
    <row r="4093" spans="5:5" s="77" customFormat="1" ht="88.5" customHeight="1">
      <c r="E4093" s="81"/>
    </row>
    <row r="4094" spans="5:5" s="77" customFormat="1" ht="88.5" customHeight="1">
      <c r="E4094" s="81"/>
    </row>
    <row r="4095" spans="5:5" s="77" customFormat="1" ht="88.5" customHeight="1">
      <c r="E4095" s="81"/>
    </row>
    <row r="4096" spans="5:5" s="77" customFormat="1" ht="88.5" customHeight="1">
      <c r="E4096" s="81"/>
    </row>
    <row r="4097" spans="5:5" s="77" customFormat="1" ht="88.5" customHeight="1">
      <c r="E4097" s="81"/>
    </row>
    <row r="4098" spans="5:5" s="77" customFormat="1" ht="88.5" customHeight="1">
      <c r="E4098" s="81"/>
    </row>
    <row r="4099" spans="5:5" s="77" customFormat="1" ht="88.5" customHeight="1">
      <c r="E4099" s="81"/>
    </row>
    <row r="4100" spans="5:5" s="77" customFormat="1" ht="88.5" customHeight="1">
      <c r="E4100" s="81"/>
    </row>
    <row r="4101" spans="5:5" s="77" customFormat="1" ht="88.5" customHeight="1">
      <c r="E4101" s="81"/>
    </row>
    <row r="4102" spans="5:5" s="77" customFormat="1" ht="88.5" customHeight="1">
      <c r="E4102" s="81"/>
    </row>
    <row r="4103" spans="5:5" s="77" customFormat="1" ht="88.5" customHeight="1">
      <c r="E4103" s="81"/>
    </row>
    <row r="4104" spans="5:5" s="77" customFormat="1" ht="88.5" customHeight="1">
      <c r="E4104" s="81"/>
    </row>
    <row r="4105" spans="5:5" s="77" customFormat="1" ht="88.5" customHeight="1">
      <c r="E4105" s="81"/>
    </row>
    <row r="4106" spans="5:5" s="77" customFormat="1" ht="88.5" customHeight="1">
      <c r="E4106" s="81"/>
    </row>
    <row r="4107" spans="5:5" s="77" customFormat="1" ht="88.5" customHeight="1">
      <c r="E4107" s="81"/>
    </row>
    <row r="4108" spans="5:5" s="77" customFormat="1" ht="88.5" customHeight="1">
      <c r="E4108" s="81"/>
    </row>
    <row r="4109" spans="5:5" s="77" customFormat="1" ht="88.5" customHeight="1">
      <c r="E4109" s="81"/>
    </row>
    <row r="4110" spans="5:5" s="77" customFormat="1" ht="88.5" customHeight="1">
      <c r="E4110" s="81"/>
    </row>
    <row r="4111" spans="5:5" s="77" customFormat="1" ht="88.5" customHeight="1">
      <c r="E4111" s="81"/>
    </row>
    <row r="4112" spans="5:5" s="77" customFormat="1" ht="88.5" customHeight="1">
      <c r="E4112" s="81"/>
    </row>
    <row r="4113" spans="5:5" s="77" customFormat="1" ht="88.5" customHeight="1">
      <c r="E4113" s="81"/>
    </row>
    <row r="4114" spans="5:5" s="77" customFormat="1" ht="88.5" customHeight="1">
      <c r="E4114" s="81"/>
    </row>
    <row r="4115" spans="5:5" s="77" customFormat="1" ht="88.5" customHeight="1">
      <c r="E4115" s="81"/>
    </row>
    <row r="4116" spans="5:5" s="77" customFormat="1" ht="88.5" customHeight="1">
      <c r="E4116" s="81"/>
    </row>
    <row r="4117" spans="5:5" s="77" customFormat="1" ht="88.5" customHeight="1">
      <c r="E4117" s="81"/>
    </row>
    <row r="4118" spans="5:5" s="77" customFormat="1" ht="88.5" customHeight="1">
      <c r="E4118" s="81"/>
    </row>
    <row r="4119" spans="5:5" s="77" customFormat="1" ht="88.5" customHeight="1">
      <c r="E4119" s="81"/>
    </row>
    <row r="4120" spans="5:5" s="77" customFormat="1" ht="88.5" customHeight="1">
      <c r="E4120" s="81"/>
    </row>
    <row r="4121" spans="5:5" s="77" customFormat="1" ht="88.5" customHeight="1">
      <c r="E4121" s="81"/>
    </row>
    <row r="4122" spans="5:5" s="77" customFormat="1" ht="88.5" customHeight="1">
      <c r="E4122" s="81"/>
    </row>
    <row r="4123" spans="5:5" s="77" customFormat="1" ht="88.5" customHeight="1">
      <c r="E4123" s="81"/>
    </row>
    <row r="4124" spans="5:5" s="77" customFormat="1" ht="88.5" customHeight="1">
      <c r="E4124" s="81"/>
    </row>
    <row r="4125" spans="5:5" s="77" customFormat="1" ht="88.5" customHeight="1">
      <c r="E4125" s="81"/>
    </row>
    <row r="4126" spans="5:5" s="77" customFormat="1" ht="88.5" customHeight="1">
      <c r="E4126" s="81"/>
    </row>
    <row r="4127" spans="5:5" s="77" customFormat="1" ht="88.5" customHeight="1">
      <c r="E4127" s="81"/>
    </row>
    <row r="4128" spans="5:5" s="77" customFormat="1" ht="88.5" customHeight="1">
      <c r="E4128" s="81"/>
    </row>
    <row r="4129" spans="5:5" s="77" customFormat="1" ht="88.5" customHeight="1">
      <c r="E4129" s="81"/>
    </row>
    <row r="4130" spans="5:5" s="77" customFormat="1" ht="88.5" customHeight="1">
      <c r="E4130" s="81"/>
    </row>
    <row r="4131" spans="5:5" s="77" customFormat="1" ht="88.5" customHeight="1">
      <c r="E4131" s="81"/>
    </row>
    <row r="4132" spans="5:5" s="77" customFormat="1" ht="88.5" customHeight="1">
      <c r="E4132" s="81"/>
    </row>
    <row r="4133" spans="5:5" s="77" customFormat="1" ht="88.5" customHeight="1">
      <c r="E4133" s="81"/>
    </row>
    <row r="4134" spans="5:5" s="77" customFormat="1" ht="88.5" customHeight="1">
      <c r="E4134" s="81"/>
    </row>
    <row r="4135" spans="5:5" s="77" customFormat="1" ht="88.5" customHeight="1">
      <c r="E4135" s="81"/>
    </row>
    <row r="4136" spans="5:5" s="77" customFormat="1" ht="88.5" customHeight="1">
      <c r="E4136" s="81"/>
    </row>
    <row r="4137" spans="5:5" s="77" customFormat="1" ht="88.5" customHeight="1">
      <c r="E4137" s="81"/>
    </row>
    <row r="4138" spans="5:5" s="77" customFormat="1" ht="88.5" customHeight="1">
      <c r="E4138" s="81"/>
    </row>
    <row r="4139" spans="5:5" s="77" customFormat="1" ht="88.5" customHeight="1">
      <c r="E4139" s="81"/>
    </row>
    <row r="4140" spans="5:5" s="77" customFormat="1" ht="88.5" customHeight="1">
      <c r="E4140" s="81"/>
    </row>
    <row r="4141" spans="5:5" s="77" customFormat="1" ht="88.5" customHeight="1">
      <c r="E4141" s="81"/>
    </row>
    <row r="4142" spans="5:5" s="77" customFormat="1" ht="88.5" customHeight="1">
      <c r="E4142" s="81"/>
    </row>
    <row r="4143" spans="5:5" s="77" customFormat="1" ht="88.5" customHeight="1">
      <c r="E4143" s="81"/>
    </row>
    <row r="4144" spans="5:5" s="77" customFormat="1" ht="88.5" customHeight="1">
      <c r="E4144" s="81"/>
    </row>
    <row r="4145" spans="5:5" s="77" customFormat="1" ht="88.5" customHeight="1">
      <c r="E4145" s="81"/>
    </row>
    <row r="4146" spans="5:5" s="77" customFormat="1" ht="88.5" customHeight="1">
      <c r="E4146" s="81"/>
    </row>
    <row r="4147" spans="5:5" s="77" customFormat="1" ht="88.5" customHeight="1">
      <c r="E4147" s="81"/>
    </row>
    <row r="4148" spans="5:5" s="77" customFormat="1" ht="88.5" customHeight="1">
      <c r="E4148" s="81"/>
    </row>
    <row r="4149" spans="5:5" s="77" customFormat="1" ht="88.5" customHeight="1">
      <c r="E4149" s="81"/>
    </row>
    <row r="4150" spans="5:5" s="77" customFormat="1" ht="88.5" customHeight="1">
      <c r="E4150" s="81"/>
    </row>
    <row r="4151" spans="5:5" s="77" customFormat="1" ht="88.5" customHeight="1">
      <c r="E4151" s="81"/>
    </row>
    <row r="4152" spans="5:5" s="77" customFormat="1" ht="88.5" customHeight="1">
      <c r="E4152" s="81"/>
    </row>
    <row r="4153" spans="5:5" s="77" customFormat="1" ht="88.5" customHeight="1">
      <c r="E4153" s="81"/>
    </row>
    <row r="4154" spans="5:5" s="77" customFormat="1" ht="88.5" customHeight="1">
      <c r="E4154" s="81"/>
    </row>
    <row r="4155" spans="5:5" s="77" customFormat="1" ht="88.5" customHeight="1">
      <c r="E4155" s="81"/>
    </row>
    <row r="4156" spans="5:5" s="77" customFormat="1" ht="88.5" customHeight="1">
      <c r="E4156" s="81"/>
    </row>
    <row r="4157" spans="5:5" s="77" customFormat="1" ht="88.5" customHeight="1">
      <c r="E4157" s="81"/>
    </row>
    <row r="4158" spans="5:5" s="77" customFormat="1" ht="88.5" customHeight="1">
      <c r="E4158" s="81"/>
    </row>
    <row r="4159" spans="5:5" s="77" customFormat="1" ht="88.5" customHeight="1">
      <c r="E4159" s="81"/>
    </row>
    <row r="4160" spans="5:5" s="77" customFormat="1" ht="88.5" customHeight="1">
      <c r="E4160" s="81"/>
    </row>
    <row r="4161" spans="5:5" s="77" customFormat="1" ht="88.5" customHeight="1">
      <c r="E4161" s="81"/>
    </row>
    <row r="4162" spans="5:5" s="77" customFormat="1" ht="88.5" customHeight="1">
      <c r="E4162" s="81"/>
    </row>
    <row r="4163" spans="5:5" s="77" customFormat="1" ht="88.5" customHeight="1">
      <c r="E4163" s="81"/>
    </row>
    <row r="4164" spans="5:5" s="77" customFormat="1" ht="88.5" customHeight="1">
      <c r="E4164" s="81"/>
    </row>
    <row r="4165" spans="5:5" s="77" customFormat="1" ht="88.5" customHeight="1">
      <c r="E4165" s="81"/>
    </row>
    <row r="4166" spans="5:5" s="77" customFormat="1" ht="88.5" customHeight="1">
      <c r="E4166" s="81"/>
    </row>
    <row r="4167" spans="5:5" s="77" customFormat="1" ht="88.5" customHeight="1">
      <c r="E4167" s="81"/>
    </row>
    <row r="4168" spans="5:5" s="77" customFormat="1" ht="88.5" customHeight="1">
      <c r="E4168" s="81"/>
    </row>
    <row r="4169" spans="5:5" s="77" customFormat="1" ht="88.5" customHeight="1">
      <c r="E4169" s="81"/>
    </row>
    <row r="4170" spans="5:5" s="77" customFormat="1" ht="88.5" customHeight="1">
      <c r="E4170" s="81"/>
    </row>
    <row r="4171" spans="5:5" s="77" customFormat="1" ht="88.5" customHeight="1">
      <c r="E4171" s="81"/>
    </row>
    <row r="4172" spans="5:5" s="77" customFormat="1" ht="88.5" customHeight="1">
      <c r="E4172" s="81"/>
    </row>
    <row r="4173" spans="5:5" s="77" customFormat="1" ht="88.5" customHeight="1">
      <c r="E4173" s="81"/>
    </row>
    <row r="4174" spans="5:5" s="77" customFormat="1" ht="88.5" customHeight="1">
      <c r="E4174" s="81"/>
    </row>
    <row r="4175" spans="5:5" s="77" customFormat="1" ht="88.5" customHeight="1">
      <c r="E4175" s="81"/>
    </row>
    <row r="4176" spans="5:5" s="77" customFormat="1" ht="88.5" customHeight="1">
      <c r="E4176" s="81"/>
    </row>
    <row r="4177" spans="5:5" s="77" customFormat="1" ht="88.5" customHeight="1">
      <c r="E4177" s="81"/>
    </row>
    <row r="4178" spans="5:5" s="77" customFormat="1" ht="88.5" customHeight="1">
      <c r="E4178" s="81"/>
    </row>
    <row r="4179" spans="5:5" s="77" customFormat="1" ht="88.5" customHeight="1">
      <c r="E4179" s="81"/>
    </row>
    <row r="4180" spans="5:5" s="77" customFormat="1" ht="88.5" customHeight="1">
      <c r="E4180" s="81"/>
    </row>
    <row r="4181" spans="5:5" s="77" customFormat="1" ht="88.5" customHeight="1">
      <c r="E4181" s="81"/>
    </row>
    <row r="4182" spans="5:5" s="77" customFormat="1" ht="88.5" customHeight="1">
      <c r="E4182" s="81"/>
    </row>
    <row r="4183" spans="5:5" s="77" customFormat="1" ht="88.5" customHeight="1">
      <c r="E4183" s="81"/>
    </row>
    <row r="4184" spans="5:5" s="77" customFormat="1" ht="88.5" customHeight="1">
      <c r="E4184" s="81"/>
    </row>
    <row r="4185" spans="5:5" s="77" customFormat="1" ht="88.5" customHeight="1">
      <c r="E4185" s="81"/>
    </row>
    <row r="4186" spans="5:5" s="77" customFormat="1" ht="88.5" customHeight="1">
      <c r="E4186" s="81"/>
    </row>
    <row r="4187" spans="5:5" s="77" customFormat="1" ht="88.5" customHeight="1">
      <c r="E4187" s="81"/>
    </row>
    <row r="4188" spans="5:5" s="77" customFormat="1" ht="88.5" customHeight="1">
      <c r="E4188" s="81"/>
    </row>
    <row r="4189" spans="5:5" s="77" customFormat="1" ht="88.5" customHeight="1">
      <c r="E4189" s="81"/>
    </row>
    <row r="4190" spans="5:5" s="77" customFormat="1" ht="88.5" customHeight="1">
      <c r="E4190" s="81"/>
    </row>
    <row r="4191" spans="5:5" s="77" customFormat="1" ht="88.5" customHeight="1">
      <c r="E4191" s="81"/>
    </row>
    <row r="4192" spans="5:5" s="77" customFormat="1" ht="88.5" customHeight="1">
      <c r="E4192" s="81"/>
    </row>
    <row r="4193" spans="5:5" s="77" customFormat="1" ht="88.5" customHeight="1">
      <c r="E4193" s="81"/>
    </row>
    <row r="4194" spans="5:5" s="77" customFormat="1" ht="88.5" customHeight="1">
      <c r="E4194" s="81"/>
    </row>
    <row r="4195" spans="5:5" s="77" customFormat="1" ht="88.5" customHeight="1">
      <c r="E4195" s="81"/>
    </row>
    <row r="4196" spans="5:5" s="77" customFormat="1" ht="88.5" customHeight="1">
      <c r="E4196" s="81"/>
    </row>
    <row r="4197" spans="5:5" s="77" customFormat="1" ht="88.5" customHeight="1">
      <c r="E4197" s="81"/>
    </row>
    <row r="4198" spans="5:5" s="77" customFormat="1" ht="88.5" customHeight="1">
      <c r="E4198" s="81"/>
    </row>
    <row r="4199" spans="5:5" s="77" customFormat="1" ht="88.5" customHeight="1">
      <c r="E4199" s="81"/>
    </row>
    <row r="4200" spans="5:5" s="77" customFormat="1" ht="88.5" customHeight="1">
      <c r="E4200" s="81"/>
    </row>
    <row r="4201" spans="5:5" s="77" customFormat="1" ht="88.5" customHeight="1">
      <c r="E4201" s="81"/>
    </row>
    <row r="4202" spans="5:5" s="77" customFormat="1" ht="88.5" customHeight="1">
      <c r="E4202" s="81"/>
    </row>
    <row r="4203" spans="5:5" s="77" customFormat="1" ht="88.5" customHeight="1">
      <c r="E4203" s="81"/>
    </row>
    <row r="4204" spans="5:5" s="77" customFormat="1" ht="88.5" customHeight="1">
      <c r="E4204" s="81"/>
    </row>
    <row r="4205" spans="5:5" s="77" customFormat="1" ht="88.5" customHeight="1">
      <c r="E4205" s="81"/>
    </row>
    <row r="4206" spans="5:5" s="77" customFormat="1" ht="88.5" customHeight="1">
      <c r="E4206" s="81"/>
    </row>
    <row r="4207" spans="5:5" s="77" customFormat="1" ht="88.5" customHeight="1">
      <c r="E4207" s="81"/>
    </row>
    <row r="4208" spans="5:5" s="77" customFormat="1" ht="88.5" customHeight="1">
      <c r="E4208" s="81"/>
    </row>
    <row r="4209" spans="5:5" s="77" customFormat="1" ht="88.5" customHeight="1">
      <c r="E4209" s="81"/>
    </row>
    <row r="4210" spans="5:5" s="77" customFormat="1" ht="88.5" customHeight="1">
      <c r="E4210" s="81"/>
    </row>
    <row r="4211" spans="5:5" s="77" customFormat="1" ht="88.5" customHeight="1">
      <c r="E4211" s="81"/>
    </row>
    <row r="4212" spans="5:5" s="77" customFormat="1" ht="88.5" customHeight="1">
      <c r="E4212" s="81"/>
    </row>
    <row r="4213" spans="5:5" s="77" customFormat="1" ht="88.5" customHeight="1">
      <c r="E4213" s="81"/>
    </row>
    <row r="4214" spans="5:5" s="77" customFormat="1" ht="88.5" customHeight="1">
      <c r="E4214" s="81"/>
    </row>
    <row r="4215" spans="5:5" s="77" customFormat="1" ht="88.5" customHeight="1">
      <c r="E4215" s="81"/>
    </row>
    <row r="4216" spans="5:5" s="77" customFormat="1" ht="88.5" customHeight="1">
      <c r="E4216" s="81"/>
    </row>
    <row r="4217" spans="5:5" s="77" customFormat="1" ht="88.5" customHeight="1">
      <c r="E4217" s="81"/>
    </row>
    <row r="4218" spans="5:5" s="77" customFormat="1" ht="88.5" customHeight="1">
      <c r="E4218" s="81"/>
    </row>
    <row r="4219" spans="5:5" s="77" customFormat="1" ht="88.5" customHeight="1">
      <c r="E4219" s="81"/>
    </row>
    <row r="4220" spans="5:5" s="77" customFormat="1" ht="88.5" customHeight="1">
      <c r="E4220" s="81"/>
    </row>
    <row r="4221" spans="5:5" s="77" customFormat="1" ht="88.5" customHeight="1">
      <c r="E4221" s="81"/>
    </row>
    <row r="4222" spans="5:5" s="77" customFormat="1" ht="88.5" customHeight="1">
      <c r="E4222" s="81"/>
    </row>
    <row r="4223" spans="5:5" s="77" customFormat="1" ht="88.5" customHeight="1">
      <c r="E4223" s="81"/>
    </row>
    <row r="4224" spans="5:5" s="77" customFormat="1" ht="88.5" customHeight="1">
      <c r="E4224" s="81"/>
    </row>
    <row r="4225" spans="5:5" s="77" customFormat="1" ht="88.5" customHeight="1">
      <c r="E4225" s="81"/>
    </row>
    <row r="4226" spans="5:5" s="77" customFormat="1" ht="88.5" customHeight="1">
      <c r="E4226" s="81"/>
    </row>
    <row r="4227" spans="5:5" s="77" customFormat="1" ht="88.5" customHeight="1">
      <c r="E4227" s="81"/>
    </row>
    <row r="4228" spans="5:5" s="77" customFormat="1" ht="88.5" customHeight="1">
      <c r="E4228" s="81"/>
    </row>
    <row r="4229" spans="5:5" s="77" customFormat="1" ht="88.5" customHeight="1">
      <c r="E4229" s="81"/>
    </row>
    <row r="4230" spans="5:5" s="77" customFormat="1" ht="88.5" customHeight="1">
      <c r="E4230" s="81"/>
    </row>
    <row r="4231" spans="5:5" s="77" customFormat="1" ht="88.5" customHeight="1">
      <c r="E4231" s="81"/>
    </row>
    <row r="4232" spans="5:5" s="77" customFormat="1" ht="88.5" customHeight="1">
      <c r="E4232" s="81"/>
    </row>
    <row r="4233" spans="5:5" s="77" customFormat="1" ht="88.5" customHeight="1">
      <c r="E4233" s="81"/>
    </row>
    <row r="4234" spans="5:5" s="77" customFormat="1" ht="88.5" customHeight="1">
      <c r="E4234" s="81"/>
    </row>
    <row r="4235" spans="5:5" s="77" customFormat="1" ht="88.5" customHeight="1">
      <c r="E4235" s="81"/>
    </row>
    <row r="4236" spans="5:5" s="77" customFormat="1" ht="88.5" customHeight="1">
      <c r="E4236" s="81"/>
    </row>
    <row r="4237" spans="5:5" s="77" customFormat="1" ht="88.5" customHeight="1">
      <c r="E4237" s="81"/>
    </row>
    <row r="4238" spans="5:5" s="77" customFormat="1" ht="88.5" customHeight="1">
      <c r="E4238" s="81"/>
    </row>
    <row r="4239" spans="5:5" s="77" customFormat="1" ht="88.5" customHeight="1">
      <c r="E4239" s="81"/>
    </row>
    <row r="4240" spans="5:5" s="77" customFormat="1" ht="88.5" customHeight="1">
      <c r="E4240" s="81"/>
    </row>
    <row r="4241" spans="5:5" s="77" customFormat="1" ht="88.5" customHeight="1">
      <c r="E4241" s="81"/>
    </row>
    <row r="4242" spans="5:5" s="77" customFormat="1" ht="88.5" customHeight="1">
      <c r="E4242" s="81"/>
    </row>
    <row r="4243" spans="5:5" s="77" customFormat="1" ht="88.5" customHeight="1">
      <c r="E4243" s="81"/>
    </row>
    <row r="4244" spans="5:5" s="77" customFormat="1" ht="88.5" customHeight="1">
      <c r="E4244" s="81"/>
    </row>
    <row r="4245" spans="5:5" s="77" customFormat="1" ht="88.5" customHeight="1">
      <c r="E4245" s="81"/>
    </row>
    <row r="4246" spans="5:5" s="77" customFormat="1" ht="88.5" customHeight="1">
      <c r="E4246" s="81"/>
    </row>
    <row r="4247" spans="5:5" s="77" customFormat="1" ht="88.5" customHeight="1">
      <c r="E4247" s="81"/>
    </row>
    <row r="4248" spans="5:5" s="77" customFormat="1" ht="88.5" customHeight="1">
      <c r="E4248" s="81"/>
    </row>
    <row r="4249" spans="5:5" s="77" customFormat="1" ht="88.5" customHeight="1">
      <c r="E4249" s="81"/>
    </row>
    <row r="4250" spans="5:5" s="77" customFormat="1" ht="88.5" customHeight="1">
      <c r="E4250" s="81"/>
    </row>
    <row r="4251" spans="5:5" s="77" customFormat="1" ht="88.5" customHeight="1">
      <c r="E4251" s="81"/>
    </row>
    <row r="4252" spans="5:5" s="77" customFormat="1" ht="88.5" customHeight="1">
      <c r="E4252" s="81"/>
    </row>
    <row r="4253" spans="5:5" s="77" customFormat="1" ht="88.5" customHeight="1">
      <c r="E4253" s="81"/>
    </row>
    <row r="4254" spans="5:5" s="77" customFormat="1" ht="88.5" customHeight="1">
      <c r="E4254" s="81"/>
    </row>
    <row r="4255" spans="5:5" s="77" customFormat="1" ht="88.5" customHeight="1">
      <c r="E4255" s="81"/>
    </row>
    <row r="4256" spans="5:5" s="77" customFormat="1" ht="88.5" customHeight="1">
      <c r="E4256" s="81"/>
    </row>
    <row r="4257" spans="5:5" s="77" customFormat="1" ht="88.5" customHeight="1">
      <c r="E4257" s="81"/>
    </row>
    <row r="4258" spans="5:5" s="77" customFormat="1" ht="88.5" customHeight="1">
      <c r="E4258" s="81"/>
    </row>
    <row r="4259" spans="5:5" s="77" customFormat="1" ht="88.5" customHeight="1">
      <c r="E4259" s="81"/>
    </row>
    <row r="4260" spans="5:5" s="77" customFormat="1" ht="88.5" customHeight="1">
      <c r="E4260" s="81"/>
    </row>
    <row r="4261" spans="5:5" s="77" customFormat="1" ht="88.5" customHeight="1">
      <c r="E4261" s="81"/>
    </row>
    <row r="4262" spans="5:5" s="77" customFormat="1" ht="88.5" customHeight="1">
      <c r="E4262" s="81"/>
    </row>
    <row r="4263" spans="5:5" s="77" customFormat="1" ht="88.5" customHeight="1">
      <c r="E4263" s="81"/>
    </row>
    <row r="4264" spans="5:5" s="77" customFormat="1" ht="88.5" customHeight="1">
      <c r="E4264" s="81"/>
    </row>
    <row r="4265" spans="5:5" s="77" customFormat="1" ht="88.5" customHeight="1">
      <c r="E4265" s="81"/>
    </row>
    <row r="4266" spans="5:5" s="77" customFormat="1" ht="88.5" customHeight="1">
      <c r="E4266" s="81"/>
    </row>
    <row r="4267" spans="5:5" s="77" customFormat="1" ht="88.5" customHeight="1">
      <c r="E4267" s="81"/>
    </row>
    <row r="4268" spans="5:5" s="77" customFormat="1" ht="88.5" customHeight="1">
      <c r="E4268" s="81"/>
    </row>
    <row r="4269" spans="5:5" s="77" customFormat="1" ht="88.5" customHeight="1">
      <c r="E4269" s="81"/>
    </row>
    <row r="4270" spans="5:5" s="77" customFormat="1" ht="88.5" customHeight="1">
      <c r="E4270" s="81"/>
    </row>
    <row r="4271" spans="5:5" s="77" customFormat="1" ht="88.5" customHeight="1">
      <c r="E4271" s="81"/>
    </row>
    <row r="4272" spans="5:5" s="77" customFormat="1" ht="88.5" customHeight="1">
      <c r="E4272" s="81"/>
    </row>
    <row r="4273" spans="5:5" s="77" customFormat="1" ht="88.5" customHeight="1">
      <c r="E4273" s="81"/>
    </row>
    <row r="4274" spans="5:5" s="77" customFormat="1" ht="88.5" customHeight="1">
      <c r="E4274" s="81"/>
    </row>
    <row r="4275" spans="5:5" s="77" customFormat="1" ht="88.5" customHeight="1">
      <c r="E4275" s="81"/>
    </row>
    <row r="4276" spans="5:5" s="77" customFormat="1" ht="88.5" customHeight="1">
      <c r="E4276" s="81"/>
    </row>
    <row r="4277" spans="5:5" s="77" customFormat="1" ht="88.5" customHeight="1">
      <c r="E4277" s="81"/>
    </row>
    <row r="4278" spans="5:5" s="77" customFormat="1" ht="88.5" customHeight="1">
      <c r="E4278" s="81"/>
    </row>
    <row r="4279" spans="5:5" s="77" customFormat="1" ht="88.5" customHeight="1">
      <c r="E4279" s="81"/>
    </row>
    <row r="4280" spans="5:5" s="77" customFormat="1" ht="88.5" customHeight="1">
      <c r="E4280" s="81"/>
    </row>
    <row r="4281" spans="5:5" s="77" customFormat="1" ht="88.5" customHeight="1">
      <c r="E4281" s="81"/>
    </row>
    <row r="4282" spans="5:5" s="77" customFormat="1" ht="88.5" customHeight="1">
      <c r="E4282" s="81"/>
    </row>
    <row r="4283" spans="5:5" s="77" customFormat="1" ht="88.5" customHeight="1">
      <c r="E4283" s="81"/>
    </row>
    <row r="4284" spans="5:5" s="77" customFormat="1" ht="88.5" customHeight="1">
      <c r="E4284" s="81"/>
    </row>
    <row r="4285" spans="5:5" s="77" customFormat="1" ht="88.5" customHeight="1">
      <c r="E4285" s="81"/>
    </row>
    <row r="4286" spans="5:5" s="77" customFormat="1" ht="88.5" customHeight="1">
      <c r="E4286" s="81"/>
    </row>
    <row r="4287" spans="5:5" s="77" customFormat="1" ht="88.5" customHeight="1">
      <c r="E4287" s="81"/>
    </row>
    <row r="4288" spans="5:5" s="77" customFormat="1" ht="88.5" customHeight="1">
      <c r="E4288" s="81"/>
    </row>
    <row r="4289" spans="5:5" s="77" customFormat="1" ht="88.5" customHeight="1">
      <c r="E4289" s="81"/>
    </row>
    <row r="4290" spans="5:5" s="77" customFormat="1" ht="88.5" customHeight="1">
      <c r="E4290" s="81"/>
    </row>
    <row r="4291" spans="5:5" s="77" customFormat="1" ht="88.5" customHeight="1">
      <c r="E4291" s="81"/>
    </row>
    <row r="4292" spans="5:5" s="77" customFormat="1" ht="88.5" customHeight="1">
      <c r="E4292" s="81"/>
    </row>
    <row r="4293" spans="5:5" s="77" customFormat="1" ht="88.5" customHeight="1">
      <c r="E4293" s="81"/>
    </row>
    <row r="4294" spans="5:5" s="77" customFormat="1" ht="88.5" customHeight="1">
      <c r="E4294" s="81"/>
    </row>
    <row r="4295" spans="5:5" s="77" customFormat="1" ht="88.5" customHeight="1">
      <c r="E4295" s="81"/>
    </row>
    <row r="4296" spans="5:5" s="77" customFormat="1" ht="88.5" customHeight="1">
      <c r="E4296" s="81"/>
    </row>
    <row r="4297" spans="5:5" s="77" customFormat="1" ht="88.5" customHeight="1">
      <c r="E4297" s="81"/>
    </row>
    <row r="4298" spans="5:5" s="77" customFormat="1" ht="88.5" customHeight="1">
      <c r="E4298" s="81"/>
    </row>
    <row r="4299" spans="5:5" s="77" customFormat="1" ht="88.5" customHeight="1">
      <c r="E4299" s="81"/>
    </row>
    <row r="4300" spans="5:5" s="77" customFormat="1" ht="88.5" customHeight="1">
      <c r="E4300" s="81"/>
    </row>
    <row r="4301" spans="5:5" s="77" customFormat="1" ht="88.5" customHeight="1">
      <c r="E4301" s="81"/>
    </row>
    <row r="4302" spans="5:5" s="77" customFormat="1" ht="88.5" customHeight="1">
      <c r="E4302" s="81"/>
    </row>
    <row r="4303" spans="5:5" s="77" customFormat="1" ht="88.5" customHeight="1">
      <c r="E4303" s="81"/>
    </row>
    <row r="4304" spans="5:5" s="77" customFormat="1" ht="88.5" customHeight="1">
      <c r="E4304" s="81"/>
    </row>
    <row r="4305" spans="5:5" s="77" customFormat="1" ht="88.5" customHeight="1">
      <c r="E4305" s="81"/>
    </row>
    <row r="4306" spans="5:5" s="77" customFormat="1" ht="88.5" customHeight="1">
      <c r="E4306" s="81"/>
    </row>
    <row r="4307" spans="5:5" s="77" customFormat="1" ht="88.5" customHeight="1">
      <c r="E4307" s="81"/>
    </row>
    <row r="4308" spans="5:5" s="77" customFormat="1" ht="88.5" customHeight="1">
      <c r="E4308" s="81"/>
    </row>
    <row r="4309" spans="5:5" s="77" customFormat="1" ht="88.5" customHeight="1">
      <c r="E4309" s="81"/>
    </row>
    <row r="4310" spans="5:5" s="77" customFormat="1" ht="88.5" customHeight="1">
      <c r="E4310" s="81"/>
    </row>
    <row r="4311" spans="5:5" s="77" customFormat="1" ht="88.5" customHeight="1">
      <c r="E4311" s="81"/>
    </row>
    <row r="4312" spans="5:5" s="77" customFormat="1" ht="88.5" customHeight="1">
      <c r="E4312" s="81"/>
    </row>
    <row r="4313" spans="5:5" s="77" customFormat="1" ht="88.5" customHeight="1">
      <c r="E4313" s="81"/>
    </row>
    <row r="4314" spans="5:5" s="77" customFormat="1" ht="88.5" customHeight="1">
      <c r="E4314" s="81"/>
    </row>
    <row r="4315" spans="5:5" s="77" customFormat="1" ht="88.5" customHeight="1">
      <c r="E4315" s="81"/>
    </row>
    <row r="4316" spans="5:5" s="77" customFormat="1" ht="88.5" customHeight="1">
      <c r="E4316" s="81"/>
    </row>
    <row r="4317" spans="5:5" s="77" customFormat="1" ht="88.5" customHeight="1">
      <c r="E4317" s="81"/>
    </row>
    <row r="4318" spans="5:5" s="77" customFormat="1" ht="88.5" customHeight="1">
      <c r="E4318" s="81"/>
    </row>
    <row r="4319" spans="5:5" s="77" customFormat="1" ht="88.5" customHeight="1">
      <c r="E4319" s="81"/>
    </row>
    <row r="4320" spans="5:5" s="77" customFormat="1" ht="88.5" customHeight="1">
      <c r="E4320" s="81"/>
    </row>
    <row r="4321" spans="5:5" s="77" customFormat="1" ht="88.5" customHeight="1">
      <c r="E4321" s="81"/>
    </row>
    <row r="4322" spans="5:5" s="77" customFormat="1" ht="88.5" customHeight="1">
      <c r="E4322" s="81"/>
    </row>
    <row r="4323" spans="5:5" s="77" customFormat="1" ht="88.5" customHeight="1">
      <c r="E4323" s="81"/>
    </row>
    <row r="4324" spans="5:5" s="77" customFormat="1" ht="88.5" customHeight="1">
      <c r="E4324" s="81"/>
    </row>
    <row r="4325" spans="5:5" s="77" customFormat="1" ht="88.5" customHeight="1">
      <c r="E4325" s="81"/>
    </row>
    <row r="4326" spans="5:5" s="77" customFormat="1" ht="88.5" customHeight="1">
      <c r="E4326" s="81"/>
    </row>
    <row r="4327" spans="5:5" s="77" customFormat="1" ht="88.5" customHeight="1">
      <c r="E4327" s="81"/>
    </row>
    <row r="4328" spans="5:5" s="77" customFormat="1" ht="88.5" customHeight="1">
      <c r="E4328" s="81"/>
    </row>
    <row r="4329" spans="5:5" s="77" customFormat="1" ht="88.5" customHeight="1">
      <c r="E4329" s="81"/>
    </row>
    <row r="4330" spans="5:5" s="77" customFormat="1" ht="88.5" customHeight="1">
      <c r="E4330" s="81"/>
    </row>
    <row r="4331" spans="5:5" s="77" customFormat="1" ht="88.5" customHeight="1">
      <c r="E4331" s="81"/>
    </row>
    <row r="4332" spans="5:5" s="77" customFormat="1" ht="88.5" customHeight="1">
      <c r="E4332" s="81"/>
    </row>
    <row r="4333" spans="5:5" s="77" customFormat="1" ht="88.5" customHeight="1">
      <c r="E4333" s="81"/>
    </row>
    <row r="4334" spans="5:5" s="77" customFormat="1" ht="88.5" customHeight="1">
      <c r="E4334" s="81"/>
    </row>
    <row r="4335" spans="5:5" s="77" customFormat="1" ht="88.5" customHeight="1">
      <c r="E4335" s="81"/>
    </row>
    <row r="4336" spans="5:5" s="77" customFormat="1" ht="88.5" customHeight="1">
      <c r="E4336" s="81"/>
    </row>
    <row r="4337" spans="5:5" s="77" customFormat="1" ht="88.5" customHeight="1">
      <c r="E4337" s="81"/>
    </row>
    <row r="4338" spans="5:5" s="77" customFormat="1" ht="88.5" customHeight="1">
      <c r="E4338" s="81"/>
    </row>
    <row r="4339" spans="5:5" s="77" customFormat="1" ht="88.5" customHeight="1">
      <c r="E4339" s="81"/>
    </row>
    <row r="4340" spans="5:5" s="77" customFormat="1" ht="88.5" customHeight="1">
      <c r="E4340" s="81"/>
    </row>
    <row r="4341" spans="5:5" s="77" customFormat="1" ht="88.5" customHeight="1">
      <c r="E4341" s="81"/>
    </row>
    <row r="4342" spans="5:5" s="77" customFormat="1" ht="88.5" customHeight="1">
      <c r="E4342" s="81"/>
    </row>
    <row r="4343" spans="5:5" s="77" customFormat="1" ht="88.5" customHeight="1">
      <c r="E4343" s="81"/>
    </row>
    <row r="4344" spans="5:5" s="77" customFormat="1" ht="88.5" customHeight="1">
      <c r="E4344" s="81"/>
    </row>
    <row r="4345" spans="5:5" s="77" customFormat="1" ht="88.5" customHeight="1">
      <c r="E4345" s="81"/>
    </row>
    <row r="4346" spans="5:5" s="77" customFormat="1" ht="88.5" customHeight="1">
      <c r="E4346" s="81"/>
    </row>
    <row r="4347" spans="5:5" s="77" customFormat="1" ht="88.5" customHeight="1">
      <c r="E4347" s="81"/>
    </row>
    <row r="4348" spans="5:5" s="77" customFormat="1" ht="88.5" customHeight="1">
      <c r="E4348" s="81"/>
    </row>
    <row r="4349" spans="5:5" s="77" customFormat="1" ht="88.5" customHeight="1">
      <c r="E4349" s="81"/>
    </row>
    <row r="4350" spans="5:5" s="77" customFormat="1" ht="88.5" customHeight="1">
      <c r="E4350" s="81"/>
    </row>
    <row r="4351" spans="5:5" s="77" customFormat="1" ht="88.5" customHeight="1">
      <c r="E4351" s="81"/>
    </row>
    <row r="4352" spans="5:5" s="77" customFormat="1" ht="88.5" customHeight="1">
      <c r="E4352" s="81"/>
    </row>
    <row r="4353" spans="5:5" s="77" customFormat="1" ht="88.5" customHeight="1">
      <c r="E4353" s="81"/>
    </row>
    <row r="4354" spans="5:5" s="77" customFormat="1" ht="88.5" customHeight="1">
      <c r="E4354" s="81"/>
    </row>
    <row r="4355" spans="5:5" s="77" customFormat="1" ht="88.5" customHeight="1">
      <c r="E4355" s="81"/>
    </row>
    <row r="4356" spans="5:5" s="77" customFormat="1" ht="88.5" customHeight="1">
      <c r="E4356" s="81"/>
    </row>
    <row r="4357" spans="5:5" s="77" customFormat="1" ht="88.5" customHeight="1">
      <c r="E4357" s="81"/>
    </row>
    <row r="4358" spans="5:5" s="77" customFormat="1" ht="88.5" customHeight="1">
      <c r="E4358" s="81"/>
    </row>
    <row r="4359" spans="5:5" s="77" customFormat="1" ht="88.5" customHeight="1">
      <c r="E4359" s="81"/>
    </row>
    <row r="4360" spans="5:5" s="77" customFormat="1" ht="88.5" customHeight="1">
      <c r="E4360" s="81"/>
    </row>
    <row r="4361" spans="5:5" s="77" customFormat="1" ht="88.5" customHeight="1">
      <c r="E4361" s="81"/>
    </row>
    <row r="4362" spans="5:5" s="77" customFormat="1" ht="88.5" customHeight="1">
      <c r="E4362" s="81"/>
    </row>
    <row r="4363" spans="5:5" s="77" customFormat="1" ht="88.5" customHeight="1">
      <c r="E4363" s="81"/>
    </row>
    <row r="4364" spans="5:5" s="77" customFormat="1" ht="88.5" customHeight="1">
      <c r="E4364" s="81"/>
    </row>
    <row r="4365" spans="5:5" s="77" customFormat="1" ht="88.5" customHeight="1">
      <c r="E4365" s="81"/>
    </row>
    <row r="4366" spans="5:5" s="77" customFormat="1" ht="88.5" customHeight="1">
      <c r="E4366" s="81"/>
    </row>
    <row r="4367" spans="5:5" s="77" customFormat="1" ht="88.5" customHeight="1">
      <c r="E4367" s="81"/>
    </row>
    <row r="4368" spans="5:5" s="77" customFormat="1" ht="88.5" customHeight="1">
      <c r="E4368" s="81"/>
    </row>
    <row r="4369" spans="5:5" s="77" customFormat="1" ht="88.5" customHeight="1">
      <c r="E4369" s="81"/>
    </row>
    <row r="4370" spans="5:5" s="77" customFormat="1" ht="88.5" customHeight="1">
      <c r="E4370" s="81"/>
    </row>
    <row r="4371" spans="5:5" s="77" customFormat="1" ht="88.5" customHeight="1">
      <c r="E4371" s="81"/>
    </row>
    <row r="4372" spans="5:5" s="77" customFormat="1" ht="88.5" customHeight="1">
      <c r="E4372" s="81"/>
    </row>
    <row r="4373" spans="5:5" s="77" customFormat="1" ht="88.5" customHeight="1">
      <c r="E4373" s="81"/>
    </row>
    <row r="4374" spans="5:5" s="77" customFormat="1" ht="88.5" customHeight="1">
      <c r="E4374" s="81"/>
    </row>
    <row r="4375" spans="5:5" s="77" customFormat="1" ht="88.5" customHeight="1">
      <c r="E4375" s="81"/>
    </row>
    <row r="4376" spans="5:5" s="77" customFormat="1" ht="88.5" customHeight="1">
      <c r="E4376" s="81"/>
    </row>
    <row r="4377" spans="5:5" s="77" customFormat="1" ht="88.5" customHeight="1">
      <c r="E4377" s="81"/>
    </row>
    <row r="4378" spans="5:5" s="77" customFormat="1" ht="88.5" customHeight="1">
      <c r="E4378" s="81"/>
    </row>
    <row r="4379" spans="5:5" s="77" customFormat="1" ht="88.5" customHeight="1">
      <c r="E4379" s="81"/>
    </row>
    <row r="4380" spans="5:5" s="77" customFormat="1" ht="88.5" customHeight="1">
      <c r="E4380" s="81"/>
    </row>
    <row r="4381" spans="5:5" s="77" customFormat="1" ht="88.5" customHeight="1">
      <c r="E4381" s="81"/>
    </row>
    <row r="4382" spans="5:5" s="77" customFormat="1" ht="88.5" customHeight="1">
      <c r="E4382" s="81"/>
    </row>
    <row r="4383" spans="5:5" s="77" customFormat="1" ht="88.5" customHeight="1">
      <c r="E4383" s="81"/>
    </row>
    <row r="4384" spans="5:5" s="77" customFormat="1" ht="88.5" customHeight="1">
      <c r="E4384" s="81"/>
    </row>
    <row r="4385" spans="5:5" s="77" customFormat="1" ht="88.5" customHeight="1">
      <c r="E4385" s="81"/>
    </row>
    <row r="4386" spans="5:5" s="77" customFormat="1" ht="88.5" customHeight="1">
      <c r="E4386" s="81"/>
    </row>
    <row r="4387" spans="5:5" s="77" customFormat="1" ht="88.5" customHeight="1">
      <c r="E4387" s="81"/>
    </row>
    <row r="4388" spans="5:5" s="77" customFormat="1" ht="88.5" customHeight="1">
      <c r="E4388" s="81"/>
    </row>
    <row r="4389" spans="5:5" s="77" customFormat="1" ht="88.5" customHeight="1">
      <c r="E4389" s="81"/>
    </row>
    <row r="4390" spans="5:5" s="77" customFormat="1" ht="88.5" customHeight="1">
      <c r="E4390" s="81"/>
    </row>
    <row r="4391" spans="5:5" s="77" customFormat="1" ht="88.5" customHeight="1">
      <c r="E4391" s="81"/>
    </row>
    <row r="4392" spans="5:5" s="77" customFormat="1" ht="88.5" customHeight="1">
      <c r="E4392" s="81"/>
    </row>
    <row r="4393" spans="5:5" s="77" customFormat="1" ht="88.5" customHeight="1">
      <c r="E4393" s="81"/>
    </row>
    <row r="4394" spans="5:5" s="77" customFormat="1" ht="88.5" customHeight="1">
      <c r="E4394" s="81"/>
    </row>
    <row r="4395" spans="5:5" s="77" customFormat="1" ht="88.5" customHeight="1">
      <c r="E4395" s="81"/>
    </row>
    <row r="4396" spans="5:5" s="77" customFormat="1" ht="88.5" customHeight="1">
      <c r="E4396" s="81"/>
    </row>
    <row r="4397" spans="5:5" s="77" customFormat="1" ht="88.5" customHeight="1">
      <c r="E4397" s="81"/>
    </row>
    <row r="4398" spans="5:5" s="77" customFormat="1" ht="88.5" customHeight="1">
      <c r="E4398" s="81"/>
    </row>
    <row r="4399" spans="5:5" s="77" customFormat="1" ht="88.5" customHeight="1">
      <c r="E4399" s="81"/>
    </row>
    <row r="4400" spans="5:5" s="77" customFormat="1" ht="88.5" customHeight="1">
      <c r="E4400" s="81"/>
    </row>
    <row r="4401" spans="5:5" s="77" customFormat="1" ht="88.5" customHeight="1">
      <c r="E4401" s="81"/>
    </row>
    <row r="4402" spans="5:5" s="77" customFormat="1" ht="88.5" customHeight="1">
      <c r="E4402" s="81"/>
    </row>
    <row r="4403" spans="5:5" s="77" customFormat="1" ht="88.5" customHeight="1">
      <c r="E4403" s="81"/>
    </row>
    <row r="4404" spans="5:5" s="77" customFormat="1" ht="88.5" customHeight="1">
      <c r="E4404" s="81"/>
    </row>
    <row r="4405" spans="5:5" s="77" customFormat="1" ht="88.5" customHeight="1">
      <c r="E4405" s="81"/>
    </row>
    <row r="4406" spans="5:5" s="77" customFormat="1" ht="88.5" customHeight="1">
      <c r="E4406" s="81"/>
    </row>
    <row r="4407" spans="5:5" s="77" customFormat="1" ht="88.5" customHeight="1">
      <c r="E4407" s="81"/>
    </row>
    <row r="4408" spans="5:5" s="77" customFormat="1" ht="88.5" customHeight="1">
      <c r="E4408" s="81"/>
    </row>
    <row r="4409" spans="5:5" s="77" customFormat="1" ht="88.5" customHeight="1">
      <c r="E4409" s="81"/>
    </row>
    <row r="4410" spans="5:5" s="77" customFormat="1" ht="88.5" customHeight="1">
      <c r="E4410" s="81"/>
    </row>
    <row r="4411" spans="5:5" s="77" customFormat="1" ht="88.5" customHeight="1">
      <c r="E4411" s="81"/>
    </row>
    <row r="4412" spans="5:5" s="77" customFormat="1" ht="88.5" customHeight="1">
      <c r="E4412" s="81"/>
    </row>
    <row r="4413" spans="5:5" s="77" customFormat="1" ht="88.5" customHeight="1">
      <c r="E4413" s="81"/>
    </row>
    <row r="4414" spans="5:5" s="77" customFormat="1" ht="88.5" customHeight="1">
      <c r="E4414" s="81"/>
    </row>
    <row r="4415" spans="5:5" s="77" customFormat="1" ht="88.5" customHeight="1">
      <c r="E4415" s="81"/>
    </row>
    <row r="4416" spans="5:5" s="77" customFormat="1" ht="88.5" customHeight="1">
      <c r="E4416" s="81"/>
    </row>
    <row r="4417" spans="5:5" s="77" customFormat="1" ht="88.5" customHeight="1">
      <c r="E4417" s="81"/>
    </row>
    <row r="4418" spans="5:5" s="77" customFormat="1" ht="88.5" customHeight="1">
      <c r="E4418" s="81"/>
    </row>
    <row r="4419" spans="5:5" s="77" customFormat="1" ht="88.5" customHeight="1">
      <c r="E4419" s="81"/>
    </row>
    <row r="4420" spans="5:5" s="77" customFormat="1" ht="88.5" customHeight="1">
      <c r="E4420" s="81"/>
    </row>
    <row r="4421" spans="5:5" s="77" customFormat="1" ht="88.5" customHeight="1">
      <c r="E4421" s="81"/>
    </row>
    <row r="4422" spans="5:5" s="77" customFormat="1" ht="88.5" customHeight="1">
      <c r="E4422" s="81"/>
    </row>
    <row r="4423" spans="5:5" s="77" customFormat="1" ht="88.5" customHeight="1">
      <c r="E4423" s="81"/>
    </row>
    <row r="4424" spans="5:5" s="77" customFormat="1" ht="88.5" customHeight="1">
      <c r="E4424" s="81"/>
    </row>
    <row r="4425" spans="5:5" s="77" customFormat="1" ht="88.5" customHeight="1">
      <c r="E4425" s="81"/>
    </row>
    <row r="4426" spans="5:5" s="77" customFormat="1" ht="88.5" customHeight="1">
      <c r="E4426" s="81"/>
    </row>
    <row r="4427" spans="5:5" s="77" customFormat="1" ht="88.5" customHeight="1">
      <c r="E4427" s="81"/>
    </row>
    <row r="4428" spans="5:5" s="77" customFormat="1" ht="88.5" customHeight="1">
      <c r="E4428" s="81"/>
    </row>
    <row r="4429" spans="5:5" s="77" customFormat="1" ht="88.5" customHeight="1">
      <c r="E4429" s="81"/>
    </row>
    <row r="4430" spans="5:5" s="77" customFormat="1" ht="88.5" customHeight="1">
      <c r="E4430" s="81"/>
    </row>
    <row r="4431" spans="5:5" s="77" customFormat="1" ht="88.5" customHeight="1">
      <c r="E4431" s="81"/>
    </row>
    <row r="4432" spans="5:5" s="77" customFormat="1" ht="88.5" customHeight="1">
      <c r="E4432" s="81"/>
    </row>
    <row r="4433" spans="5:5" s="77" customFormat="1" ht="88.5" customHeight="1">
      <c r="E4433" s="81"/>
    </row>
    <row r="4434" spans="5:5" s="77" customFormat="1" ht="88.5" customHeight="1">
      <c r="E4434" s="81"/>
    </row>
    <row r="4435" spans="5:5" s="77" customFormat="1" ht="88.5" customHeight="1">
      <c r="E4435" s="81"/>
    </row>
    <row r="4436" spans="5:5" s="77" customFormat="1" ht="88.5" customHeight="1">
      <c r="E4436" s="81"/>
    </row>
    <row r="4437" spans="5:5" s="77" customFormat="1" ht="88.5" customHeight="1">
      <c r="E4437" s="81"/>
    </row>
    <row r="4438" spans="5:5" s="77" customFormat="1" ht="88.5" customHeight="1">
      <c r="E4438" s="81"/>
    </row>
    <row r="4439" spans="5:5" s="77" customFormat="1" ht="88.5" customHeight="1">
      <c r="E4439" s="81"/>
    </row>
    <row r="4440" spans="5:5" s="77" customFormat="1" ht="88.5" customHeight="1">
      <c r="E4440" s="81"/>
    </row>
    <row r="4441" spans="5:5" s="77" customFormat="1" ht="88.5" customHeight="1">
      <c r="E4441" s="81"/>
    </row>
    <row r="4442" spans="5:5" s="77" customFormat="1" ht="88.5" customHeight="1">
      <c r="E4442" s="81"/>
    </row>
    <row r="4443" spans="5:5" s="77" customFormat="1" ht="88.5" customHeight="1">
      <c r="E4443" s="81"/>
    </row>
    <row r="4444" spans="5:5" s="77" customFormat="1" ht="88.5" customHeight="1">
      <c r="E4444" s="81"/>
    </row>
    <row r="4445" spans="5:5" s="77" customFormat="1" ht="88.5" customHeight="1">
      <c r="E4445" s="81"/>
    </row>
    <row r="4446" spans="5:5" s="77" customFormat="1" ht="88.5" customHeight="1">
      <c r="E4446" s="81"/>
    </row>
    <row r="4447" spans="5:5" s="77" customFormat="1" ht="88.5" customHeight="1">
      <c r="E4447" s="81"/>
    </row>
    <row r="4448" spans="5:5" s="77" customFormat="1" ht="88.5" customHeight="1">
      <c r="E4448" s="81"/>
    </row>
    <row r="4449" spans="5:5" s="77" customFormat="1" ht="88.5" customHeight="1">
      <c r="E4449" s="81"/>
    </row>
    <row r="4450" spans="5:5" s="77" customFormat="1" ht="88.5" customHeight="1">
      <c r="E4450" s="81"/>
    </row>
    <row r="4451" spans="5:5" s="77" customFormat="1" ht="88.5" customHeight="1">
      <c r="E4451" s="81"/>
    </row>
    <row r="4452" spans="5:5" s="77" customFormat="1" ht="88.5" customHeight="1">
      <c r="E4452" s="81"/>
    </row>
    <row r="4453" spans="5:5" s="77" customFormat="1" ht="88.5" customHeight="1">
      <c r="E4453" s="81"/>
    </row>
    <row r="4454" spans="5:5" s="77" customFormat="1" ht="88.5" customHeight="1">
      <c r="E4454" s="81"/>
    </row>
    <row r="4455" spans="5:5" s="77" customFormat="1" ht="88.5" customHeight="1">
      <c r="E4455" s="81"/>
    </row>
    <row r="4456" spans="5:5" s="77" customFormat="1" ht="88.5" customHeight="1">
      <c r="E4456" s="81"/>
    </row>
    <row r="4457" spans="5:5" s="77" customFormat="1" ht="88.5" customHeight="1">
      <c r="E4457" s="81"/>
    </row>
    <row r="4458" spans="5:5" s="77" customFormat="1" ht="88.5" customHeight="1">
      <c r="E4458" s="81"/>
    </row>
    <row r="4459" spans="5:5" s="77" customFormat="1" ht="88.5" customHeight="1">
      <c r="E4459" s="81"/>
    </row>
    <row r="4460" spans="5:5" s="77" customFormat="1" ht="88.5" customHeight="1">
      <c r="E4460" s="81"/>
    </row>
    <row r="4461" spans="5:5" s="77" customFormat="1" ht="88.5" customHeight="1">
      <c r="E4461" s="81"/>
    </row>
    <row r="4462" spans="5:5" s="77" customFormat="1" ht="88.5" customHeight="1">
      <c r="E4462" s="81"/>
    </row>
    <row r="4463" spans="5:5" s="77" customFormat="1" ht="88.5" customHeight="1">
      <c r="E4463" s="81"/>
    </row>
    <row r="4464" spans="5:5" s="77" customFormat="1" ht="88.5" customHeight="1">
      <c r="E4464" s="81"/>
    </row>
    <row r="4465" spans="5:5" s="77" customFormat="1" ht="88.5" customHeight="1">
      <c r="E4465" s="81"/>
    </row>
    <row r="4466" spans="5:5" s="77" customFormat="1" ht="88.5" customHeight="1">
      <c r="E4466" s="81"/>
    </row>
    <row r="4467" spans="5:5" s="77" customFormat="1" ht="88.5" customHeight="1">
      <c r="E4467" s="81"/>
    </row>
    <row r="4468" spans="5:5" s="77" customFormat="1" ht="88.5" customHeight="1">
      <c r="E4468" s="81"/>
    </row>
    <row r="4469" spans="5:5" s="77" customFormat="1" ht="88.5" customHeight="1">
      <c r="E4469" s="81"/>
    </row>
    <row r="4470" spans="5:5" s="77" customFormat="1" ht="88.5" customHeight="1">
      <c r="E4470" s="81"/>
    </row>
    <row r="4471" spans="5:5" s="77" customFormat="1" ht="88.5" customHeight="1">
      <c r="E4471" s="81"/>
    </row>
    <row r="4472" spans="5:5" s="77" customFormat="1" ht="88.5" customHeight="1">
      <c r="E4472" s="81"/>
    </row>
    <row r="4473" spans="5:5" s="77" customFormat="1" ht="88.5" customHeight="1">
      <c r="E4473" s="81"/>
    </row>
    <row r="4474" spans="5:5" s="77" customFormat="1" ht="88.5" customHeight="1">
      <c r="E4474" s="81"/>
    </row>
    <row r="4475" spans="5:5" s="77" customFormat="1" ht="88.5" customHeight="1">
      <c r="E4475" s="81"/>
    </row>
    <row r="4476" spans="5:5" s="77" customFormat="1" ht="88.5" customHeight="1">
      <c r="E4476" s="81"/>
    </row>
    <row r="4477" spans="5:5" s="77" customFormat="1" ht="88.5" customHeight="1">
      <c r="E4477" s="81"/>
    </row>
    <row r="4478" spans="5:5" s="77" customFormat="1" ht="88.5" customHeight="1">
      <c r="E4478" s="81"/>
    </row>
    <row r="4479" spans="5:5" s="77" customFormat="1" ht="88.5" customHeight="1">
      <c r="E4479" s="81"/>
    </row>
    <row r="4480" spans="5:5" s="77" customFormat="1" ht="88.5" customHeight="1">
      <c r="E4480" s="81"/>
    </row>
    <row r="4481" spans="5:5" s="77" customFormat="1" ht="88.5" customHeight="1">
      <c r="E4481" s="81"/>
    </row>
    <row r="4482" spans="5:5" s="77" customFormat="1" ht="88.5" customHeight="1">
      <c r="E4482" s="81"/>
    </row>
    <row r="4483" spans="5:5" s="77" customFormat="1" ht="88.5" customHeight="1">
      <c r="E4483" s="81"/>
    </row>
    <row r="4484" spans="5:5" s="77" customFormat="1" ht="88.5" customHeight="1">
      <c r="E4484" s="81"/>
    </row>
    <row r="4485" spans="5:5" s="77" customFormat="1" ht="88.5" customHeight="1">
      <c r="E4485" s="81"/>
    </row>
    <row r="4486" spans="5:5" s="77" customFormat="1" ht="88.5" customHeight="1">
      <c r="E4486" s="81"/>
    </row>
    <row r="4487" spans="5:5" s="77" customFormat="1" ht="88.5" customHeight="1">
      <c r="E4487" s="81"/>
    </row>
    <row r="4488" spans="5:5" s="77" customFormat="1" ht="88.5" customHeight="1">
      <c r="E4488" s="81"/>
    </row>
    <row r="4489" spans="5:5" s="77" customFormat="1" ht="88.5" customHeight="1">
      <c r="E4489" s="81"/>
    </row>
    <row r="4490" spans="5:5" s="77" customFormat="1" ht="88.5" customHeight="1">
      <c r="E4490" s="81"/>
    </row>
    <row r="4491" spans="5:5" s="77" customFormat="1" ht="88.5" customHeight="1">
      <c r="E4491" s="81"/>
    </row>
    <row r="4492" spans="5:5" s="77" customFormat="1" ht="88.5" customHeight="1">
      <c r="E4492" s="81"/>
    </row>
    <row r="4493" spans="5:5" s="77" customFormat="1" ht="88.5" customHeight="1">
      <c r="E4493" s="81"/>
    </row>
    <row r="4494" spans="5:5" s="77" customFormat="1" ht="88.5" customHeight="1">
      <c r="E4494" s="81"/>
    </row>
    <row r="4495" spans="5:5" s="77" customFormat="1" ht="88.5" customHeight="1">
      <c r="E4495" s="81"/>
    </row>
    <row r="4496" spans="5:5" s="77" customFormat="1" ht="88.5" customHeight="1">
      <c r="E4496" s="81"/>
    </row>
    <row r="4497" spans="5:5" s="77" customFormat="1" ht="88.5" customHeight="1">
      <c r="E4497" s="81"/>
    </row>
    <row r="4498" spans="5:5" s="77" customFormat="1" ht="88.5" customHeight="1">
      <c r="E4498" s="81"/>
    </row>
    <row r="4499" spans="5:5" s="77" customFormat="1" ht="88.5" customHeight="1">
      <c r="E4499" s="81"/>
    </row>
    <row r="4500" spans="5:5" s="77" customFormat="1" ht="88.5" customHeight="1">
      <c r="E4500" s="81"/>
    </row>
    <row r="4501" spans="5:5" s="77" customFormat="1" ht="88.5" customHeight="1">
      <c r="E4501" s="81"/>
    </row>
    <row r="4502" spans="5:5" s="77" customFormat="1" ht="88.5" customHeight="1">
      <c r="E4502" s="81"/>
    </row>
    <row r="4503" spans="5:5" s="77" customFormat="1" ht="88.5" customHeight="1">
      <c r="E4503" s="81"/>
    </row>
    <row r="4504" spans="5:5" s="77" customFormat="1" ht="88.5" customHeight="1">
      <c r="E4504" s="81"/>
    </row>
    <row r="4505" spans="5:5" s="77" customFormat="1" ht="88.5" customHeight="1">
      <c r="E4505" s="81"/>
    </row>
    <row r="4506" spans="5:5" s="77" customFormat="1" ht="88.5" customHeight="1">
      <c r="E4506" s="81"/>
    </row>
    <row r="4507" spans="5:5" s="77" customFormat="1" ht="88.5" customHeight="1">
      <c r="E4507" s="81"/>
    </row>
    <row r="4508" spans="5:5" s="77" customFormat="1" ht="88.5" customHeight="1">
      <c r="E4508" s="81"/>
    </row>
    <row r="4509" spans="5:5" s="77" customFormat="1" ht="88.5" customHeight="1">
      <c r="E4509" s="81"/>
    </row>
    <row r="4510" spans="5:5" s="77" customFormat="1" ht="88.5" customHeight="1">
      <c r="E4510" s="81"/>
    </row>
    <row r="4511" spans="5:5" s="77" customFormat="1" ht="88.5" customHeight="1">
      <c r="E4511" s="81"/>
    </row>
    <row r="4512" spans="5:5" s="77" customFormat="1" ht="88.5" customHeight="1">
      <c r="E4512" s="81"/>
    </row>
    <row r="4513" spans="5:5" s="77" customFormat="1" ht="88.5" customHeight="1">
      <c r="E4513" s="81"/>
    </row>
    <row r="4514" spans="5:5" s="77" customFormat="1" ht="88.5" customHeight="1">
      <c r="E4514" s="81"/>
    </row>
    <row r="4515" spans="5:5" s="77" customFormat="1" ht="88.5" customHeight="1">
      <c r="E4515" s="81"/>
    </row>
    <row r="4516" spans="5:5" s="77" customFormat="1" ht="88.5" customHeight="1">
      <c r="E4516" s="81"/>
    </row>
    <row r="4517" spans="5:5" s="77" customFormat="1" ht="88.5" customHeight="1">
      <c r="E4517" s="81"/>
    </row>
    <row r="4518" spans="5:5" s="77" customFormat="1" ht="88.5" customHeight="1">
      <c r="E4518" s="81"/>
    </row>
    <row r="4519" spans="5:5" s="77" customFormat="1" ht="88.5" customHeight="1">
      <c r="E4519" s="81"/>
    </row>
    <row r="4520" spans="5:5" s="77" customFormat="1" ht="88.5" customHeight="1">
      <c r="E4520" s="81"/>
    </row>
    <row r="4521" spans="5:5" s="77" customFormat="1" ht="88.5" customHeight="1">
      <c r="E4521" s="81"/>
    </row>
    <row r="4522" spans="5:5" s="77" customFormat="1" ht="88.5" customHeight="1">
      <c r="E4522" s="81"/>
    </row>
    <row r="4523" spans="5:5" s="77" customFormat="1" ht="88.5" customHeight="1">
      <c r="E4523" s="81"/>
    </row>
    <row r="4524" spans="5:5" s="77" customFormat="1" ht="88.5" customHeight="1">
      <c r="E4524" s="81"/>
    </row>
    <row r="4525" spans="5:5" s="77" customFormat="1" ht="88.5" customHeight="1">
      <c r="E4525" s="81"/>
    </row>
    <row r="4526" spans="5:5" s="77" customFormat="1" ht="88.5" customHeight="1">
      <c r="E4526" s="81"/>
    </row>
    <row r="4527" spans="5:5" s="77" customFormat="1" ht="88.5" customHeight="1">
      <c r="E4527" s="81"/>
    </row>
    <row r="4528" spans="5:5" s="77" customFormat="1" ht="88.5" customHeight="1">
      <c r="E4528" s="81"/>
    </row>
    <row r="4529" spans="5:5" s="77" customFormat="1" ht="88.5" customHeight="1">
      <c r="E4529" s="81"/>
    </row>
    <row r="4530" spans="5:5" s="77" customFormat="1" ht="88.5" customHeight="1">
      <c r="E4530" s="81"/>
    </row>
    <row r="4531" spans="5:5" s="77" customFormat="1" ht="88.5" customHeight="1">
      <c r="E4531" s="81"/>
    </row>
    <row r="4532" spans="5:5" s="77" customFormat="1" ht="88.5" customHeight="1">
      <c r="E4532" s="81"/>
    </row>
    <row r="4533" spans="5:5" s="77" customFormat="1" ht="88.5" customHeight="1">
      <c r="E4533" s="81"/>
    </row>
    <row r="4534" spans="5:5" s="77" customFormat="1" ht="88.5" customHeight="1">
      <c r="E4534" s="81"/>
    </row>
    <row r="4535" spans="5:5" s="77" customFormat="1" ht="88.5" customHeight="1">
      <c r="E4535" s="81"/>
    </row>
    <row r="4536" spans="5:5" s="77" customFormat="1" ht="88.5" customHeight="1">
      <c r="E4536" s="81"/>
    </row>
    <row r="4537" spans="5:5" s="77" customFormat="1" ht="88.5" customHeight="1">
      <c r="E4537" s="81"/>
    </row>
    <row r="4538" spans="5:5" s="77" customFormat="1" ht="88.5" customHeight="1">
      <c r="E4538" s="81"/>
    </row>
    <row r="4539" spans="5:5" s="77" customFormat="1" ht="88.5" customHeight="1">
      <c r="E4539" s="81"/>
    </row>
    <row r="4540" spans="5:5" s="77" customFormat="1" ht="88.5" customHeight="1">
      <c r="E4540" s="81"/>
    </row>
    <row r="4541" spans="5:5" s="77" customFormat="1" ht="88.5" customHeight="1">
      <c r="E4541" s="81"/>
    </row>
    <row r="4542" spans="5:5" s="77" customFormat="1" ht="88.5" customHeight="1">
      <c r="E4542" s="81"/>
    </row>
    <row r="4543" spans="5:5" s="77" customFormat="1" ht="88.5" customHeight="1">
      <c r="E4543" s="81"/>
    </row>
    <row r="4544" spans="5:5" s="77" customFormat="1" ht="88.5" customHeight="1">
      <c r="E4544" s="81"/>
    </row>
    <row r="4545" spans="5:5" s="77" customFormat="1" ht="88.5" customHeight="1">
      <c r="E4545" s="81"/>
    </row>
    <row r="4546" spans="5:5" s="77" customFormat="1" ht="88.5" customHeight="1">
      <c r="E4546" s="81"/>
    </row>
    <row r="4547" spans="5:5" s="77" customFormat="1" ht="88.5" customHeight="1">
      <c r="E4547" s="81"/>
    </row>
    <row r="4548" spans="5:5" s="77" customFormat="1" ht="88.5" customHeight="1">
      <c r="E4548" s="81"/>
    </row>
    <row r="4549" spans="5:5" s="77" customFormat="1" ht="88.5" customHeight="1">
      <c r="E4549" s="81"/>
    </row>
    <row r="4550" spans="5:5" s="77" customFormat="1" ht="88.5" customHeight="1">
      <c r="E4550" s="81"/>
    </row>
    <row r="4551" spans="5:5" s="77" customFormat="1" ht="88.5" customHeight="1">
      <c r="E4551" s="81"/>
    </row>
    <row r="4552" spans="5:5" s="77" customFormat="1" ht="88.5" customHeight="1">
      <c r="E4552" s="81"/>
    </row>
    <row r="4553" spans="5:5" s="77" customFormat="1" ht="88.5" customHeight="1">
      <c r="E4553" s="81"/>
    </row>
    <row r="4554" spans="5:5" s="77" customFormat="1" ht="88.5" customHeight="1">
      <c r="E4554" s="81"/>
    </row>
    <row r="4555" spans="5:5" s="77" customFormat="1" ht="88.5" customHeight="1">
      <c r="E4555" s="81"/>
    </row>
    <row r="4556" spans="5:5" s="77" customFormat="1" ht="88.5" customHeight="1">
      <c r="E4556" s="81"/>
    </row>
    <row r="4557" spans="5:5" s="77" customFormat="1" ht="88.5" customHeight="1">
      <c r="E4557" s="81"/>
    </row>
    <row r="4558" spans="5:5" s="77" customFormat="1" ht="88.5" customHeight="1">
      <c r="E4558" s="81"/>
    </row>
    <row r="4559" spans="5:5" s="77" customFormat="1" ht="88.5" customHeight="1">
      <c r="E4559" s="81"/>
    </row>
    <row r="4560" spans="5:5" s="77" customFormat="1" ht="88.5" customHeight="1">
      <c r="E4560" s="81"/>
    </row>
    <row r="4561" spans="5:5" s="77" customFormat="1" ht="88.5" customHeight="1">
      <c r="E4561" s="81"/>
    </row>
    <row r="4562" spans="5:5" s="77" customFormat="1" ht="88.5" customHeight="1">
      <c r="E4562" s="81"/>
    </row>
    <row r="4563" spans="5:5" s="77" customFormat="1" ht="88.5" customHeight="1">
      <c r="E4563" s="81"/>
    </row>
    <row r="4564" spans="5:5" s="77" customFormat="1" ht="88.5" customHeight="1">
      <c r="E4564" s="81"/>
    </row>
    <row r="4565" spans="5:5" s="77" customFormat="1" ht="88.5" customHeight="1">
      <c r="E4565" s="81"/>
    </row>
    <row r="4566" spans="5:5" s="77" customFormat="1" ht="88.5" customHeight="1">
      <c r="E4566" s="81"/>
    </row>
    <row r="4567" spans="5:5" s="77" customFormat="1" ht="88.5" customHeight="1">
      <c r="E4567" s="81"/>
    </row>
    <row r="4568" spans="5:5" s="77" customFormat="1" ht="88.5" customHeight="1">
      <c r="E4568" s="81"/>
    </row>
    <row r="4569" spans="5:5" s="77" customFormat="1" ht="88.5" customHeight="1">
      <c r="E4569" s="81"/>
    </row>
    <row r="4570" spans="5:5" s="77" customFormat="1" ht="88.5" customHeight="1">
      <c r="E4570" s="81"/>
    </row>
    <row r="4571" spans="5:5" s="77" customFormat="1" ht="88.5" customHeight="1">
      <c r="E4571" s="81"/>
    </row>
    <row r="4572" spans="5:5" s="77" customFormat="1" ht="88.5" customHeight="1">
      <c r="E4572" s="81"/>
    </row>
    <row r="4573" spans="5:5" s="77" customFormat="1" ht="88.5" customHeight="1">
      <c r="E4573" s="81"/>
    </row>
    <row r="4574" spans="5:5" s="77" customFormat="1" ht="88.5" customHeight="1">
      <c r="E4574" s="81"/>
    </row>
    <row r="4575" spans="5:5" s="77" customFormat="1" ht="88.5" customHeight="1">
      <c r="E4575" s="81"/>
    </row>
    <row r="4576" spans="5:5" s="77" customFormat="1" ht="88.5" customHeight="1">
      <c r="E4576" s="81"/>
    </row>
    <row r="4577" spans="5:5" s="77" customFormat="1" ht="88.5" customHeight="1">
      <c r="E4577" s="81"/>
    </row>
    <row r="4578" spans="5:5" s="77" customFormat="1" ht="88.5" customHeight="1">
      <c r="E4578" s="81"/>
    </row>
    <row r="4579" spans="5:5" s="77" customFormat="1" ht="88.5" customHeight="1">
      <c r="E4579" s="81"/>
    </row>
    <row r="4580" spans="5:5" s="77" customFormat="1" ht="88.5" customHeight="1">
      <c r="E4580" s="81"/>
    </row>
    <row r="4581" spans="5:5" s="77" customFormat="1" ht="88.5" customHeight="1">
      <c r="E4581" s="81"/>
    </row>
    <row r="4582" spans="5:5" s="77" customFormat="1" ht="88.5" customHeight="1">
      <c r="E4582" s="81"/>
    </row>
    <row r="4583" spans="5:5" s="77" customFormat="1" ht="88.5" customHeight="1">
      <c r="E4583" s="81"/>
    </row>
    <row r="4584" spans="5:5" s="77" customFormat="1" ht="88.5" customHeight="1">
      <c r="E4584" s="81"/>
    </row>
    <row r="4585" spans="5:5" s="77" customFormat="1" ht="88.5" customHeight="1">
      <c r="E4585" s="81"/>
    </row>
    <row r="4586" spans="5:5" s="77" customFormat="1" ht="88.5" customHeight="1">
      <c r="E4586" s="81"/>
    </row>
    <row r="4587" spans="5:5" s="77" customFormat="1" ht="88.5" customHeight="1">
      <c r="E4587" s="81"/>
    </row>
    <row r="4588" spans="5:5" s="77" customFormat="1" ht="88.5" customHeight="1">
      <c r="E4588" s="81"/>
    </row>
    <row r="4589" spans="5:5" s="77" customFormat="1" ht="88.5" customHeight="1">
      <c r="E4589" s="81"/>
    </row>
    <row r="4590" spans="5:5" s="77" customFormat="1" ht="88.5" customHeight="1">
      <c r="E4590" s="81"/>
    </row>
    <row r="4591" spans="5:5" s="77" customFormat="1" ht="88.5" customHeight="1">
      <c r="E4591" s="81"/>
    </row>
    <row r="4592" spans="5:5" s="77" customFormat="1" ht="88.5" customHeight="1">
      <c r="E4592" s="81"/>
    </row>
    <row r="4593" spans="5:5" s="77" customFormat="1" ht="88.5" customHeight="1">
      <c r="E4593" s="81"/>
    </row>
    <row r="4594" spans="5:5" s="77" customFormat="1" ht="88.5" customHeight="1">
      <c r="E4594" s="81"/>
    </row>
    <row r="4595" spans="5:5" s="77" customFormat="1" ht="88.5" customHeight="1">
      <c r="E4595" s="81"/>
    </row>
    <row r="4596" spans="5:5" s="77" customFormat="1" ht="88.5" customHeight="1">
      <c r="E4596" s="81"/>
    </row>
    <row r="4597" spans="5:5" s="77" customFormat="1" ht="88.5" customHeight="1">
      <c r="E4597" s="81"/>
    </row>
    <row r="4598" spans="5:5" s="77" customFormat="1" ht="88.5" customHeight="1">
      <c r="E4598" s="81"/>
    </row>
    <row r="4599" spans="5:5" s="77" customFormat="1" ht="88.5" customHeight="1">
      <c r="E4599" s="81"/>
    </row>
    <row r="4600" spans="5:5" s="77" customFormat="1" ht="88.5" customHeight="1">
      <c r="E4600" s="81"/>
    </row>
    <row r="4601" spans="5:5" s="77" customFormat="1" ht="88.5" customHeight="1">
      <c r="E4601" s="81"/>
    </row>
    <row r="4602" spans="5:5" s="77" customFormat="1" ht="88.5" customHeight="1">
      <c r="E4602" s="81"/>
    </row>
    <row r="4603" spans="5:5" s="77" customFormat="1" ht="88.5" customHeight="1">
      <c r="E4603" s="81"/>
    </row>
    <row r="4604" spans="5:5" s="77" customFormat="1" ht="88.5" customHeight="1">
      <c r="E4604" s="81"/>
    </row>
    <row r="4605" spans="5:5" s="77" customFormat="1" ht="88.5" customHeight="1">
      <c r="E4605" s="81"/>
    </row>
    <row r="4606" spans="5:5" s="77" customFormat="1" ht="88.5" customHeight="1">
      <c r="E4606" s="81"/>
    </row>
    <row r="4607" spans="5:5" s="77" customFormat="1" ht="88.5" customHeight="1">
      <c r="E4607" s="81"/>
    </row>
    <row r="4608" spans="5:5" s="77" customFormat="1" ht="88.5" customHeight="1">
      <c r="E4608" s="81"/>
    </row>
    <row r="4609" spans="5:5" s="77" customFormat="1" ht="88.5" customHeight="1">
      <c r="E4609" s="81"/>
    </row>
    <row r="4610" spans="5:5" s="77" customFormat="1" ht="88.5" customHeight="1">
      <c r="E4610" s="81"/>
    </row>
    <row r="4611" spans="5:5" s="77" customFormat="1" ht="88.5" customHeight="1">
      <c r="E4611" s="81"/>
    </row>
    <row r="4612" spans="5:5" s="77" customFormat="1" ht="88.5" customHeight="1">
      <c r="E4612" s="81"/>
    </row>
    <row r="4613" spans="5:5" s="77" customFormat="1" ht="88.5" customHeight="1">
      <c r="E4613" s="81"/>
    </row>
    <row r="4614" spans="5:5" s="77" customFormat="1" ht="88.5" customHeight="1">
      <c r="E4614" s="81"/>
    </row>
    <row r="4615" spans="5:5" s="77" customFormat="1" ht="88.5" customHeight="1">
      <c r="E4615" s="81"/>
    </row>
    <row r="4616" spans="5:5" s="77" customFormat="1" ht="88.5" customHeight="1">
      <c r="E4616" s="81"/>
    </row>
    <row r="4617" spans="5:5" s="77" customFormat="1" ht="88.5" customHeight="1">
      <c r="E4617" s="81"/>
    </row>
    <row r="4618" spans="5:5" s="77" customFormat="1" ht="88.5" customHeight="1">
      <c r="E4618" s="81"/>
    </row>
    <row r="4619" spans="5:5" s="77" customFormat="1" ht="88.5" customHeight="1">
      <c r="E4619" s="81"/>
    </row>
    <row r="4620" spans="5:5" s="77" customFormat="1" ht="88.5" customHeight="1">
      <c r="E4620" s="81"/>
    </row>
    <row r="4621" spans="5:5" s="77" customFormat="1" ht="88.5" customHeight="1">
      <c r="E4621" s="81"/>
    </row>
    <row r="4622" spans="5:5" s="77" customFormat="1" ht="88.5" customHeight="1">
      <c r="E4622" s="81"/>
    </row>
    <row r="4623" spans="5:5" s="77" customFormat="1" ht="88.5" customHeight="1">
      <c r="E4623" s="81"/>
    </row>
    <row r="4624" spans="5:5" s="77" customFormat="1" ht="88.5" customHeight="1">
      <c r="E4624" s="81"/>
    </row>
    <row r="4625" spans="5:5" s="77" customFormat="1" ht="88.5" customHeight="1">
      <c r="E4625" s="81"/>
    </row>
    <row r="4626" spans="5:5" s="77" customFormat="1" ht="88.5" customHeight="1">
      <c r="E4626" s="81"/>
    </row>
    <row r="4627" spans="5:5" s="77" customFormat="1" ht="88.5" customHeight="1">
      <c r="E4627" s="81"/>
    </row>
    <row r="4628" spans="5:5" s="77" customFormat="1" ht="88.5" customHeight="1">
      <c r="E4628" s="81"/>
    </row>
    <row r="4629" spans="5:5" s="77" customFormat="1" ht="88.5" customHeight="1">
      <c r="E4629" s="81"/>
    </row>
    <row r="4630" spans="5:5" s="77" customFormat="1" ht="88.5" customHeight="1">
      <c r="E4630" s="81"/>
    </row>
    <row r="4631" spans="5:5" s="77" customFormat="1" ht="88.5" customHeight="1">
      <c r="E4631" s="81"/>
    </row>
    <row r="4632" spans="5:5" s="77" customFormat="1" ht="88.5" customHeight="1">
      <c r="E4632" s="81"/>
    </row>
    <row r="4633" spans="5:5" s="77" customFormat="1" ht="88.5" customHeight="1">
      <c r="E4633" s="81"/>
    </row>
    <row r="4634" spans="5:5" s="77" customFormat="1" ht="88.5" customHeight="1">
      <c r="E4634" s="81"/>
    </row>
    <row r="4635" spans="5:5" s="77" customFormat="1" ht="88.5" customHeight="1">
      <c r="E4635" s="81"/>
    </row>
    <row r="4636" spans="5:5" s="77" customFormat="1" ht="88.5" customHeight="1">
      <c r="E4636" s="81"/>
    </row>
    <row r="4637" spans="5:5" s="77" customFormat="1" ht="88.5" customHeight="1">
      <c r="E4637" s="81"/>
    </row>
    <row r="4638" spans="5:5" s="77" customFormat="1" ht="88.5" customHeight="1">
      <c r="E4638" s="81"/>
    </row>
    <row r="4639" spans="5:5" s="77" customFormat="1" ht="88.5" customHeight="1">
      <c r="E4639" s="81"/>
    </row>
    <row r="4640" spans="5:5" s="77" customFormat="1" ht="88.5" customHeight="1">
      <c r="E4640" s="81"/>
    </row>
    <row r="4641" spans="5:5" s="77" customFormat="1" ht="88.5" customHeight="1">
      <c r="E4641" s="81"/>
    </row>
    <row r="4642" spans="5:5" s="77" customFormat="1" ht="88.5" customHeight="1">
      <c r="E4642" s="81"/>
    </row>
    <row r="4643" spans="5:5" s="77" customFormat="1" ht="88.5" customHeight="1">
      <c r="E4643" s="81"/>
    </row>
    <row r="4644" spans="5:5" s="77" customFormat="1" ht="88.5" customHeight="1">
      <c r="E4644" s="81"/>
    </row>
    <row r="4645" spans="5:5" s="77" customFormat="1" ht="88.5" customHeight="1">
      <c r="E4645" s="81"/>
    </row>
    <row r="4646" spans="5:5" s="77" customFormat="1" ht="88.5" customHeight="1">
      <c r="E4646" s="81"/>
    </row>
    <row r="4647" spans="5:5" s="77" customFormat="1" ht="88.5" customHeight="1">
      <c r="E4647" s="81"/>
    </row>
    <row r="4648" spans="5:5" s="77" customFormat="1" ht="88.5" customHeight="1">
      <c r="E4648" s="81"/>
    </row>
    <row r="4649" spans="5:5" s="77" customFormat="1" ht="88.5" customHeight="1">
      <c r="E4649" s="81"/>
    </row>
    <row r="4650" spans="5:5" s="77" customFormat="1" ht="88.5" customHeight="1">
      <c r="E4650" s="81"/>
    </row>
    <row r="4651" spans="5:5" s="77" customFormat="1" ht="88.5" customHeight="1">
      <c r="E4651" s="81"/>
    </row>
    <row r="4652" spans="5:5" s="77" customFormat="1" ht="88.5" customHeight="1">
      <c r="E4652" s="81"/>
    </row>
    <row r="4653" spans="5:5" s="77" customFormat="1" ht="88.5" customHeight="1">
      <c r="E4653" s="81"/>
    </row>
    <row r="4654" spans="5:5" s="77" customFormat="1" ht="88.5" customHeight="1">
      <c r="E4654" s="81"/>
    </row>
    <row r="4655" spans="5:5" s="77" customFormat="1" ht="88.5" customHeight="1">
      <c r="E4655" s="81"/>
    </row>
    <row r="4656" spans="5:5" s="77" customFormat="1" ht="88.5" customHeight="1">
      <c r="E4656" s="81"/>
    </row>
    <row r="4657" spans="5:5" s="77" customFormat="1" ht="88.5" customHeight="1">
      <c r="E4657" s="81"/>
    </row>
    <row r="4658" spans="5:5" s="77" customFormat="1" ht="88.5" customHeight="1">
      <c r="E4658" s="81"/>
    </row>
    <row r="4659" spans="5:5" s="77" customFormat="1" ht="88.5" customHeight="1">
      <c r="E4659" s="81"/>
    </row>
    <row r="4660" spans="5:5" s="77" customFormat="1" ht="88.5" customHeight="1">
      <c r="E4660" s="81"/>
    </row>
    <row r="4661" spans="5:5" s="77" customFormat="1" ht="88.5" customHeight="1">
      <c r="E4661" s="81"/>
    </row>
    <row r="4662" spans="5:5" s="77" customFormat="1" ht="88.5" customHeight="1">
      <c r="E4662" s="81"/>
    </row>
    <row r="4663" spans="5:5" s="77" customFormat="1" ht="88.5" customHeight="1">
      <c r="E4663" s="81"/>
    </row>
    <row r="4664" spans="5:5" s="77" customFormat="1" ht="88.5" customHeight="1">
      <c r="E4664" s="81"/>
    </row>
    <row r="4665" spans="5:5" s="77" customFormat="1" ht="88.5" customHeight="1">
      <c r="E4665" s="81"/>
    </row>
    <row r="4666" spans="5:5" s="77" customFormat="1" ht="88.5" customHeight="1">
      <c r="E4666" s="81"/>
    </row>
    <row r="4667" spans="5:5" s="77" customFormat="1" ht="88.5" customHeight="1">
      <c r="E4667" s="81"/>
    </row>
    <row r="4668" spans="5:5" s="77" customFormat="1" ht="88.5" customHeight="1">
      <c r="E4668" s="81"/>
    </row>
    <row r="4669" spans="5:5" s="77" customFormat="1" ht="88.5" customHeight="1">
      <c r="E4669" s="81"/>
    </row>
    <row r="4670" spans="5:5" s="77" customFormat="1" ht="88.5" customHeight="1">
      <c r="E4670" s="81"/>
    </row>
    <row r="4671" spans="5:5" s="77" customFormat="1" ht="88.5" customHeight="1">
      <c r="E4671" s="81"/>
    </row>
    <row r="4672" spans="5:5" s="77" customFormat="1" ht="88.5" customHeight="1">
      <c r="E4672" s="81"/>
    </row>
    <row r="4673" spans="5:5" s="77" customFormat="1" ht="88.5" customHeight="1">
      <c r="E4673" s="81"/>
    </row>
    <row r="4674" spans="5:5" s="77" customFormat="1" ht="88.5" customHeight="1">
      <c r="E4674" s="81"/>
    </row>
    <row r="4675" spans="5:5" s="77" customFormat="1" ht="88.5" customHeight="1">
      <c r="E4675" s="81"/>
    </row>
    <row r="4676" spans="5:5" s="77" customFormat="1" ht="88.5" customHeight="1">
      <c r="E4676" s="81"/>
    </row>
    <row r="4677" spans="5:5" s="77" customFormat="1" ht="88.5" customHeight="1">
      <c r="E4677" s="81"/>
    </row>
    <row r="4678" spans="5:5" s="77" customFormat="1" ht="88.5" customHeight="1">
      <c r="E4678" s="81"/>
    </row>
    <row r="4679" spans="5:5" s="77" customFormat="1" ht="88.5" customHeight="1">
      <c r="E4679" s="81"/>
    </row>
    <row r="4680" spans="5:5" s="77" customFormat="1" ht="88.5" customHeight="1">
      <c r="E4680" s="81"/>
    </row>
    <row r="4681" spans="5:5" s="77" customFormat="1" ht="88.5" customHeight="1">
      <c r="E4681" s="81"/>
    </row>
    <row r="4682" spans="5:5" s="77" customFormat="1" ht="88.5" customHeight="1">
      <c r="E4682" s="81"/>
    </row>
    <row r="4683" spans="5:5" s="77" customFormat="1" ht="88.5" customHeight="1">
      <c r="E4683" s="81"/>
    </row>
    <row r="4684" spans="5:5" s="77" customFormat="1" ht="88.5" customHeight="1">
      <c r="E4684" s="81"/>
    </row>
    <row r="4685" spans="5:5" s="77" customFormat="1" ht="88.5" customHeight="1">
      <c r="E4685" s="81"/>
    </row>
    <row r="4686" spans="5:5" s="77" customFormat="1" ht="88.5" customHeight="1">
      <c r="E4686" s="81"/>
    </row>
    <row r="4687" spans="5:5" s="77" customFormat="1" ht="88.5" customHeight="1">
      <c r="E4687" s="81"/>
    </row>
    <row r="4688" spans="5:5" s="77" customFormat="1" ht="88.5" customHeight="1">
      <c r="E4688" s="81"/>
    </row>
    <row r="4689" spans="5:5" s="77" customFormat="1" ht="88.5" customHeight="1">
      <c r="E4689" s="81"/>
    </row>
    <row r="4690" spans="5:5" s="77" customFormat="1" ht="88.5" customHeight="1">
      <c r="E4690" s="81"/>
    </row>
    <row r="4691" spans="5:5" s="77" customFormat="1" ht="88.5" customHeight="1">
      <c r="E4691" s="81"/>
    </row>
    <row r="4692" spans="5:5" s="77" customFormat="1" ht="88.5" customHeight="1">
      <c r="E4692" s="81"/>
    </row>
    <row r="4693" spans="5:5" s="77" customFormat="1" ht="88.5" customHeight="1">
      <c r="E4693" s="81"/>
    </row>
    <row r="4694" spans="5:5" s="77" customFormat="1" ht="88.5" customHeight="1">
      <c r="E4694" s="81"/>
    </row>
    <row r="4695" spans="5:5" s="77" customFormat="1" ht="88.5" customHeight="1">
      <c r="E4695" s="81"/>
    </row>
    <row r="4696" spans="5:5" s="77" customFormat="1" ht="88.5" customHeight="1">
      <c r="E4696" s="81"/>
    </row>
    <row r="4697" spans="5:5" s="77" customFormat="1" ht="88.5" customHeight="1">
      <c r="E4697" s="81"/>
    </row>
    <row r="4698" spans="5:5" s="77" customFormat="1" ht="88.5" customHeight="1">
      <c r="E4698" s="81"/>
    </row>
    <row r="4699" spans="5:5" s="77" customFormat="1" ht="88.5" customHeight="1">
      <c r="E4699" s="81"/>
    </row>
    <row r="4700" spans="5:5" s="77" customFormat="1" ht="88.5" customHeight="1">
      <c r="E4700" s="81"/>
    </row>
    <row r="4701" spans="5:5" s="77" customFormat="1" ht="88.5" customHeight="1">
      <c r="E4701" s="81"/>
    </row>
    <row r="4702" spans="5:5" s="77" customFormat="1" ht="88.5" customHeight="1">
      <c r="E4702" s="81"/>
    </row>
    <row r="4703" spans="5:5" s="77" customFormat="1" ht="88.5" customHeight="1">
      <c r="E4703" s="81"/>
    </row>
    <row r="4704" spans="5:5" s="77" customFormat="1" ht="88.5" customHeight="1">
      <c r="E4704" s="81"/>
    </row>
    <row r="4705" spans="5:5" s="77" customFormat="1" ht="88.5" customHeight="1">
      <c r="E4705" s="81"/>
    </row>
    <row r="4706" spans="5:5" s="77" customFormat="1" ht="88.5" customHeight="1">
      <c r="E4706" s="81"/>
    </row>
    <row r="4707" spans="5:5" s="77" customFormat="1" ht="88.5" customHeight="1">
      <c r="E4707" s="81"/>
    </row>
    <row r="4708" spans="5:5" s="77" customFormat="1" ht="88.5" customHeight="1">
      <c r="E4708" s="81"/>
    </row>
    <row r="4709" spans="5:5" s="77" customFormat="1" ht="88.5" customHeight="1">
      <c r="E4709" s="81"/>
    </row>
    <row r="4710" spans="5:5" s="77" customFormat="1" ht="88.5" customHeight="1">
      <c r="E4710" s="81"/>
    </row>
    <row r="4711" spans="5:5" s="77" customFormat="1" ht="88.5" customHeight="1">
      <c r="E4711" s="81"/>
    </row>
    <row r="4712" spans="5:5" s="77" customFormat="1" ht="88.5" customHeight="1">
      <c r="E4712" s="81"/>
    </row>
    <row r="4713" spans="5:5" s="77" customFormat="1" ht="88.5" customHeight="1">
      <c r="E4713" s="81"/>
    </row>
    <row r="4714" spans="5:5" s="77" customFormat="1" ht="88.5" customHeight="1">
      <c r="E4714" s="81"/>
    </row>
    <row r="4715" spans="5:5" s="77" customFormat="1" ht="88.5" customHeight="1">
      <c r="E4715" s="81"/>
    </row>
    <row r="4716" spans="5:5" s="77" customFormat="1" ht="88.5" customHeight="1">
      <c r="E4716" s="81"/>
    </row>
    <row r="4717" spans="5:5" s="77" customFormat="1" ht="88.5" customHeight="1">
      <c r="E4717" s="81"/>
    </row>
    <row r="4718" spans="5:5" s="77" customFormat="1" ht="88.5" customHeight="1">
      <c r="E4718" s="81"/>
    </row>
    <row r="4719" spans="5:5" s="77" customFormat="1" ht="88.5" customHeight="1">
      <c r="E4719" s="81"/>
    </row>
    <row r="4720" spans="5:5" s="77" customFormat="1" ht="88.5" customHeight="1">
      <c r="E4720" s="81"/>
    </row>
    <row r="4721" spans="5:5" s="77" customFormat="1" ht="88.5" customHeight="1">
      <c r="E4721" s="81"/>
    </row>
    <row r="4722" spans="5:5" s="77" customFormat="1" ht="88.5" customHeight="1">
      <c r="E4722" s="81"/>
    </row>
    <row r="4723" spans="5:5" s="77" customFormat="1" ht="88.5" customHeight="1">
      <c r="E4723" s="81"/>
    </row>
    <row r="4724" spans="5:5" s="77" customFormat="1" ht="88.5" customHeight="1">
      <c r="E4724" s="81"/>
    </row>
    <row r="4725" spans="5:5" s="77" customFormat="1" ht="88.5" customHeight="1">
      <c r="E4725" s="81"/>
    </row>
    <row r="4726" spans="5:5" s="77" customFormat="1" ht="88.5" customHeight="1">
      <c r="E4726" s="81"/>
    </row>
    <row r="4727" spans="5:5" s="77" customFormat="1" ht="88.5" customHeight="1">
      <c r="E4727" s="81"/>
    </row>
    <row r="4728" spans="5:5" s="77" customFormat="1" ht="88.5" customHeight="1">
      <c r="E4728" s="81"/>
    </row>
    <row r="4729" spans="5:5" s="77" customFormat="1" ht="88.5" customHeight="1">
      <c r="E4729" s="81"/>
    </row>
    <row r="4730" spans="5:5" s="77" customFormat="1" ht="88.5" customHeight="1">
      <c r="E4730" s="81"/>
    </row>
    <row r="4731" spans="5:5" s="77" customFormat="1" ht="88.5" customHeight="1">
      <c r="E4731" s="81"/>
    </row>
    <row r="4732" spans="5:5" s="77" customFormat="1" ht="88.5" customHeight="1">
      <c r="E4732" s="81"/>
    </row>
    <row r="4733" spans="5:5" s="77" customFormat="1" ht="88.5" customHeight="1">
      <c r="E4733" s="81"/>
    </row>
    <row r="4734" spans="5:5" s="77" customFormat="1" ht="88.5" customHeight="1">
      <c r="E4734" s="81"/>
    </row>
    <row r="4735" spans="5:5" s="77" customFormat="1" ht="88.5" customHeight="1">
      <c r="E4735" s="81"/>
    </row>
    <row r="4736" spans="5:5" s="77" customFormat="1" ht="88.5" customHeight="1">
      <c r="E4736" s="81"/>
    </row>
    <row r="4737" spans="5:5" s="77" customFormat="1" ht="88.5" customHeight="1">
      <c r="E4737" s="81"/>
    </row>
    <row r="4738" spans="5:5" s="77" customFormat="1" ht="88.5" customHeight="1">
      <c r="E4738" s="81"/>
    </row>
    <row r="4739" spans="5:5" s="77" customFormat="1" ht="88.5" customHeight="1">
      <c r="E4739" s="81"/>
    </row>
    <row r="4740" spans="5:5" s="77" customFormat="1" ht="88.5" customHeight="1">
      <c r="E4740" s="81"/>
    </row>
    <row r="4741" spans="5:5" s="77" customFormat="1" ht="88.5" customHeight="1">
      <c r="E4741" s="81"/>
    </row>
    <row r="4742" spans="5:5" s="77" customFormat="1" ht="88.5" customHeight="1">
      <c r="E4742" s="81"/>
    </row>
    <row r="4743" spans="5:5" s="77" customFormat="1" ht="88.5" customHeight="1">
      <c r="E4743" s="81"/>
    </row>
    <row r="4744" spans="5:5" s="77" customFormat="1" ht="88.5" customHeight="1">
      <c r="E4744" s="81"/>
    </row>
    <row r="4745" spans="5:5" s="77" customFormat="1" ht="88.5" customHeight="1">
      <c r="E4745" s="81"/>
    </row>
    <row r="4746" spans="5:5" s="77" customFormat="1" ht="88.5" customHeight="1">
      <c r="E4746" s="81"/>
    </row>
    <row r="4747" spans="5:5" s="77" customFormat="1" ht="88.5" customHeight="1">
      <c r="E4747" s="81"/>
    </row>
    <row r="4748" spans="5:5" s="77" customFormat="1" ht="88.5" customHeight="1">
      <c r="E4748" s="81"/>
    </row>
    <row r="4749" spans="5:5" s="77" customFormat="1" ht="88.5" customHeight="1">
      <c r="E4749" s="81"/>
    </row>
    <row r="4750" spans="5:5" s="77" customFormat="1" ht="88.5" customHeight="1">
      <c r="E4750" s="81"/>
    </row>
    <row r="4751" spans="5:5" s="77" customFormat="1" ht="88.5" customHeight="1">
      <c r="E4751" s="81"/>
    </row>
    <row r="4752" spans="5:5" s="77" customFormat="1" ht="88.5" customHeight="1">
      <c r="E4752" s="81"/>
    </row>
    <row r="4753" spans="5:5" s="77" customFormat="1" ht="88.5" customHeight="1">
      <c r="E4753" s="81"/>
    </row>
    <row r="4754" spans="5:5" s="77" customFormat="1" ht="88.5" customHeight="1">
      <c r="E4754" s="81"/>
    </row>
    <row r="4755" spans="5:5" s="77" customFormat="1" ht="88.5" customHeight="1">
      <c r="E4755" s="81"/>
    </row>
    <row r="4756" spans="5:5" s="77" customFormat="1" ht="88.5" customHeight="1">
      <c r="E4756" s="81"/>
    </row>
    <row r="4757" spans="5:5" s="77" customFormat="1" ht="88.5" customHeight="1">
      <c r="E4757" s="81"/>
    </row>
    <row r="4758" spans="5:5" s="77" customFormat="1" ht="88.5" customHeight="1">
      <c r="E4758" s="81"/>
    </row>
    <row r="4759" spans="5:5" s="77" customFormat="1" ht="88.5" customHeight="1">
      <c r="E4759" s="81"/>
    </row>
    <row r="4760" spans="5:5" s="77" customFormat="1" ht="88.5" customHeight="1">
      <c r="E4760" s="81"/>
    </row>
    <row r="4761" spans="5:5" s="77" customFormat="1" ht="88.5" customHeight="1">
      <c r="E4761" s="81"/>
    </row>
    <row r="4762" spans="5:5" s="77" customFormat="1" ht="88.5" customHeight="1">
      <c r="E4762" s="81"/>
    </row>
    <row r="4763" spans="5:5" s="77" customFormat="1" ht="88.5" customHeight="1">
      <c r="E4763" s="81"/>
    </row>
    <row r="4764" spans="5:5" s="77" customFormat="1" ht="88.5" customHeight="1">
      <c r="E4764" s="81"/>
    </row>
    <row r="4765" spans="5:5" s="77" customFormat="1" ht="88.5" customHeight="1">
      <c r="E4765" s="81"/>
    </row>
    <row r="4766" spans="5:5" s="77" customFormat="1" ht="88.5" customHeight="1">
      <c r="E4766" s="81"/>
    </row>
    <row r="4767" spans="5:5" s="77" customFormat="1" ht="88.5" customHeight="1">
      <c r="E4767" s="81"/>
    </row>
    <row r="4768" spans="5:5" s="77" customFormat="1" ht="88.5" customHeight="1">
      <c r="E4768" s="81"/>
    </row>
    <row r="4769" spans="5:5" s="77" customFormat="1" ht="88.5" customHeight="1">
      <c r="E4769" s="81"/>
    </row>
    <row r="4770" spans="5:5" s="77" customFormat="1" ht="88.5" customHeight="1">
      <c r="E4770" s="81"/>
    </row>
    <row r="4771" spans="5:5" s="77" customFormat="1" ht="88.5" customHeight="1">
      <c r="E4771" s="81"/>
    </row>
    <row r="4772" spans="5:5" s="77" customFormat="1" ht="88.5" customHeight="1">
      <c r="E4772" s="81"/>
    </row>
    <row r="4773" spans="5:5" s="77" customFormat="1" ht="88.5" customHeight="1">
      <c r="E4773" s="81"/>
    </row>
    <row r="4774" spans="5:5" s="77" customFormat="1" ht="88.5" customHeight="1">
      <c r="E4774" s="81"/>
    </row>
    <row r="4775" spans="5:5" s="77" customFormat="1" ht="88.5" customHeight="1">
      <c r="E4775" s="81"/>
    </row>
    <row r="4776" spans="5:5" s="77" customFormat="1" ht="88.5" customHeight="1">
      <c r="E4776" s="81"/>
    </row>
    <row r="4777" spans="5:5" s="77" customFormat="1" ht="88.5" customHeight="1">
      <c r="E4777" s="81"/>
    </row>
    <row r="4778" spans="5:5" s="77" customFormat="1" ht="88.5" customHeight="1">
      <c r="E4778" s="81"/>
    </row>
    <row r="4779" spans="5:5" s="77" customFormat="1" ht="88.5" customHeight="1">
      <c r="E4779" s="81"/>
    </row>
    <row r="4780" spans="5:5" s="77" customFormat="1" ht="88.5" customHeight="1">
      <c r="E4780" s="81"/>
    </row>
    <row r="4781" spans="5:5" s="77" customFormat="1" ht="88.5" customHeight="1">
      <c r="E4781" s="81"/>
    </row>
    <row r="4782" spans="5:5" s="77" customFormat="1" ht="88.5" customHeight="1">
      <c r="E4782" s="81"/>
    </row>
    <row r="4783" spans="5:5" s="77" customFormat="1" ht="88.5" customHeight="1">
      <c r="E4783" s="81"/>
    </row>
    <row r="4784" spans="5:5" s="77" customFormat="1" ht="88.5" customHeight="1">
      <c r="E4784" s="81"/>
    </row>
    <row r="4785" spans="5:5" s="77" customFormat="1" ht="88.5" customHeight="1">
      <c r="E4785" s="81"/>
    </row>
    <row r="4786" spans="5:5" s="77" customFormat="1" ht="88.5" customHeight="1">
      <c r="E4786" s="81"/>
    </row>
    <row r="4787" spans="5:5" s="77" customFormat="1" ht="88.5" customHeight="1">
      <c r="E4787" s="81"/>
    </row>
    <row r="4788" spans="5:5" s="77" customFormat="1" ht="88.5" customHeight="1">
      <c r="E4788" s="81"/>
    </row>
    <row r="4789" spans="5:5" s="77" customFormat="1" ht="88.5" customHeight="1">
      <c r="E4789" s="81"/>
    </row>
    <row r="4790" spans="5:5" s="77" customFormat="1" ht="88.5" customHeight="1">
      <c r="E4790" s="81"/>
    </row>
    <row r="4791" spans="5:5" s="77" customFormat="1" ht="88.5" customHeight="1">
      <c r="E4791" s="81"/>
    </row>
    <row r="4792" spans="5:5" s="77" customFormat="1" ht="88.5" customHeight="1">
      <c r="E4792" s="81"/>
    </row>
    <row r="4793" spans="5:5" s="77" customFormat="1" ht="88.5" customHeight="1">
      <c r="E4793" s="81"/>
    </row>
    <row r="4794" spans="5:5" s="77" customFormat="1" ht="88.5" customHeight="1">
      <c r="E4794" s="81"/>
    </row>
    <row r="4795" spans="5:5" s="77" customFormat="1" ht="88.5" customHeight="1">
      <c r="E4795" s="81"/>
    </row>
    <row r="4796" spans="5:5" s="77" customFormat="1" ht="88.5" customHeight="1">
      <c r="E4796" s="81"/>
    </row>
    <row r="4797" spans="5:5" s="77" customFormat="1" ht="88.5" customHeight="1">
      <c r="E4797" s="81"/>
    </row>
    <row r="4798" spans="5:5" s="77" customFormat="1" ht="88.5" customHeight="1">
      <c r="E4798" s="81"/>
    </row>
    <row r="4799" spans="5:5" s="77" customFormat="1" ht="88.5" customHeight="1">
      <c r="E4799" s="81"/>
    </row>
    <row r="4800" spans="5:5" s="77" customFormat="1" ht="88.5" customHeight="1">
      <c r="E4800" s="81"/>
    </row>
    <row r="4801" spans="5:5" s="77" customFormat="1" ht="88.5" customHeight="1">
      <c r="E4801" s="81"/>
    </row>
    <row r="4802" spans="5:5" s="77" customFormat="1" ht="88.5" customHeight="1">
      <c r="E4802" s="81"/>
    </row>
    <row r="4803" spans="5:5" s="77" customFormat="1" ht="88.5" customHeight="1">
      <c r="E4803" s="81"/>
    </row>
    <row r="4804" spans="5:5" s="77" customFormat="1" ht="88.5" customHeight="1">
      <c r="E4804" s="81"/>
    </row>
    <row r="4805" spans="5:5" s="77" customFormat="1" ht="88.5" customHeight="1">
      <c r="E4805" s="81"/>
    </row>
    <row r="4806" spans="5:5" s="77" customFormat="1" ht="88.5" customHeight="1">
      <c r="E4806" s="81"/>
    </row>
    <row r="4807" spans="5:5" s="77" customFormat="1" ht="88.5" customHeight="1">
      <c r="E4807" s="81"/>
    </row>
    <row r="4808" spans="5:5" s="77" customFormat="1" ht="88.5" customHeight="1">
      <c r="E4808" s="81"/>
    </row>
    <row r="4809" spans="5:5" s="77" customFormat="1" ht="88.5" customHeight="1">
      <c r="E4809" s="81"/>
    </row>
    <row r="4810" spans="5:5" s="77" customFormat="1" ht="88.5" customHeight="1">
      <c r="E4810" s="81"/>
    </row>
    <row r="4811" spans="5:5" s="77" customFormat="1" ht="88.5" customHeight="1">
      <c r="E4811" s="81"/>
    </row>
    <row r="4812" spans="5:5" s="77" customFormat="1" ht="88.5" customHeight="1">
      <c r="E4812" s="81"/>
    </row>
    <row r="4813" spans="5:5" s="77" customFormat="1" ht="88.5" customHeight="1">
      <c r="E4813" s="81"/>
    </row>
    <row r="4814" spans="5:5" s="77" customFormat="1" ht="88.5" customHeight="1">
      <c r="E4814" s="81"/>
    </row>
    <row r="4815" spans="5:5" s="77" customFormat="1" ht="88.5" customHeight="1">
      <c r="E4815" s="81"/>
    </row>
    <row r="4816" spans="5:5" s="77" customFormat="1" ht="88.5" customHeight="1">
      <c r="E4816" s="81"/>
    </row>
    <row r="4817" spans="5:5" s="77" customFormat="1" ht="88.5" customHeight="1">
      <c r="E4817" s="81"/>
    </row>
    <row r="4818" spans="5:5" s="77" customFormat="1" ht="88.5" customHeight="1">
      <c r="E4818" s="81"/>
    </row>
    <row r="4819" spans="5:5" s="77" customFormat="1" ht="88.5" customHeight="1">
      <c r="E4819" s="81"/>
    </row>
    <row r="4820" spans="5:5" s="77" customFormat="1" ht="88.5" customHeight="1">
      <c r="E4820" s="81"/>
    </row>
    <row r="4821" spans="5:5" s="77" customFormat="1" ht="88.5" customHeight="1">
      <c r="E4821" s="81"/>
    </row>
    <row r="4822" spans="5:5" s="77" customFormat="1" ht="88.5" customHeight="1">
      <c r="E4822" s="81"/>
    </row>
    <row r="4823" spans="5:5" s="77" customFormat="1" ht="88.5" customHeight="1">
      <c r="E4823" s="81"/>
    </row>
    <row r="4824" spans="5:5" s="77" customFormat="1" ht="88.5" customHeight="1">
      <c r="E4824" s="81"/>
    </row>
    <row r="4825" spans="5:5" s="77" customFormat="1" ht="88.5" customHeight="1">
      <c r="E4825" s="81"/>
    </row>
    <row r="4826" spans="5:5" s="77" customFormat="1" ht="88.5" customHeight="1">
      <c r="E4826" s="81"/>
    </row>
    <row r="4827" spans="5:5" s="77" customFormat="1" ht="88.5" customHeight="1">
      <c r="E4827" s="81"/>
    </row>
    <row r="4828" spans="5:5" s="77" customFormat="1" ht="88.5" customHeight="1">
      <c r="E4828" s="81"/>
    </row>
    <row r="4829" spans="5:5" s="77" customFormat="1" ht="88.5" customHeight="1">
      <c r="E4829" s="81"/>
    </row>
    <row r="4830" spans="5:5" s="77" customFormat="1" ht="88.5" customHeight="1">
      <c r="E4830" s="81"/>
    </row>
    <row r="4831" spans="5:5" s="77" customFormat="1" ht="88.5" customHeight="1">
      <c r="E4831" s="81"/>
    </row>
    <row r="4832" spans="5:5" s="77" customFormat="1" ht="88.5" customHeight="1">
      <c r="E4832" s="81"/>
    </row>
    <row r="4833" spans="5:5" s="77" customFormat="1" ht="88.5" customHeight="1">
      <c r="E4833" s="81"/>
    </row>
    <row r="4834" spans="5:5" s="77" customFormat="1" ht="88.5" customHeight="1">
      <c r="E4834" s="81"/>
    </row>
    <row r="4835" spans="5:5" s="77" customFormat="1" ht="88.5" customHeight="1">
      <c r="E4835" s="81"/>
    </row>
    <row r="4836" spans="5:5" s="77" customFormat="1" ht="88.5" customHeight="1">
      <c r="E4836" s="81"/>
    </row>
    <row r="4837" spans="5:5" s="77" customFormat="1" ht="88.5" customHeight="1">
      <c r="E4837" s="81"/>
    </row>
    <row r="4838" spans="5:5" s="77" customFormat="1" ht="88.5" customHeight="1">
      <c r="E4838" s="81"/>
    </row>
    <row r="4839" spans="5:5" s="77" customFormat="1" ht="88.5" customHeight="1">
      <c r="E4839" s="81"/>
    </row>
    <row r="4840" spans="5:5" s="77" customFormat="1" ht="88.5" customHeight="1">
      <c r="E4840" s="81"/>
    </row>
    <row r="4841" spans="5:5" s="77" customFormat="1" ht="88.5" customHeight="1">
      <c r="E4841" s="81"/>
    </row>
    <row r="4842" spans="5:5" s="77" customFormat="1" ht="88.5" customHeight="1">
      <c r="E4842" s="81"/>
    </row>
    <row r="4843" spans="5:5" s="77" customFormat="1" ht="88.5" customHeight="1">
      <c r="E4843" s="81"/>
    </row>
    <row r="4844" spans="5:5" s="77" customFormat="1" ht="88.5" customHeight="1">
      <c r="E4844" s="81"/>
    </row>
    <row r="4845" spans="5:5" s="77" customFormat="1" ht="88.5" customHeight="1">
      <c r="E4845" s="81"/>
    </row>
    <row r="4846" spans="5:5" s="77" customFormat="1" ht="88.5" customHeight="1">
      <c r="E4846" s="81"/>
    </row>
    <row r="4847" spans="5:5" s="77" customFormat="1" ht="88.5" customHeight="1">
      <c r="E4847" s="81"/>
    </row>
    <row r="4848" spans="5:5" s="77" customFormat="1" ht="88.5" customHeight="1">
      <c r="E4848" s="81"/>
    </row>
    <row r="4849" spans="5:5" s="77" customFormat="1" ht="88.5" customHeight="1">
      <c r="E4849" s="81"/>
    </row>
    <row r="4850" spans="5:5" s="77" customFormat="1" ht="88.5" customHeight="1">
      <c r="E4850" s="81"/>
    </row>
    <row r="4851" spans="5:5" s="77" customFormat="1" ht="88.5" customHeight="1">
      <c r="E4851" s="81"/>
    </row>
    <row r="4852" spans="5:5" s="77" customFormat="1" ht="88.5" customHeight="1">
      <c r="E4852" s="81"/>
    </row>
    <row r="4853" spans="5:5" s="77" customFormat="1" ht="88.5" customHeight="1">
      <c r="E4853" s="81"/>
    </row>
    <row r="4854" spans="5:5" s="77" customFormat="1" ht="88.5" customHeight="1">
      <c r="E4854" s="81"/>
    </row>
    <row r="4855" spans="5:5" s="77" customFormat="1" ht="88.5" customHeight="1">
      <c r="E4855" s="81"/>
    </row>
    <row r="4856" spans="5:5" s="77" customFormat="1" ht="88.5" customHeight="1">
      <c r="E4856" s="81"/>
    </row>
    <row r="4857" spans="5:5" s="77" customFormat="1" ht="88.5" customHeight="1">
      <c r="E4857" s="81"/>
    </row>
    <row r="4858" spans="5:5" s="77" customFormat="1" ht="88.5" customHeight="1">
      <c r="E4858" s="81"/>
    </row>
    <row r="4859" spans="5:5" s="77" customFormat="1" ht="88.5" customHeight="1">
      <c r="E4859" s="81"/>
    </row>
    <row r="4860" spans="5:5" s="77" customFormat="1" ht="88.5" customHeight="1">
      <c r="E4860" s="81"/>
    </row>
    <row r="4861" spans="5:5" s="77" customFormat="1" ht="88.5" customHeight="1">
      <c r="E4861" s="81"/>
    </row>
    <row r="4862" spans="5:5" s="77" customFormat="1" ht="88.5" customHeight="1">
      <c r="E4862" s="81"/>
    </row>
    <row r="4863" spans="5:5" s="77" customFormat="1" ht="88.5" customHeight="1">
      <c r="E4863" s="81"/>
    </row>
    <row r="4864" spans="5:5" s="77" customFormat="1" ht="88.5" customHeight="1">
      <c r="E4864" s="81"/>
    </row>
    <row r="4865" spans="5:5" s="77" customFormat="1" ht="88.5" customHeight="1">
      <c r="E4865" s="81"/>
    </row>
    <row r="4866" spans="5:5" s="77" customFormat="1" ht="88.5" customHeight="1">
      <c r="E4866" s="81"/>
    </row>
    <row r="4867" spans="5:5" s="77" customFormat="1" ht="88.5" customHeight="1">
      <c r="E4867" s="81"/>
    </row>
    <row r="4868" spans="5:5" s="77" customFormat="1" ht="88.5" customHeight="1">
      <c r="E4868" s="81"/>
    </row>
    <row r="4869" spans="5:5" s="77" customFormat="1" ht="88.5" customHeight="1">
      <c r="E4869" s="81"/>
    </row>
    <row r="4870" spans="5:5" s="77" customFormat="1" ht="88.5" customHeight="1">
      <c r="E4870" s="81"/>
    </row>
    <row r="4871" spans="5:5" s="77" customFormat="1" ht="88.5" customHeight="1">
      <c r="E4871" s="81"/>
    </row>
    <row r="4872" spans="5:5" s="77" customFormat="1" ht="88.5" customHeight="1">
      <c r="E4872" s="81"/>
    </row>
    <row r="4873" spans="5:5" s="77" customFormat="1" ht="88.5" customHeight="1">
      <c r="E4873" s="81"/>
    </row>
    <row r="4874" spans="5:5" s="77" customFormat="1" ht="88.5" customHeight="1">
      <c r="E4874" s="81"/>
    </row>
    <row r="4875" spans="5:5" s="77" customFormat="1" ht="88.5" customHeight="1">
      <c r="E4875" s="81"/>
    </row>
    <row r="4876" spans="5:5" s="77" customFormat="1" ht="88.5" customHeight="1">
      <c r="E4876" s="81"/>
    </row>
    <row r="4877" spans="5:5" s="77" customFormat="1" ht="88.5" customHeight="1">
      <c r="E4877" s="81"/>
    </row>
    <row r="4878" spans="5:5" s="77" customFormat="1" ht="88.5" customHeight="1">
      <c r="E4878" s="81"/>
    </row>
    <row r="4879" spans="5:5" s="77" customFormat="1" ht="88.5" customHeight="1">
      <c r="E4879" s="81"/>
    </row>
    <row r="4880" spans="5:5" s="77" customFormat="1" ht="88.5" customHeight="1">
      <c r="E4880" s="81"/>
    </row>
    <row r="4881" spans="5:5" s="77" customFormat="1" ht="88.5" customHeight="1">
      <c r="E4881" s="81"/>
    </row>
    <row r="4882" spans="5:5" s="77" customFormat="1" ht="88.5" customHeight="1">
      <c r="E4882" s="81"/>
    </row>
    <row r="4883" spans="5:5" s="77" customFormat="1" ht="88.5" customHeight="1">
      <c r="E4883" s="81"/>
    </row>
    <row r="4884" spans="5:5" s="77" customFormat="1" ht="88.5" customHeight="1">
      <c r="E4884" s="81"/>
    </row>
    <row r="4885" spans="5:5" s="77" customFormat="1" ht="88.5" customHeight="1">
      <c r="E4885" s="81"/>
    </row>
    <row r="4886" spans="5:5" s="77" customFormat="1" ht="88.5" customHeight="1">
      <c r="E4886" s="81"/>
    </row>
    <row r="4887" spans="5:5" s="77" customFormat="1" ht="88.5" customHeight="1">
      <c r="E4887" s="81"/>
    </row>
    <row r="4888" spans="5:5" s="77" customFormat="1" ht="88.5" customHeight="1">
      <c r="E4888" s="81"/>
    </row>
    <row r="4889" spans="5:5" s="77" customFormat="1" ht="88.5" customHeight="1">
      <c r="E4889" s="81"/>
    </row>
    <row r="4890" spans="5:5" s="77" customFormat="1" ht="88.5" customHeight="1">
      <c r="E4890" s="81"/>
    </row>
    <row r="4891" spans="5:5" s="77" customFormat="1" ht="88.5" customHeight="1">
      <c r="E4891" s="81"/>
    </row>
    <row r="4892" spans="5:5" s="77" customFormat="1" ht="88.5" customHeight="1">
      <c r="E4892" s="81"/>
    </row>
    <row r="4893" spans="5:5" s="77" customFormat="1" ht="88.5" customHeight="1">
      <c r="E4893" s="81"/>
    </row>
    <row r="4894" spans="5:5" s="77" customFormat="1" ht="88.5" customHeight="1">
      <c r="E4894" s="81"/>
    </row>
    <row r="4895" spans="5:5" s="77" customFormat="1" ht="88.5" customHeight="1">
      <c r="E4895" s="81"/>
    </row>
    <row r="4896" spans="5:5" s="77" customFormat="1" ht="88.5" customHeight="1">
      <c r="E4896" s="81"/>
    </row>
    <row r="4897" spans="5:5" s="77" customFormat="1" ht="88.5" customHeight="1">
      <c r="E4897" s="81"/>
    </row>
    <row r="4898" spans="5:5" s="77" customFormat="1" ht="88.5" customHeight="1">
      <c r="E4898" s="81"/>
    </row>
    <row r="4899" spans="5:5" s="77" customFormat="1" ht="88.5" customHeight="1">
      <c r="E4899" s="81"/>
    </row>
    <row r="4900" spans="5:5" s="77" customFormat="1" ht="88.5" customHeight="1">
      <c r="E4900" s="81"/>
    </row>
    <row r="4901" spans="5:5" s="77" customFormat="1" ht="88.5" customHeight="1">
      <c r="E4901" s="81"/>
    </row>
    <row r="4902" spans="5:5" s="77" customFormat="1" ht="88.5" customHeight="1">
      <c r="E4902" s="81"/>
    </row>
    <row r="4903" spans="5:5" s="77" customFormat="1" ht="88.5" customHeight="1">
      <c r="E4903" s="81"/>
    </row>
    <row r="4904" spans="5:5" s="77" customFormat="1" ht="88.5" customHeight="1">
      <c r="E4904" s="81"/>
    </row>
    <row r="4905" spans="5:5" s="77" customFormat="1" ht="88.5" customHeight="1">
      <c r="E4905" s="81"/>
    </row>
    <row r="4906" spans="5:5" s="77" customFormat="1" ht="88.5" customHeight="1">
      <c r="E4906" s="81"/>
    </row>
    <row r="4907" spans="5:5" s="77" customFormat="1" ht="88.5" customHeight="1">
      <c r="E4907" s="81"/>
    </row>
    <row r="4908" spans="5:5" s="77" customFormat="1" ht="88.5" customHeight="1">
      <c r="E4908" s="81"/>
    </row>
    <row r="4909" spans="5:5" s="77" customFormat="1" ht="88.5" customHeight="1">
      <c r="E4909" s="81"/>
    </row>
    <row r="4910" spans="5:5" s="77" customFormat="1" ht="88.5" customHeight="1">
      <c r="E4910" s="81"/>
    </row>
    <row r="4911" spans="5:5" s="77" customFormat="1" ht="88.5" customHeight="1">
      <c r="E4911" s="81"/>
    </row>
    <row r="4912" spans="5:5" s="77" customFormat="1" ht="88.5" customHeight="1">
      <c r="E4912" s="81"/>
    </row>
    <row r="4913" spans="5:5" s="77" customFormat="1" ht="88.5" customHeight="1">
      <c r="E4913" s="81"/>
    </row>
    <row r="4914" spans="5:5" s="77" customFormat="1" ht="88.5" customHeight="1">
      <c r="E4914" s="81"/>
    </row>
    <row r="4915" spans="5:5" s="77" customFormat="1" ht="88.5" customHeight="1">
      <c r="E4915" s="81"/>
    </row>
    <row r="4916" spans="5:5" s="77" customFormat="1" ht="88.5" customHeight="1">
      <c r="E4916" s="81"/>
    </row>
    <row r="4917" spans="5:5" s="77" customFormat="1" ht="88.5" customHeight="1">
      <c r="E4917" s="81"/>
    </row>
    <row r="4918" spans="5:5" s="77" customFormat="1" ht="88.5" customHeight="1">
      <c r="E4918" s="81"/>
    </row>
    <row r="4919" spans="5:5" s="77" customFormat="1" ht="88.5" customHeight="1">
      <c r="E4919" s="81"/>
    </row>
    <row r="4920" spans="5:5" s="77" customFormat="1" ht="88.5" customHeight="1">
      <c r="E4920" s="81"/>
    </row>
    <row r="4921" spans="5:5" s="77" customFormat="1" ht="88.5" customHeight="1">
      <c r="E4921" s="81"/>
    </row>
    <row r="4922" spans="5:5" s="77" customFormat="1" ht="88.5" customHeight="1">
      <c r="E4922" s="81"/>
    </row>
    <row r="4923" spans="5:5" s="77" customFormat="1" ht="88.5" customHeight="1">
      <c r="E4923" s="81"/>
    </row>
    <row r="4924" spans="5:5" s="77" customFormat="1" ht="88.5" customHeight="1">
      <c r="E4924" s="81"/>
    </row>
    <row r="4925" spans="5:5" s="77" customFormat="1" ht="88.5" customHeight="1">
      <c r="E4925" s="81"/>
    </row>
    <row r="4926" spans="5:5" s="77" customFormat="1" ht="88.5" customHeight="1">
      <c r="E4926" s="81"/>
    </row>
    <row r="4927" spans="5:5" s="77" customFormat="1" ht="88.5" customHeight="1">
      <c r="E4927" s="81"/>
    </row>
    <row r="4928" spans="5:5" s="77" customFormat="1" ht="88.5" customHeight="1">
      <c r="E4928" s="81"/>
    </row>
    <row r="4929" spans="5:5" s="77" customFormat="1" ht="88.5" customHeight="1">
      <c r="E4929" s="81"/>
    </row>
    <row r="4930" spans="5:5" s="77" customFormat="1" ht="88.5" customHeight="1">
      <c r="E4930" s="81"/>
    </row>
    <row r="4931" spans="5:5" s="77" customFormat="1" ht="88.5" customHeight="1">
      <c r="E4931" s="81"/>
    </row>
    <row r="4932" spans="5:5" s="77" customFormat="1" ht="88.5" customHeight="1">
      <c r="E4932" s="81"/>
    </row>
    <row r="4933" spans="5:5" s="77" customFormat="1" ht="88.5" customHeight="1">
      <c r="E4933" s="81"/>
    </row>
    <row r="4934" spans="5:5" s="77" customFormat="1" ht="88.5" customHeight="1">
      <c r="E4934" s="81"/>
    </row>
    <row r="4935" spans="5:5" s="77" customFormat="1" ht="88.5" customHeight="1">
      <c r="E4935" s="81"/>
    </row>
    <row r="4936" spans="5:5" s="77" customFormat="1" ht="88.5" customHeight="1">
      <c r="E4936" s="81"/>
    </row>
    <row r="4937" spans="5:5" s="77" customFormat="1" ht="88.5" customHeight="1">
      <c r="E4937" s="81"/>
    </row>
    <row r="4938" spans="5:5" s="77" customFormat="1" ht="88.5" customHeight="1">
      <c r="E4938" s="81"/>
    </row>
    <row r="4939" spans="5:5" s="77" customFormat="1" ht="88.5" customHeight="1">
      <c r="E4939" s="81"/>
    </row>
    <row r="4940" spans="5:5" s="77" customFormat="1" ht="88.5" customHeight="1">
      <c r="E4940" s="81"/>
    </row>
    <row r="4941" spans="5:5" s="77" customFormat="1" ht="88.5" customHeight="1">
      <c r="E4941" s="81"/>
    </row>
    <row r="4942" spans="5:5" s="77" customFormat="1" ht="88.5" customHeight="1">
      <c r="E4942" s="81"/>
    </row>
    <row r="4943" spans="5:5" s="77" customFormat="1" ht="88.5" customHeight="1">
      <c r="E4943" s="81"/>
    </row>
    <row r="4944" spans="5:5" s="77" customFormat="1" ht="88.5" customHeight="1">
      <c r="E4944" s="81"/>
    </row>
    <row r="4945" spans="5:5" s="77" customFormat="1" ht="88.5" customHeight="1">
      <c r="E4945" s="81"/>
    </row>
    <row r="4946" spans="5:5" s="77" customFormat="1" ht="88.5" customHeight="1">
      <c r="E4946" s="81"/>
    </row>
    <row r="4947" spans="5:5" s="77" customFormat="1" ht="88.5" customHeight="1">
      <c r="E4947" s="81"/>
    </row>
    <row r="4948" spans="5:5" s="77" customFormat="1" ht="88.5" customHeight="1">
      <c r="E4948" s="81"/>
    </row>
    <row r="4949" spans="5:5" s="77" customFormat="1" ht="88.5" customHeight="1">
      <c r="E4949" s="81"/>
    </row>
    <row r="4950" spans="5:5" s="77" customFormat="1" ht="88.5" customHeight="1">
      <c r="E4950" s="81"/>
    </row>
    <row r="4951" spans="5:5" s="77" customFormat="1" ht="88.5" customHeight="1">
      <c r="E4951" s="81"/>
    </row>
    <row r="4952" spans="5:5" s="77" customFormat="1" ht="88.5" customHeight="1">
      <c r="E4952" s="81"/>
    </row>
    <row r="4953" spans="5:5" s="77" customFormat="1" ht="88.5" customHeight="1">
      <c r="E4953" s="81"/>
    </row>
    <row r="4954" spans="5:5" s="77" customFormat="1" ht="88.5" customHeight="1">
      <c r="E4954" s="81"/>
    </row>
    <row r="4955" spans="5:5" s="77" customFormat="1" ht="88.5" customHeight="1">
      <c r="E4955" s="81"/>
    </row>
    <row r="4956" spans="5:5" s="77" customFormat="1" ht="88.5" customHeight="1">
      <c r="E4956" s="81"/>
    </row>
    <row r="4957" spans="5:5" s="77" customFormat="1" ht="88.5" customHeight="1">
      <c r="E4957" s="81"/>
    </row>
    <row r="4958" spans="5:5" s="77" customFormat="1" ht="88.5" customHeight="1">
      <c r="E4958" s="81"/>
    </row>
    <row r="4959" spans="5:5" s="77" customFormat="1" ht="88.5" customHeight="1">
      <c r="E4959" s="81"/>
    </row>
    <row r="4960" spans="5:5" s="77" customFormat="1" ht="88.5" customHeight="1">
      <c r="E4960" s="81"/>
    </row>
    <row r="4961" spans="5:5" s="77" customFormat="1" ht="88.5" customHeight="1">
      <c r="E4961" s="81"/>
    </row>
    <row r="4962" spans="5:5" s="77" customFormat="1" ht="88.5" customHeight="1">
      <c r="E4962" s="81"/>
    </row>
    <row r="4963" spans="5:5" s="77" customFormat="1" ht="88.5" customHeight="1">
      <c r="E4963" s="81"/>
    </row>
    <row r="4964" spans="5:5" s="77" customFormat="1" ht="88.5" customHeight="1">
      <c r="E4964" s="81"/>
    </row>
    <row r="4965" spans="5:5" s="77" customFormat="1" ht="88.5" customHeight="1">
      <c r="E4965" s="81"/>
    </row>
    <row r="4966" spans="5:5" s="77" customFormat="1" ht="88.5" customHeight="1">
      <c r="E4966" s="81"/>
    </row>
    <row r="4967" spans="5:5" s="77" customFormat="1" ht="88.5" customHeight="1">
      <c r="E4967" s="81"/>
    </row>
    <row r="4968" spans="5:5" s="77" customFormat="1" ht="88.5" customHeight="1">
      <c r="E4968" s="81"/>
    </row>
    <row r="4969" spans="5:5" s="77" customFormat="1" ht="88.5" customHeight="1">
      <c r="E4969" s="81"/>
    </row>
    <row r="4970" spans="5:5" s="77" customFormat="1" ht="88.5" customHeight="1">
      <c r="E4970" s="81"/>
    </row>
    <row r="4971" spans="5:5" s="77" customFormat="1" ht="88.5" customHeight="1">
      <c r="E4971" s="81"/>
    </row>
    <row r="4972" spans="5:5" s="77" customFormat="1" ht="88.5" customHeight="1">
      <c r="E4972" s="81"/>
    </row>
    <row r="4973" spans="5:5" s="77" customFormat="1" ht="88.5" customHeight="1">
      <c r="E4973" s="81"/>
    </row>
    <row r="4974" spans="5:5" s="77" customFormat="1" ht="88.5" customHeight="1">
      <c r="E4974" s="81"/>
    </row>
    <row r="4975" spans="5:5" s="77" customFormat="1" ht="88.5" customHeight="1">
      <c r="E4975" s="81"/>
    </row>
    <row r="4976" spans="5:5" s="77" customFormat="1" ht="88.5" customHeight="1">
      <c r="E4976" s="81"/>
    </row>
    <row r="4977" spans="5:5" s="77" customFormat="1" ht="88.5" customHeight="1">
      <c r="E4977" s="81"/>
    </row>
    <row r="4978" spans="5:5" s="77" customFormat="1" ht="88.5" customHeight="1">
      <c r="E4978" s="81"/>
    </row>
    <row r="4979" spans="5:5" s="77" customFormat="1" ht="88.5" customHeight="1">
      <c r="E4979" s="81"/>
    </row>
    <row r="4980" spans="5:5" s="77" customFormat="1" ht="88.5" customHeight="1">
      <c r="E4980" s="81"/>
    </row>
    <row r="4981" spans="5:5" s="77" customFormat="1" ht="88.5" customHeight="1">
      <c r="E4981" s="81"/>
    </row>
    <row r="4982" spans="5:5" s="77" customFormat="1" ht="88.5" customHeight="1">
      <c r="E4982" s="81"/>
    </row>
    <row r="4983" spans="5:5" s="77" customFormat="1" ht="88.5" customHeight="1">
      <c r="E4983" s="81"/>
    </row>
    <row r="4984" spans="5:5" s="77" customFormat="1" ht="88.5" customHeight="1">
      <c r="E4984" s="81"/>
    </row>
    <row r="4985" spans="5:5" s="77" customFormat="1" ht="88.5" customHeight="1">
      <c r="E4985" s="81"/>
    </row>
    <row r="4986" spans="5:5" s="77" customFormat="1" ht="88.5" customHeight="1">
      <c r="E4986" s="81"/>
    </row>
    <row r="4987" spans="5:5" s="77" customFormat="1" ht="88.5" customHeight="1">
      <c r="E4987" s="81"/>
    </row>
    <row r="4988" spans="5:5" s="77" customFormat="1" ht="88.5" customHeight="1">
      <c r="E4988" s="81"/>
    </row>
    <row r="4989" spans="5:5" s="77" customFormat="1" ht="88.5" customHeight="1">
      <c r="E4989" s="81"/>
    </row>
    <row r="4990" spans="5:5" s="77" customFormat="1" ht="88.5" customHeight="1">
      <c r="E4990" s="81"/>
    </row>
    <row r="4991" spans="5:5" s="77" customFormat="1" ht="88.5" customHeight="1">
      <c r="E4991" s="81"/>
    </row>
    <row r="4992" spans="5:5" s="77" customFormat="1" ht="88.5" customHeight="1">
      <c r="E4992" s="81"/>
    </row>
    <row r="4993" spans="5:5" s="77" customFormat="1" ht="88.5" customHeight="1">
      <c r="E4993" s="81"/>
    </row>
    <row r="4994" spans="5:5" s="77" customFormat="1" ht="88.5" customHeight="1">
      <c r="E4994" s="81"/>
    </row>
    <row r="4995" spans="5:5" s="77" customFormat="1" ht="88.5" customHeight="1">
      <c r="E4995" s="81"/>
    </row>
    <row r="4996" spans="5:5" s="77" customFormat="1" ht="88.5" customHeight="1">
      <c r="E4996" s="81"/>
    </row>
    <row r="4997" spans="5:5" s="77" customFormat="1" ht="88.5" customHeight="1">
      <c r="E4997" s="81"/>
    </row>
    <row r="4998" spans="5:5" s="77" customFormat="1" ht="88.5" customHeight="1">
      <c r="E4998" s="81"/>
    </row>
    <row r="4999" spans="5:5" s="77" customFormat="1" ht="88.5" customHeight="1">
      <c r="E4999" s="81"/>
    </row>
    <row r="5000" spans="5:5" s="77" customFormat="1" ht="88.5" customHeight="1">
      <c r="E5000" s="81"/>
    </row>
    <row r="5001" spans="5:5" s="77" customFormat="1" ht="88.5" customHeight="1">
      <c r="E5001" s="81"/>
    </row>
    <row r="5002" spans="5:5" s="77" customFormat="1" ht="88.5" customHeight="1">
      <c r="E5002" s="81"/>
    </row>
    <row r="5003" spans="5:5" s="77" customFormat="1" ht="88.5" customHeight="1">
      <c r="E5003" s="81"/>
    </row>
    <row r="5004" spans="5:5" s="77" customFormat="1" ht="88.5" customHeight="1">
      <c r="E5004" s="81"/>
    </row>
    <row r="5005" spans="5:5" s="77" customFormat="1" ht="88.5" customHeight="1">
      <c r="E5005" s="81"/>
    </row>
    <row r="5006" spans="5:5" s="77" customFormat="1" ht="88.5" customHeight="1">
      <c r="E5006" s="81"/>
    </row>
    <row r="5007" spans="5:5" s="77" customFormat="1" ht="88.5" customHeight="1">
      <c r="E5007" s="81"/>
    </row>
    <row r="5008" spans="5:5" s="77" customFormat="1" ht="88.5" customHeight="1">
      <c r="E5008" s="81"/>
    </row>
    <row r="5009" spans="5:5" s="77" customFormat="1" ht="88.5" customHeight="1">
      <c r="E5009" s="81"/>
    </row>
    <row r="5010" spans="5:5" s="77" customFormat="1" ht="88.5" customHeight="1">
      <c r="E5010" s="81"/>
    </row>
    <row r="5011" spans="5:5" s="77" customFormat="1" ht="88.5" customHeight="1">
      <c r="E5011" s="81"/>
    </row>
    <row r="5012" spans="5:5" s="77" customFormat="1" ht="88.5" customHeight="1">
      <c r="E5012" s="81"/>
    </row>
    <row r="5013" spans="5:5" s="77" customFormat="1" ht="88.5" customHeight="1">
      <c r="E5013" s="81"/>
    </row>
    <row r="5014" spans="5:5" s="77" customFormat="1" ht="88.5" customHeight="1">
      <c r="E5014" s="81"/>
    </row>
    <row r="5015" spans="5:5" s="77" customFormat="1" ht="88.5" customHeight="1">
      <c r="E5015" s="81"/>
    </row>
    <row r="5016" spans="5:5" s="77" customFormat="1" ht="88.5" customHeight="1">
      <c r="E5016" s="81"/>
    </row>
    <row r="5017" spans="5:5" s="77" customFormat="1" ht="88.5" customHeight="1">
      <c r="E5017" s="81"/>
    </row>
    <row r="5018" spans="5:5" s="77" customFormat="1" ht="88.5" customHeight="1">
      <c r="E5018" s="81"/>
    </row>
    <row r="5019" spans="5:5" s="77" customFormat="1" ht="88.5" customHeight="1">
      <c r="E5019" s="81"/>
    </row>
    <row r="5020" spans="5:5" s="77" customFormat="1" ht="88.5" customHeight="1">
      <c r="E5020" s="81"/>
    </row>
    <row r="5021" spans="5:5" s="77" customFormat="1" ht="88.5" customHeight="1">
      <c r="E5021" s="81"/>
    </row>
    <row r="5022" spans="5:5" s="77" customFormat="1" ht="88.5" customHeight="1">
      <c r="E5022" s="81"/>
    </row>
    <row r="5023" spans="5:5" s="77" customFormat="1" ht="88.5" customHeight="1">
      <c r="E5023" s="81"/>
    </row>
    <row r="5024" spans="5:5" s="77" customFormat="1" ht="88.5" customHeight="1">
      <c r="E5024" s="81"/>
    </row>
    <row r="5025" spans="5:5" s="77" customFormat="1" ht="88.5" customHeight="1">
      <c r="E5025" s="81"/>
    </row>
    <row r="5026" spans="5:5" s="77" customFormat="1" ht="88.5" customHeight="1">
      <c r="E5026" s="81"/>
    </row>
    <row r="5027" spans="5:5" s="77" customFormat="1" ht="88.5" customHeight="1">
      <c r="E5027" s="81"/>
    </row>
    <row r="5028" spans="5:5" s="77" customFormat="1" ht="88.5" customHeight="1">
      <c r="E5028" s="81"/>
    </row>
    <row r="5029" spans="5:5" s="77" customFormat="1" ht="88.5" customHeight="1">
      <c r="E5029" s="81"/>
    </row>
    <row r="5030" spans="5:5" s="77" customFormat="1" ht="88.5" customHeight="1">
      <c r="E5030" s="81"/>
    </row>
    <row r="5031" spans="5:5" s="77" customFormat="1" ht="88.5" customHeight="1">
      <c r="E5031" s="81"/>
    </row>
    <row r="5032" spans="5:5" s="77" customFormat="1" ht="88.5" customHeight="1">
      <c r="E5032" s="81"/>
    </row>
    <row r="5033" spans="5:5" s="77" customFormat="1" ht="88.5" customHeight="1">
      <c r="E5033" s="81"/>
    </row>
    <row r="5034" spans="5:5" s="77" customFormat="1" ht="88.5" customHeight="1">
      <c r="E5034" s="81"/>
    </row>
    <row r="5035" spans="5:5" s="77" customFormat="1" ht="88.5" customHeight="1">
      <c r="E5035" s="81"/>
    </row>
    <row r="5036" spans="5:5" s="77" customFormat="1" ht="88.5" customHeight="1">
      <c r="E5036" s="81"/>
    </row>
    <row r="5037" spans="5:5" s="77" customFormat="1" ht="88.5" customHeight="1">
      <c r="E5037" s="81"/>
    </row>
    <row r="5038" spans="5:5" s="77" customFormat="1" ht="88.5" customHeight="1">
      <c r="E5038" s="81"/>
    </row>
    <row r="5039" spans="5:5" s="77" customFormat="1" ht="88.5" customHeight="1">
      <c r="E5039" s="81"/>
    </row>
    <row r="5040" spans="5:5" s="77" customFormat="1" ht="88.5" customHeight="1">
      <c r="E5040" s="81"/>
    </row>
    <row r="5041" spans="5:5" s="77" customFormat="1" ht="88.5" customHeight="1">
      <c r="E5041" s="81"/>
    </row>
    <row r="5042" spans="5:5" s="77" customFormat="1" ht="88.5" customHeight="1">
      <c r="E5042" s="81"/>
    </row>
    <row r="5043" spans="5:5" s="77" customFormat="1" ht="88.5" customHeight="1">
      <c r="E5043" s="81"/>
    </row>
    <row r="5044" spans="5:5" s="77" customFormat="1" ht="88.5" customHeight="1">
      <c r="E5044" s="81"/>
    </row>
    <row r="5045" spans="5:5" s="77" customFormat="1" ht="88.5" customHeight="1">
      <c r="E5045" s="81"/>
    </row>
    <row r="5046" spans="5:5" s="77" customFormat="1" ht="88.5" customHeight="1">
      <c r="E5046" s="81"/>
    </row>
    <row r="5047" spans="5:5" s="77" customFormat="1" ht="88.5" customHeight="1">
      <c r="E5047" s="81"/>
    </row>
    <row r="5048" spans="5:5" s="77" customFormat="1" ht="88.5" customHeight="1">
      <c r="E5048" s="81"/>
    </row>
    <row r="5049" spans="5:5" s="77" customFormat="1" ht="88.5" customHeight="1">
      <c r="E5049" s="81"/>
    </row>
    <row r="5050" spans="5:5" s="77" customFormat="1" ht="88.5" customHeight="1">
      <c r="E5050" s="81"/>
    </row>
    <row r="5051" spans="5:5" s="77" customFormat="1" ht="88.5" customHeight="1">
      <c r="E5051" s="81"/>
    </row>
    <row r="5052" spans="5:5" s="77" customFormat="1" ht="88.5" customHeight="1">
      <c r="E5052" s="81"/>
    </row>
    <row r="5053" spans="5:5" s="77" customFormat="1" ht="88.5" customHeight="1">
      <c r="E5053" s="81"/>
    </row>
    <row r="5054" spans="5:5" s="77" customFormat="1" ht="88.5" customHeight="1">
      <c r="E5054" s="81"/>
    </row>
    <row r="5055" spans="5:5" s="77" customFormat="1" ht="88.5" customHeight="1">
      <c r="E5055" s="81"/>
    </row>
    <row r="5056" spans="5:5" s="77" customFormat="1" ht="88.5" customHeight="1">
      <c r="E5056" s="81"/>
    </row>
    <row r="5057" spans="5:5" s="77" customFormat="1" ht="88.5" customHeight="1">
      <c r="E5057" s="81"/>
    </row>
    <row r="5058" spans="5:5" s="77" customFormat="1" ht="88.5" customHeight="1">
      <c r="E5058" s="81"/>
    </row>
    <row r="5059" spans="5:5" s="77" customFormat="1" ht="88.5" customHeight="1">
      <c r="E5059" s="81"/>
    </row>
    <row r="5060" spans="5:5" s="77" customFormat="1" ht="88.5" customHeight="1">
      <c r="E5060" s="81"/>
    </row>
    <row r="5061" spans="5:5" s="77" customFormat="1" ht="88.5" customHeight="1">
      <c r="E5061" s="81"/>
    </row>
    <row r="5062" spans="5:5" s="77" customFormat="1" ht="88.5" customHeight="1">
      <c r="E5062" s="81"/>
    </row>
    <row r="5063" spans="5:5" s="77" customFormat="1" ht="88.5" customHeight="1">
      <c r="E5063" s="81"/>
    </row>
    <row r="5064" spans="5:5" s="77" customFormat="1" ht="88.5" customHeight="1">
      <c r="E5064" s="81"/>
    </row>
    <row r="5065" spans="5:5" s="77" customFormat="1" ht="88.5" customHeight="1">
      <c r="E5065" s="81"/>
    </row>
    <row r="5066" spans="5:5" s="77" customFormat="1" ht="88.5" customHeight="1">
      <c r="E5066" s="81"/>
    </row>
    <row r="5067" spans="5:5" s="77" customFormat="1" ht="88.5" customHeight="1">
      <c r="E5067" s="81"/>
    </row>
    <row r="5068" spans="5:5" s="77" customFormat="1" ht="88.5" customHeight="1">
      <c r="E5068" s="81"/>
    </row>
    <row r="5069" spans="5:5" s="77" customFormat="1" ht="88.5" customHeight="1">
      <c r="E5069" s="81"/>
    </row>
    <row r="5070" spans="5:5" s="77" customFormat="1" ht="88.5" customHeight="1">
      <c r="E5070" s="81"/>
    </row>
    <row r="5071" spans="5:5" s="77" customFormat="1" ht="88.5" customHeight="1">
      <c r="E5071" s="81"/>
    </row>
    <row r="5072" spans="5:5" s="77" customFormat="1" ht="88.5" customHeight="1">
      <c r="E5072" s="81"/>
    </row>
    <row r="5073" spans="5:5" s="77" customFormat="1" ht="88.5" customHeight="1">
      <c r="E5073" s="81"/>
    </row>
    <row r="5074" spans="5:5" s="77" customFormat="1" ht="88.5" customHeight="1">
      <c r="E5074" s="81"/>
    </row>
    <row r="5075" spans="5:5" s="77" customFormat="1" ht="88.5" customHeight="1">
      <c r="E5075" s="81"/>
    </row>
    <row r="5076" spans="5:5" s="77" customFormat="1" ht="88.5" customHeight="1">
      <c r="E5076" s="81"/>
    </row>
    <row r="5077" spans="5:5" s="77" customFormat="1" ht="88.5" customHeight="1">
      <c r="E5077" s="81"/>
    </row>
    <row r="5078" spans="5:5" s="77" customFormat="1" ht="88.5" customHeight="1">
      <c r="E5078" s="81"/>
    </row>
    <row r="5079" spans="5:5" s="77" customFormat="1" ht="88.5" customHeight="1">
      <c r="E5079" s="81"/>
    </row>
    <row r="5080" spans="5:5" s="77" customFormat="1" ht="88.5" customHeight="1">
      <c r="E5080" s="81"/>
    </row>
    <row r="5081" spans="5:5" s="77" customFormat="1" ht="88.5" customHeight="1">
      <c r="E5081" s="81"/>
    </row>
    <row r="5082" spans="5:5" s="77" customFormat="1" ht="88.5" customHeight="1">
      <c r="E5082" s="81"/>
    </row>
    <row r="5083" spans="5:5" s="77" customFormat="1" ht="88.5" customHeight="1">
      <c r="E5083" s="81"/>
    </row>
    <row r="5084" spans="5:5" s="77" customFormat="1" ht="88.5" customHeight="1">
      <c r="E5084" s="81"/>
    </row>
    <row r="5085" spans="5:5" s="77" customFormat="1" ht="88.5" customHeight="1">
      <c r="E5085" s="81"/>
    </row>
    <row r="5086" spans="5:5" s="77" customFormat="1" ht="88.5" customHeight="1">
      <c r="E5086" s="81"/>
    </row>
    <row r="5087" spans="5:5" s="77" customFormat="1" ht="88.5" customHeight="1">
      <c r="E5087" s="81"/>
    </row>
    <row r="5088" spans="5:5" s="77" customFormat="1" ht="88.5" customHeight="1">
      <c r="E5088" s="81"/>
    </row>
    <row r="5089" spans="5:5" s="77" customFormat="1" ht="88.5" customHeight="1">
      <c r="E5089" s="81"/>
    </row>
    <row r="5090" spans="5:5" s="77" customFormat="1" ht="88.5" customHeight="1">
      <c r="E5090" s="81"/>
    </row>
    <row r="5091" spans="5:5" s="77" customFormat="1" ht="88.5" customHeight="1">
      <c r="E5091" s="81"/>
    </row>
    <row r="5092" spans="5:5" s="77" customFormat="1" ht="88.5" customHeight="1">
      <c r="E5092" s="81"/>
    </row>
    <row r="5093" spans="5:5" s="77" customFormat="1" ht="88.5" customHeight="1">
      <c r="E5093" s="81"/>
    </row>
    <row r="5094" spans="5:5" s="77" customFormat="1" ht="88.5" customHeight="1">
      <c r="E5094" s="81"/>
    </row>
    <row r="5095" spans="5:5" s="77" customFormat="1" ht="88.5" customHeight="1">
      <c r="E5095" s="81"/>
    </row>
    <row r="5096" spans="5:5" s="77" customFormat="1" ht="88.5" customHeight="1">
      <c r="E5096" s="81"/>
    </row>
    <row r="5097" spans="5:5" s="77" customFormat="1" ht="88.5" customHeight="1">
      <c r="E5097" s="81"/>
    </row>
    <row r="5098" spans="5:5" s="77" customFormat="1" ht="88.5" customHeight="1">
      <c r="E5098" s="81"/>
    </row>
    <row r="5099" spans="5:5" s="77" customFormat="1" ht="88.5" customHeight="1">
      <c r="E5099" s="81"/>
    </row>
    <row r="5100" spans="5:5" s="77" customFormat="1" ht="88.5" customHeight="1">
      <c r="E5100" s="81"/>
    </row>
    <row r="5101" spans="5:5" s="77" customFormat="1" ht="88.5" customHeight="1">
      <c r="E5101" s="81"/>
    </row>
    <row r="5102" spans="5:5" s="77" customFormat="1" ht="88.5" customHeight="1">
      <c r="E5102" s="81"/>
    </row>
    <row r="5103" spans="5:5" s="77" customFormat="1" ht="88.5" customHeight="1">
      <c r="E5103" s="81"/>
    </row>
    <row r="5104" spans="5:5" s="77" customFormat="1" ht="88.5" customHeight="1">
      <c r="E5104" s="81"/>
    </row>
    <row r="5105" spans="5:5" s="77" customFormat="1" ht="88.5" customHeight="1">
      <c r="E5105" s="81"/>
    </row>
    <row r="5106" spans="5:5" s="77" customFormat="1" ht="88.5" customHeight="1">
      <c r="E5106" s="81"/>
    </row>
    <row r="5107" spans="5:5" s="77" customFormat="1" ht="88.5" customHeight="1">
      <c r="E5107" s="81"/>
    </row>
    <row r="5108" spans="5:5" s="77" customFormat="1" ht="88.5" customHeight="1">
      <c r="E5108" s="81"/>
    </row>
    <row r="5109" spans="5:5" s="77" customFormat="1" ht="88.5" customHeight="1">
      <c r="E5109" s="81"/>
    </row>
    <row r="5110" spans="5:5" s="77" customFormat="1" ht="88.5" customHeight="1">
      <c r="E5110" s="81"/>
    </row>
    <row r="5111" spans="5:5" s="77" customFormat="1" ht="88.5" customHeight="1">
      <c r="E5111" s="81"/>
    </row>
    <row r="5112" spans="5:5" s="77" customFormat="1" ht="88.5" customHeight="1">
      <c r="E5112" s="81"/>
    </row>
    <row r="5113" spans="5:5" s="77" customFormat="1" ht="88.5" customHeight="1">
      <c r="E5113" s="81"/>
    </row>
    <row r="5114" spans="5:5" s="77" customFormat="1" ht="88.5" customHeight="1">
      <c r="E5114" s="81"/>
    </row>
    <row r="5115" spans="5:5" s="77" customFormat="1" ht="88.5" customHeight="1">
      <c r="E5115" s="81"/>
    </row>
    <row r="5116" spans="5:5" s="77" customFormat="1" ht="88.5" customHeight="1">
      <c r="E5116" s="81"/>
    </row>
    <row r="5117" spans="5:5" s="77" customFormat="1" ht="88.5" customHeight="1">
      <c r="E5117" s="81"/>
    </row>
    <row r="5118" spans="5:5" s="77" customFormat="1" ht="88.5" customHeight="1">
      <c r="E5118" s="81"/>
    </row>
    <row r="5119" spans="5:5" s="77" customFormat="1" ht="88.5" customHeight="1">
      <c r="E5119" s="81"/>
    </row>
    <row r="5120" spans="5:5" s="77" customFormat="1" ht="88.5" customHeight="1">
      <c r="E5120" s="81"/>
    </row>
    <row r="5121" spans="5:5" s="77" customFormat="1" ht="88.5" customHeight="1">
      <c r="E5121" s="81"/>
    </row>
    <row r="5122" spans="5:5" s="77" customFormat="1" ht="88.5" customHeight="1">
      <c r="E5122" s="81"/>
    </row>
    <row r="5123" spans="5:5" s="77" customFormat="1" ht="88.5" customHeight="1">
      <c r="E5123" s="81"/>
    </row>
    <row r="5124" spans="5:5" s="77" customFormat="1" ht="88.5" customHeight="1">
      <c r="E5124" s="81"/>
    </row>
    <row r="5125" spans="5:5" s="77" customFormat="1" ht="88.5" customHeight="1">
      <c r="E5125" s="81"/>
    </row>
    <row r="5126" spans="5:5" s="77" customFormat="1" ht="88.5" customHeight="1">
      <c r="E5126" s="81"/>
    </row>
    <row r="5127" spans="5:5" s="77" customFormat="1" ht="88.5" customHeight="1">
      <c r="E5127" s="81"/>
    </row>
    <row r="5128" spans="5:5" s="77" customFormat="1" ht="88.5" customHeight="1">
      <c r="E5128" s="81"/>
    </row>
    <row r="5129" spans="5:5" s="77" customFormat="1" ht="88.5" customHeight="1">
      <c r="E5129" s="81"/>
    </row>
    <row r="5130" spans="5:5" s="77" customFormat="1" ht="88.5" customHeight="1">
      <c r="E5130" s="81"/>
    </row>
    <row r="5131" spans="5:5" s="77" customFormat="1" ht="88.5" customHeight="1">
      <c r="E5131" s="81"/>
    </row>
    <row r="5132" spans="5:5" s="77" customFormat="1" ht="88.5" customHeight="1">
      <c r="E5132" s="81"/>
    </row>
    <row r="5133" spans="5:5" s="77" customFormat="1" ht="88.5" customHeight="1">
      <c r="E5133" s="81"/>
    </row>
    <row r="5134" spans="5:5" s="77" customFormat="1" ht="88.5" customHeight="1">
      <c r="E5134" s="81"/>
    </row>
    <row r="5135" spans="5:5" s="77" customFormat="1" ht="88.5" customHeight="1">
      <c r="E5135" s="81"/>
    </row>
    <row r="5136" spans="5:5" s="77" customFormat="1" ht="88.5" customHeight="1">
      <c r="E5136" s="81"/>
    </row>
    <row r="5137" spans="5:5" s="77" customFormat="1" ht="88.5" customHeight="1">
      <c r="E5137" s="81"/>
    </row>
    <row r="5138" spans="5:5" s="77" customFormat="1" ht="88.5" customHeight="1">
      <c r="E5138" s="81"/>
    </row>
    <row r="5139" spans="5:5" s="77" customFormat="1" ht="88.5" customHeight="1">
      <c r="E5139" s="81"/>
    </row>
    <row r="5140" spans="5:5" s="77" customFormat="1" ht="88.5" customHeight="1">
      <c r="E5140" s="81"/>
    </row>
    <row r="5141" spans="5:5" s="77" customFormat="1" ht="88.5" customHeight="1">
      <c r="E5141" s="81"/>
    </row>
    <row r="5142" spans="5:5" s="77" customFormat="1" ht="88.5" customHeight="1">
      <c r="E5142" s="81"/>
    </row>
    <row r="5143" spans="5:5" s="77" customFormat="1" ht="88.5" customHeight="1">
      <c r="E5143" s="81"/>
    </row>
    <row r="5144" spans="5:5" s="77" customFormat="1" ht="88.5" customHeight="1">
      <c r="E5144" s="81"/>
    </row>
    <row r="5145" spans="5:5" s="77" customFormat="1" ht="88.5" customHeight="1">
      <c r="E5145" s="81"/>
    </row>
    <row r="5146" spans="5:5" s="77" customFormat="1" ht="88.5" customHeight="1">
      <c r="E5146" s="81"/>
    </row>
    <row r="5147" spans="5:5" s="77" customFormat="1" ht="88.5" customHeight="1">
      <c r="E5147" s="81"/>
    </row>
    <row r="5148" spans="5:5" s="77" customFormat="1" ht="88.5" customHeight="1">
      <c r="E5148" s="81"/>
    </row>
    <row r="5149" spans="5:5" s="77" customFormat="1" ht="88.5" customHeight="1">
      <c r="E5149" s="81"/>
    </row>
    <row r="5150" spans="5:5" s="77" customFormat="1" ht="88.5" customHeight="1">
      <c r="E5150" s="81"/>
    </row>
    <row r="5151" spans="5:5" s="77" customFormat="1" ht="88.5" customHeight="1">
      <c r="E5151" s="81"/>
    </row>
    <row r="5152" spans="5:5" s="77" customFormat="1" ht="88.5" customHeight="1">
      <c r="E5152" s="81"/>
    </row>
    <row r="5153" spans="5:5" s="77" customFormat="1" ht="88.5" customHeight="1">
      <c r="E5153" s="81"/>
    </row>
    <row r="5154" spans="5:5" s="77" customFormat="1" ht="88.5" customHeight="1">
      <c r="E5154" s="81"/>
    </row>
    <row r="5155" spans="5:5" s="77" customFormat="1" ht="88.5" customHeight="1">
      <c r="E5155" s="81"/>
    </row>
    <row r="5156" spans="5:5" s="77" customFormat="1" ht="88.5" customHeight="1">
      <c r="E5156" s="81"/>
    </row>
    <row r="5157" spans="5:5" s="77" customFormat="1" ht="88.5" customHeight="1">
      <c r="E5157" s="81"/>
    </row>
    <row r="5158" spans="5:5" s="77" customFormat="1" ht="88.5" customHeight="1">
      <c r="E5158" s="81"/>
    </row>
    <row r="5159" spans="5:5" s="77" customFormat="1" ht="88.5" customHeight="1">
      <c r="E5159" s="81"/>
    </row>
    <row r="5160" spans="5:5" s="77" customFormat="1" ht="88.5" customHeight="1">
      <c r="E5160" s="81"/>
    </row>
    <row r="5161" spans="5:5" s="77" customFormat="1" ht="88.5" customHeight="1">
      <c r="E5161" s="81"/>
    </row>
    <row r="5162" spans="5:5" s="77" customFormat="1" ht="88.5" customHeight="1">
      <c r="E5162" s="81"/>
    </row>
    <row r="5163" spans="5:5" s="77" customFormat="1" ht="88.5" customHeight="1">
      <c r="E5163" s="81"/>
    </row>
    <row r="5164" spans="5:5" s="77" customFormat="1" ht="88.5" customHeight="1">
      <c r="E5164" s="81"/>
    </row>
    <row r="5165" spans="5:5" s="77" customFormat="1" ht="88.5" customHeight="1">
      <c r="E5165" s="81"/>
    </row>
    <row r="5166" spans="5:5" s="77" customFormat="1" ht="88.5" customHeight="1">
      <c r="E5166" s="81"/>
    </row>
    <row r="5167" spans="5:5" s="77" customFormat="1" ht="88.5" customHeight="1">
      <c r="E5167" s="81"/>
    </row>
    <row r="5168" spans="5:5" s="77" customFormat="1" ht="88.5" customHeight="1">
      <c r="E5168" s="81"/>
    </row>
    <row r="5169" spans="5:5" s="77" customFormat="1" ht="88.5" customHeight="1">
      <c r="E5169" s="81"/>
    </row>
    <row r="5170" spans="5:5" s="77" customFormat="1" ht="88.5" customHeight="1">
      <c r="E5170" s="81"/>
    </row>
    <row r="5171" spans="5:5" s="77" customFormat="1" ht="88.5" customHeight="1">
      <c r="E5171" s="81"/>
    </row>
    <row r="5172" spans="5:5" s="77" customFormat="1" ht="88.5" customHeight="1">
      <c r="E5172" s="81"/>
    </row>
    <row r="5173" spans="5:5" s="77" customFormat="1" ht="88.5" customHeight="1">
      <c r="E5173" s="81"/>
    </row>
    <row r="5174" spans="5:5" s="77" customFormat="1" ht="88.5" customHeight="1">
      <c r="E5174" s="81"/>
    </row>
    <row r="5175" spans="5:5" s="77" customFormat="1" ht="88.5" customHeight="1">
      <c r="E5175" s="81"/>
    </row>
    <row r="5176" spans="5:5" s="77" customFormat="1" ht="88.5" customHeight="1">
      <c r="E5176" s="81"/>
    </row>
    <row r="5177" spans="5:5" s="77" customFormat="1" ht="88.5" customHeight="1">
      <c r="E5177" s="81"/>
    </row>
    <row r="5178" spans="5:5" s="77" customFormat="1" ht="88.5" customHeight="1">
      <c r="E5178" s="81"/>
    </row>
    <row r="5179" spans="5:5" s="77" customFormat="1" ht="88.5" customHeight="1">
      <c r="E5179" s="81"/>
    </row>
    <row r="5180" spans="5:5" s="77" customFormat="1" ht="88.5" customHeight="1">
      <c r="E5180" s="81"/>
    </row>
    <row r="5181" spans="5:5" s="77" customFormat="1" ht="88.5" customHeight="1">
      <c r="E5181" s="81"/>
    </row>
    <row r="5182" spans="5:5" s="77" customFormat="1" ht="88.5" customHeight="1">
      <c r="E5182" s="81"/>
    </row>
    <row r="5183" spans="5:5" s="77" customFormat="1" ht="88.5" customHeight="1">
      <c r="E5183" s="81"/>
    </row>
    <row r="5184" spans="5:5" s="77" customFormat="1" ht="88.5" customHeight="1">
      <c r="E5184" s="81"/>
    </row>
    <row r="5185" spans="5:5" s="77" customFormat="1" ht="88.5" customHeight="1">
      <c r="E5185" s="81"/>
    </row>
    <row r="5186" spans="5:5" s="77" customFormat="1" ht="88.5" customHeight="1">
      <c r="E5186" s="81"/>
    </row>
    <row r="5187" spans="5:5" s="77" customFormat="1" ht="88.5" customHeight="1">
      <c r="E5187" s="81"/>
    </row>
    <row r="5188" spans="5:5" s="77" customFormat="1" ht="88.5" customHeight="1">
      <c r="E5188" s="81"/>
    </row>
    <row r="5189" spans="5:5" s="77" customFormat="1" ht="88.5" customHeight="1">
      <c r="E5189" s="81"/>
    </row>
    <row r="5190" spans="5:5" s="77" customFormat="1" ht="88.5" customHeight="1">
      <c r="E5190" s="81"/>
    </row>
    <row r="5191" spans="5:5" s="77" customFormat="1" ht="88.5" customHeight="1">
      <c r="E5191" s="81"/>
    </row>
    <row r="5192" spans="5:5" s="77" customFormat="1" ht="88.5" customHeight="1">
      <c r="E5192" s="81"/>
    </row>
    <row r="5193" spans="5:5" s="77" customFormat="1" ht="88.5" customHeight="1">
      <c r="E5193" s="81"/>
    </row>
    <row r="5194" spans="5:5" s="77" customFormat="1" ht="88.5" customHeight="1">
      <c r="E5194" s="81"/>
    </row>
    <row r="5195" spans="5:5" s="77" customFormat="1" ht="88.5" customHeight="1">
      <c r="E5195" s="81"/>
    </row>
    <row r="5196" spans="5:5" s="77" customFormat="1" ht="88.5" customHeight="1">
      <c r="E5196" s="81"/>
    </row>
    <row r="5197" spans="5:5" s="77" customFormat="1" ht="88.5" customHeight="1">
      <c r="E5197" s="81"/>
    </row>
    <row r="5198" spans="5:5" s="77" customFormat="1" ht="88.5" customHeight="1">
      <c r="E5198" s="81"/>
    </row>
    <row r="5199" spans="5:5" s="77" customFormat="1" ht="88.5" customHeight="1">
      <c r="E5199" s="81"/>
    </row>
    <row r="5200" spans="5:5" s="77" customFormat="1" ht="88.5" customHeight="1">
      <c r="E5200" s="81"/>
    </row>
    <row r="5201" spans="5:5" s="77" customFormat="1" ht="88.5" customHeight="1">
      <c r="E5201" s="81"/>
    </row>
    <row r="5202" spans="5:5" s="77" customFormat="1" ht="88.5" customHeight="1">
      <c r="E5202" s="81"/>
    </row>
    <row r="5203" spans="5:5" s="77" customFormat="1" ht="88.5" customHeight="1">
      <c r="E5203" s="81"/>
    </row>
    <row r="5204" spans="5:5" s="77" customFormat="1" ht="88.5" customHeight="1">
      <c r="E5204" s="81"/>
    </row>
    <row r="5205" spans="5:5" s="77" customFormat="1" ht="88.5" customHeight="1">
      <c r="E5205" s="81"/>
    </row>
    <row r="5206" spans="5:5" s="77" customFormat="1" ht="88.5" customHeight="1">
      <c r="E5206" s="81"/>
    </row>
    <row r="5207" spans="5:5" s="77" customFormat="1" ht="88.5" customHeight="1">
      <c r="E5207" s="81"/>
    </row>
    <row r="5208" spans="5:5" s="77" customFormat="1" ht="88.5" customHeight="1">
      <c r="E5208" s="81"/>
    </row>
    <row r="5209" spans="5:5" s="77" customFormat="1" ht="88.5" customHeight="1">
      <c r="E5209" s="81"/>
    </row>
    <row r="5210" spans="5:5" s="77" customFormat="1" ht="88.5" customHeight="1">
      <c r="E5210" s="81"/>
    </row>
    <row r="5211" spans="5:5" s="77" customFormat="1" ht="88.5" customHeight="1">
      <c r="E5211" s="81"/>
    </row>
    <row r="5212" spans="5:5" s="77" customFormat="1" ht="88.5" customHeight="1">
      <c r="E5212" s="81"/>
    </row>
    <row r="5213" spans="5:5" s="77" customFormat="1" ht="88.5" customHeight="1">
      <c r="E5213" s="81"/>
    </row>
    <row r="5214" spans="5:5" s="77" customFormat="1" ht="88.5" customHeight="1">
      <c r="E5214" s="81"/>
    </row>
    <row r="5215" spans="5:5" s="77" customFormat="1" ht="88.5" customHeight="1">
      <c r="E5215" s="81"/>
    </row>
    <row r="5216" spans="5:5" s="77" customFormat="1" ht="88.5" customHeight="1">
      <c r="E5216" s="81"/>
    </row>
    <row r="5217" spans="5:5" s="77" customFormat="1" ht="88.5" customHeight="1">
      <c r="E5217" s="81"/>
    </row>
    <row r="5218" spans="5:5" s="77" customFormat="1" ht="88.5" customHeight="1">
      <c r="E5218" s="81"/>
    </row>
    <row r="5219" spans="5:5" s="77" customFormat="1" ht="88.5" customHeight="1">
      <c r="E5219" s="81"/>
    </row>
    <row r="5220" spans="5:5" s="77" customFormat="1" ht="88.5" customHeight="1">
      <c r="E5220" s="81"/>
    </row>
    <row r="5221" spans="5:5" s="77" customFormat="1" ht="88.5" customHeight="1">
      <c r="E5221" s="81"/>
    </row>
    <row r="5222" spans="5:5" s="77" customFormat="1" ht="88.5" customHeight="1">
      <c r="E5222" s="81"/>
    </row>
    <row r="5223" spans="5:5" s="77" customFormat="1" ht="88.5" customHeight="1">
      <c r="E5223" s="81"/>
    </row>
    <row r="5224" spans="5:5" s="77" customFormat="1" ht="88.5" customHeight="1">
      <c r="E5224" s="81"/>
    </row>
    <row r="5225" spans="5:5" s="77" customFormat="1" ht="88.5" customHeight="1">
      <c r="E5225" s="81"/>
    </row>
    <row r="5226" spans="5:5" s="77" customFormat="1" ht="88.5" customHeight="1">
      <c r="E5226" s="81"/>
    </row>
    <row r="5227" spans="5:5" s="77" customFormat="1" ht="88.5" customHeight="1">
      <c r="E5227" s="81"/>
    </row>
    <row r="5228" spans="5:5" s="77" customFormat="1" ht="88.5" customHeight="1">
      <c r="E5228" s="81"/>
    </row>
    <row r="5229" spans="5:5" s="77" customFormat="1" ht="88.5" customHeight="1">
      <c r="E5229" s="81"/>
    </row>
    <row r="5230" spans="5:5" s="77" customFormat="1" ht="88.5" customHeight="1">
      <c r="E5230" s="81"/>
    </row>
    <row r="5231" spans="5:5" s="77" customFormat="1" ht="88.5" customHeight="1">
      <c r="E5231" s="81"/>
    </row>
    <row r="5232" spans="5:5" s="77" customFormat="1" ht="88.5" customHeight="1">
      <c r="E5232" s="81"/>
    </row>
    <row r="5233" spans="5:5" s="77" customFormat="1" ht="88.5" customHeight="1">
      <c r="E5233" s="81"/>
    </row>
    <row r="5234" spans="5:5" s="77" customFormat="1" ht="88.5" customHeight="1">
      <c r="E5234" s="81"/>
    </row>
    <row r="5235" spans="5:5" s="77" customFormat="1" ht="88.5" customHeight="1">
      <c r="E5235" s="81"/>
    </row>
    <row r="5236" spans="5:5" s="77" customFormat="1" ht="88.5" customHeight="1">
      <c r="E5236" s="81"/>
    </row>
    <row r="5237" spans="5:5" s="77" customFormat="1" ht="88.5" customHeight="1">
      <c r="E5237" s="81"/>
    </row>
    <row r="5238" spans="5:5" s="77" customFormat="1" ht="88.5" customHeight="1">
      <c r="E5238" s="81"/>
    </row>
    <row r="5239" spans="5:5" s="77" customFormat="1" ht="88.5" customHeight="1">
      <c r="E5239" s="81"/>
    </row>
    <row r="5240" spans="5:5" s="77" customFormat="1" ht="88.5" customHeight="1">
      <c r="E5240" s="81"/>
    </row>
    <row r="5241" spans="5:5" s="77" customFormat="1" ht="88.5" customHeight="1">
      <c r="E5241" s="81"/>
    </row>
    <row r="5242" spans="5:5" s="77" customFormat="1" ht="88.5" customHeight="1">
      <c r="E5242" s="81"/>
    </row>
    <row r="5243" spans="5:5" s="77" customFormat="1" ht="88.5" customHeight="1">
      <c r="E5243" s="81"/>
    </row>
    <row r="5244" spans="5:5" s="77" customFormat="1" ht="88.5" customHeight="1">
      <c r="E5244" s="81"/>
    </row>
    <row r="5245" spans="5:5" s="77" customFormat="1" ht="88.5" customHeight="1">
      <c r="E5245" s="81"/>
    </row>
    <row r="5246" spans="5:5" s="77" customFormat="1" ht="88.5" customHeight="1">
      <c r="E5246" s="81"/>
    </row>
    <row r="5247" spans="5:5" s="77" customFormat="1" ht="88.5" customHeight="1">
      <c r="E5247" s="81"/>
    </row>
    <row r="5248" spans="5:5" s="77" customFormat="1" ht="88.5" customHeight="1">
      <c r="E5248" s="81"/>
    </row>
    <row r="5249" spans="5:5" s="77" customFormat="1" ht="88.5" customHeight="1">
      <c r="E5249" s="81"/>
    </row>
    <row r="5250" spans="5:5" s="77" customFormat="1" ht="88.5" customHeight="1">
      <c r="E5250" s="81"/>
    </row>
    <row r="5251" spans="5:5" s="77" customFormat="1" ht="88.5" customHeight="1">
      <c r="E5251" s="81"/>
    </row>
    <row r="5252" spans="5:5" s="77" customFormat="1" ht="88.5" customHeight="1">
      <c r="E5252" s="81"/>
    </row>
    <row r="5253" spans="5:5" s="77" customFormat="1" ht="88.5" customHeight="1">
      <c r="E5253" s="81"/>
    </row>
    <row r="5254" spans="5:5" s="77" customFormat="1" ht="88.5" customHeight="1">
      <c r="E5254" s="81"/>
    </row>
    <row r="5255" spans="5:5" s="77" customFormat="1" ht="88.5" customHeight="1">
      <c r="E5255" s="81"/>
    </row>
    <row r="5256" spans="5:5" s="77" customFormat="1" ht="88.5" customHeight="1">
      <c r="E5256" s="81"/>
    </row>
    <row r="5257" spans="5:5" s="77" customFormat="1" ht="88.5" customHeight="1">
      <c r="E5257" s="81"/>
    </row>
    <row r="5258" spans="5:5" s="77" customFormat="1" ht="88.5" customHeight="1">
      <c r="E5258" s="81"/>
    </row>
    <row r="5259" spans="5:5" s="77" customFormat="1" ht="88.5" customHeight="1">
      <c r="E5259" s="81"/>
    </row>
    <row r="5260" spans="5:5" s="77" customFormat="1" ht="88.5" customHeight="1">
      <c r="E5260" s="81"/>
    </row>
    <row r="5261" spans="5:5" s="77" customFormat="1" ht="88.5" customHeight="1">
      <c r="E5261" s="81"/>
    </row>
    <row r="5262" spans="5:5" s="77" customFormat="1" ht="88.5" customHeight="1">
      <c r="E5262" s="81"/>
    </row>
    <row r="5263" spans="5:5" s="77" customFormat="1" ht="88.5" customHeight="1">
      <c r="E5263" s="81"/>
    </row>
    <row r="5264" spans="5:5" s="77" customFormat="1" ht="88.5" customHeight="1">
      <c r="E5264" s="81"/>
    </row>
    <row r="5265" spans="5:5" s="77" customFormat="1" ht="88.5" customHeight="1">
      <c r="E5265" s="81"/>
    </row>
    <row r="5266" spans="5:5" s="77" customFormat="1" ht="88.5" customHeight="1">
      <c r="E5266" s="81"/>
    </row>
    <row r="5267" spans="5:5" s="77" customFormat="1" ht="88.5" customHeight="1">
      <c r="E5267" s="81"/>
    </row>
    <row r="5268" spans="5:5" s="77" customFormat="1" ht="88.5" customHeight="1">
      <c r="E5268" s="81"/>
    </row>
    <row r="5269" spans="5:5" s="77" customFormat="1" ht="88.5" customHeight="1">
      <c r="E5269" s="81"/>
    </row>
    <row r="5270" spans="5:5" s="77" customFormat="1" ht="88.5" customHeight="1">
      <c r="E5270" s="81"/>
    </row>
    <row r="5271" spans="5:5" s="77" customFormat="1" ht="88.5" customHeight="1">
      <c r="E5271" s="81"/>
    </row>
    <row r="5272" spans="5:5" s="77" customFormat="1" ht="88.5" customHeight="1">
      <c r="E5272" s="81"/>
    </row>
    <row r="5273" spans="5:5" s="77" customFormat="1" ht="88.5" customHeight="1">
      <c r="E5273" s="81"/>
    </row>
    <row r="5274" spans="5:5" s="77" customFormat="1" ht="88.5" customHeight="1">
      <c r="E5274" s="81"/>
    </row>
    <row r="5275" spans="5:5" s="77" customFormat="1" ht="88.5" customHeight="1">
      <c r="E5275" s="81"/>
    </row>
    <row r="5276" spans="5:5" s="77" customFormat="1" ht="88.5" customHeight="1">
      <c r="E5276" s="81"/>
    </row>
    <row r="5277" spans="5:5" s="77" customFormat="1" ht="88.5" customHeight="1">
      <c r="E5277" s="81"/>
    </row>
    <row r="5278" spans="5:5" s="77" customFormat="1" ht="88.5" customHeight="1">
      <c r="E5278" s="81"/>
    </row>
    <row r="5279" spans="5:5" s="77" customFormat="1" ht="88.5" customHeight="1">
      <c r="E5279" s="81"/>
    </row>
    <row r="5280" spans="5:5" s="77" customFormat="1" ht="88.5" customHeight="1">
      <c r="E5280" s="81"/>
    </row>
    <row r="5281" spans="5:5" s="77" customFormat="1" ht="88.5" customHeight="1">
      <c r="E5281" s="81"/>
    </row>
    <row r="5282" spans="5:5" s="77" customFormat="1" ht="88.5" customHeight="1">
      <c r="E5282" s="81"/>
    </row>
    <row r="5283" spans="5:5" s="77" customFormat="1" ht="88.5" customHeight="1">
      <c r="E5283" s="81"/>
    </row>
    <row r="5284" spans="5:5" s="77" customFormat="1" ht="88.5" customHeight="1">
      <c r="E5284" s="81"/>
    </row>
    <row r="5285" spans="5:5" s="77" customFormat="1" ht="88.5" customHeight="1">
      <c r="E5285" s="81"/>
    </row>
    <row r="5286" spans="5:5" s="77" customFormat="1" ht="88.5" customHeight="1">
      <c r="E5286" s="81"/>
    </row>
    <row r="5287" spans="5:5" s="77" customFormat="1" ht="88.5" customHeight="1">
      <c r="E5287" s="81"/>
    </row>
    <row r="5288" spans="5:5" s="77" customFormat="1" ht="88.5" customHeight="1">
      <c r="E5288" s="81"/>
    </row>
    <row r="5289" spans="5:5" s="77" customFormat="1" ht="88.5" customHeight="1">
      <c r="E5289" s="81"/>
    </row>
    <row r="5290" spans="5:5" s="77" customFormat="1" ht="88.5" customHeight="1">
      <c r="E5290" s="81"/>
    </row>
    <row r="5291" spans="5:5" s="77" customFormat="1" ht="88.5" customHeight="1">
      <c r="E5291" s="81"/>
    </row>
    <row r="5292" spans="5:5" s="77" customFormat="1" ht="88.5" customHeight="1">
      <c r="E5292" s="81"/>
    </row>
    <row r="5293" spans="5:5" s="77" customFormat="1" ht="88.5" customHeight="1">
      <c r="E5293" s="81"/>
    </row>
    <row r="5294" spans="5:5" s="77" customFormat="1" ht="88.5" customHeight="1">
      <c r="E5294" s="81"/>
    </row>
    <row r="5295" spans="5:5" s="77" customFormat="1" ht="88.5" customHeight="1">
      <c r="E5295" s="81"/>
    </row>
    <row r="5296" spans="5:5" s="77" customFormat="1" ht="88.5" customHeight="1">
      <c r="E5296" s="81"/>
    </row>
    <row r="5297" spans="5:5" s="77" customFormat="1" ht="88.5" customHeight="1">
      <c r="E5297" s="81"/>
    </row>
    <row r="5298" spans="5:5" s="77" customFormat="1" ht="88.5" customHeight="1">
      <c r="E5298" s="81"/>
    </row>
    <row r="5299" spans="5:5" s="77" customFormat="1" ht="88.5" customHeight="1">
      <c r="E5299" s="81"/>
    </row>
    <row r="5300" spans="5:5" s="77" customFormat="1" ht="88.5" customHeight="1">
      <c r="E5300" s="81"/>
    </row>
    <row r="5301" spans="5:5" s="77" customFormat="1" ht="88.5" customHeight="1">
      <c r="E5301" s="81"/>
    </row>
    <row r="5302" spans="5:5" s="77" customFormat="1" ht="88.5" customHeight="1">
      <c r="E5302" s="81"/>
    </row>
    <row r="5303" spans="5:5" s="77" customFormat="1" ht="88.5" customHeight="1">
      <c r="E5303" s="81"/>
    </row>
    <row r="5304" spans="5:5" s="77" customFormat="1" ht="88.5" customHeight="1">
      <c r="E5304" s="81"/>
    </row>
    <row r="5305" spans="5:5" s="77" customFormat="1" ht="88.5" customHeight="1">
      <c r="E5305" s="81"/>
    </row>
    <row r="5306" spans="5:5" s="77" customFormat="1" ht="88.5" customHeight="1">
      <c r="E5306" s="81"/>
    </row>
    <row r="5307" spans="5:5" s="77" customFormat="1" ht="88.5" customHeight="1">
      <c r="E5307" s="81"/>
    </row>
    <row r="5308" spans="5:5" s="77" customFormat="1" ht="88.5" customHeight="1">
      <c r="E5308" s="81"/>
    </row>
    <row r="5309" spans="5:5" s="77" customFormat="1" ht="88.5" customHeight="1">
      <c r="E5309" s="81"/>
    </row>
    <row r="5310" spans="5:5" s="77" customFormat="1" ht="88.5" customHeight="1">
      <c r="E5310" s="81"/>
    </row>
    <row r="5311" spans="5:5" s="77" customFormat="1" ht="88.5" customHeight="1">
      <c r="E5311" s="81"/>
    </row>
    <row r="5312" spans="5:5" s="77" customFormat="1" ht="88.5" customHeight="1">
      <c r="E5312" s="81"/>
    </row>
    <row r="5313" spans="5:5" s="77" customFormat="1" ht="88.5" customHeight="1">
      <c r="E5313" s="81"/>
    </row>
    <row r="5314" spans="5:5" s="77" customFormat="1" ht="88.5" customHeight="1">
      <c r="E5314" s="81"/>
    </row>
    <row r="5315" spans="5:5" s="77" customFormat="1" ht="88.5" customHeight="1">
      <c r="E5315" s="81"/>
    </row>
    <row r="5316" spans="5:5" s="77" customFormat="1" ht="88.5" customHeight="1">
      <c r="E5316" s="81"/>
    </row>
    <row r="5317" spans="5:5" s="77" customFormat="1" ht="88.5" customHeight="1">
      <c r="E5317" s="81"/>
    </row>
    <row r="5318" spans="5:5" s="77" customFormat="1" ht="88.5" customHeight="1">
      <c r="E5318" s="81"/>
    </row>
    <row r="5319" spans="5:5" s="77" customFormat="1" ht="88.5" customHeight="1">
      <c r="E5319" s="81"/>
    </row>
    <row r="5320" spans="5:5" s="77" customFormat="1" ht="88.5" customHeight="1">
      <c r="E5320" s="81"/>
    </row>
    <row r="5321" spans="5:5" s="77" customFormat="1" ht="88.5" customHeight="1">
      <c r="E5321" s="81"/>
    </row>
    <row r="5322" spans="5:5" s="77" customFormat="1" ht="88.5" customHeight="1">
      <c r="E5322" s="81"/>
    </row>
    <row r="5323" spans="5:5" s="77" customFormat="1" ht="88.5" customHeight="1">
      <c r="E5323" s="81"/>
    </row>
    <row r="5324" spans="5:5" s="77" customFormat="1" ht="88.5" customHeight="1">
      <c r="E5324" s="81"/>
    </row>
    <row r="5325" spans="5:5" s="77" customFormat="1" ht="88.5" customHeight="1">
      <c r="E5325" s="81"/>
    </row>
    <row r="5326" spans="5:5" s="77" customFormat="1" ht="88.5" customHeight="1">
      <c r="E5326" s="81"/>
    </row>
    <row r="5327" spans="5:5" s="77" customFormat="1" ht="88.5" customHeight="1">
      <c r="E5327" s="81"/>
    </row>
    <row r="5328" spans="5:5" s="77" customFormat="1" ht="88.5" customHeight="1">
      <c r="E5328" s="81"/>
    </row>
    <row r="5329" spans="5:5" s="77" customFormat="1" ht="88.5" customHeight="1">
      <c r="E5329" s="81"/>
    </row>
    <row r="5330" spans="5:5" s="77" customFormat="1" ht="88.5" customHeight="1">
      <c r="E5330" s="81"/>
    </row>
    <row r="5331" spans="5:5" s="77" customFormat="1" ht="88.5" customHeight="1">
      <c r="E5331" s="81"/>
    </row>
    <row r="5332" spans="5:5" s="77" customFormat="1" ht="88.5" customHeight="1">
      <c r="E5332" s="81"/>
    </row>
    <row r="5333" spans="5:5" s="77" customFormat="1" ht="88.5" customHeight="1">
      <c r="E5333" s="81"/>
    </row>
    <row r="5334" spans="5:5" s="77" customFormat="1" ht="88.5" customHeight="1">
      <c r="E5334" s="81"/>
    </row>
    <row r="5335" spans="5:5" s="77" customFormat="1" ht="88.5" customHeight="1">
      <c r="E5335" s="81"/>
    </row>
    <row r="5336" spans="5:5" s="77" customFormat="1" ht="88.5" customHeight="1">
      <c r="E5336" s="81"/>
    </row>
    <row r="5337" spans="5:5" s="77" customFormat="1" ht="88.5" customHeight="1">
      <c r="E5337" s="81"/>
    </row>
    <row r="5338" spans="5:5" s="77" customFormat="1" ht="88.5" customHeight="1">
      <c r="E5338" s="81"/>
    </row>
    <row r="5339" spans="5:5" s="77" customFormat="1" ht="88.5" customHeight="1">
      <c r="E5339" s="81"/>
    </row>
    <row r="5340" spans="5:5" s="77" customFormat="1" ht="88.5" customHeight="1">
      <c r="E5340" s="81"/>
    </row>
    <row r="5341" spans="5:5" s="77" customFormat="1" ht="88.5" customHeight="1">
      <c r="E5341" s="81"/>
    </row>
    <row r="5342" spans="5:5" s="77" customFormat="1" ht="88.5" customHeight="1">
      <c r="E5342" s="81"/>
    </row>
    <row r="5343" spans="5:5" s="77" customFormat="1" ht="88.5" customHeight="1">
      <c r="E5343" s="81"/>
    </row>
    <row r="5344" spans="5:5" s="77" customFormat="1" ht="88.5" customHeight="1">
      <c r="E5344" s="81"/>
    </row>
    <row r="5345" spans="5:5" s="77" customFormat="1" ht="88.5" customHeight="1">
      <c r="E5345" s="81"/>
    </row>
    <row r="5346" spans="5:5" s="77" customFormat="1" ht="88.5" customHeight="1">
      <c r="E5346" s="81"/>
    </row>
    <row r="5347" spans="5:5" s="77" customFormat="1" ht="88.5" customHeight="1">
      <c r="E5347" s="81"/>
    </row>
    <row r="5348" spans="5:5" s="77" customFormat="1" ht="88.5" customHeight="1">
      <c r="E5348" s="81"/>
    </row>
    <row r="5349" spans="5:5" s="77" customFormat="1" ht="88.5" customHeight="1">
      <c r="E5349" s="81"/>
    </row>
    <row r="5350" spans="5:5" s="77" customFormat="1" ht="88.5" customHeight="1">
      <c r="E5350" s="81"/>
    </row>
    <row r="5351" spans="5:5" s="77" customFormat="1" ht="88.5" customHeight="1">
      <c r="E5351" s="81"/>
    </row>
    <row r="5352" spans="5:5" s="77" customFormat="1" ht="88.5" customHeight="1">
      <c r="E5352" s="81"/>
    </row>
    <row r="5353" spans="5:5" s="77" customFormat="1" ht="88.5" customHeight="1">
      <c r="E5353" s="81"/>
    </row>
    <row r="5354" spans="5:5" s="77" customFormat="1" ht="88.5" customHeight="1">
      <c r="E5354" s="81"/>
    </row>
    <row r="5355" spans="5:5" s="77" customFormat="1" ht="88.5" customHeight="1">
      <c r="E5355" s="81"/>
    </row>
    <row r="5356" spans="5:5" s="77" customFormat="1" ht="88.5" customHeight="1">
      <c r="E5356" s="81"/>
    </row>
    <row r="5357" spans="5:5" s="77" customFormat="1" ht="88.5" customHeight="1">
      <c r="E5357" s="81"/>
    </row>
    <row r="5358" spans="5:5" s="77" customFormat="1" ht="88.5" customHeight="1">
      <c r="E5358" s="81"/>
    </row>
    <row r="5359" spans="5:5" s="77" customFormat="1" ht="88.5" customHeight="1">
      <c r="E5359" s="81"/>
    </row>
    <row r="5360" spans="5:5" s="77" customFormat="1" ht="88.5" customHeight="1">
      <c r="E5360" s="81"/>
    </row>
    <row r="5361" spans="5:5" s="77" customFormat="1" ht="88.5" customHeight="1">
      <c r="E5361" s="81"/>
    </row>
    <row r="5362" spans="5:5" s="77" customFormat="1" ht="88.5" customHeight="1">
      <c r="E5362" s="81"/>
    </row>
    <row r="5363" spans="5:5" s="77" customFormat="1" ht="88.5" customHeight="1">
      <c r="E5363" s="81"/>
    </row>
    <row r="5364" spans="5:5" s="77" customFormat="1" ht="88.5" customHeight="1">
      <c r="E5364" s="81"/>
    </row>
    <row r="5365" spans="5:5" s="77" customFormat="1" ht="88.5" customHeight="1">
      <c r="E5365" s="81"/>
    </row>
    <row r="5366" spans="5:5" s="77" customFormat="1" ht="88.5" customHeight="1">
      <c r="E5366" s="81"/>
    </row>
    <row r="5367" spans="5:5" s="77" customFormat="1" ht="88.5" customHeight="1">
      <c r="E5367" s="81"/>
    </row>
    <row r="5368" spans="5:5" s="77" customFormat="1" ht="88.5" customHeight="1">
      <c r="E5368" s="81"/>
    </row>
    <row r="5369" spans="5:5" s="77" customFormat="1" ht="88.5" customHeight="1">
      <c r="E5369" s="81"/>
    </row>
    <row r="5370" spans="5:5" s="77" customFormat="1" ht="88.5" customHeight="1">
      <c r="E5370" s="81"/>
    </row>
    <row r="5371" spans="5:5" s="77" customFormat="1" ht="88.5" customHeight="1">
      <c r="E5371" s="81"/>
    </row>
    <row r="5372" spans="5:5" s="77" customFormat="1" ht="88.5" customHeight="1">
      <c r="E5372" s="81"/>
    </row>
    <row r="5373" spans="5:5" s="77" customFormat="1" ht="88.5" customHeight="1">
      <c r="E5373" s="81"/>
    </row>
    <row r="5374" spans="5:5" s="77" customFormat="1" ht="88.5" customHeight="1">
      <c r="E5374" s="81"/>
    </row>
    <row r="5375" spans="5:5" s="77" customFormat="1" ht="88.5" customHeight="1">
      <c r="E5375" s="81"/>
    </row>
    <row r="5376" spans="5:5" s="77" customFormat="1" ht="88.5" customHeight="1">
      <c r="E5376" s="81"/>
    </row>
    <row r="5377" spans="5:5" s="77" customFormat="1" ht="88.5" customHeight="1">
      <c r="E5377" s="81"/>
    </row>
    <row r="5378" spans="5:5" s="77" customFormat="1" ht="88.5" customHeight="1">
      <c r="E5378" s="81"/>
    </row>
    <row r="5379" spans="5:5" s="77" customFormat="1" ht="88.5" customHeight="1">
      <c r="E5379" s="81"/>
    </row>
    <row r="5380" spans="5:5" s="77" customFormat="1" ht="88.5" customHeight="1">
      <c r="E5380" s="81"/>
    </row>
    <row r="5381" spans="5:5" s="77" customFormat="1" ht="88.5" customHeight="1">
      <c r="E5381" s="81"/>
    </row>
    <row r="5382" spans="5:5" s="77" customFormat="1" ht="88.5" customHeight="1">
      <c r="E5382" s="81"/>
    </row>
    <row r="5383" spans="5:5" s="77" customFormat="1" ht="88.5" customHeight="1">
      <c r="E5383" s="81"/>
    </row>
    <row r="5384" spans="5:5" s="77" customFormat="1" ht="88.5" customHeight="1">
      <c r="E5384" s="81"/>
    </row>
    <row r="5385" spans="5:5" s="77" customFormat="1" ht="88.5" customHeight="1">
      <c r="E5385" s="81"/>
    </row>
    <row r="5386" spans="5:5" s="77" customFormat="1" ht="88.5" customHeight="1">
      <c r="E5386" s="81"/>
    </row>
    <row r="5387" spans="5:5" s="77" customFormat="1" ht="88.5" customHeight="1">
      <c r="E5387" s="81"/>
    </row>
    <row r="5388" spans="5:5" s="77" customFormat="1" ht="88.5" customHeight="1">
      <c r="E5388" s="81"/>
    </row>
    <row r="5389" spans="5:5" s="77" customFormat="1" ht="88.5" customHeight="1">
      <c r="E5389" s="81"/>
    </row>
    <row r="5390" spans="5:5" s="77" customFormat="1" ht="88.5" customHeight="1">
      <c r="E5390" s="81"/>
    </row>
    <row r="5391" spans="5:5" s="77" customFormat="1" ht="88.5" customHeight="1">
      <c r="E5391" s="81"/>
    </row>
    <row r="5392" spans="5:5" s="77" customFormat="1" ht="88.5" customHeight="1">
      <c r="E5392" s="81"/>
    </row>
    <row r="5393" spans="5:5" s="77" customFormat="1" ht="88.5" customHeight="1">
      <c r="E5393" s="81"/>
    </row>
    <row r="5394" spans="5:5" s="77" customFormat="1" ht="88.5" customHeight="1">
      <c r="E5394" s="81"/>
    </row>
    <row r="5395" spans="5:5" s="77" customFormat="1" ht="88.5" customHeight="1">
      <c r="E5395" s="81"/>
    </row>
    <row r="5396" spans="5:5" s="77" customFormat="1" ht="88.5" customHeight="1">
      <c r="E5396" s="81"/>
    </row>
    <row r="5397" spans="5:5" s="77" customFormat="1" ht="88.5" customHeight="1">
      <c r="E5397" s="81"/>
    </row>
    <row r="5398" spans="5:5" s="77" customFormat="1" ht="88.5" customHeight="1">
      <c r="E5398" s="81"/>
    </row>
    <row r="5399" spans="5:5" s="77" customFormat="1" ht="88.5" customHeight="1">
      <c r="E5399" s="81"/>
    </row>
    <row r="5400" spans="5:5" s="77" customFormat="1" ht="88.5" customHeight="1">
      <c r="E5400" s="81"/>
    </row>
    <row r="5401" spans="5:5" s="77" customFormat="1" ht="88.5" customHeight="1">
      <c r="E5401" s="81"/>
    </row>
    <row r="5402" spans="5:5" s="77" customFormat="1" ht="88.5" customHeight="1">
      <c r="E5402" s="81"/>
    </row>
    <row r="5403" spans="5:5" s="77" customFormat="1" ht="88.5" customHeight="1">
      <c r="E5403" s="81"/>
    </row>
    <row r="5404" spans="5:5" s="77" customFormat="1" ht="88.5" customHeight="1">
      <c r="E5404" s="81"/>
    </row>
    <row r="5405" spans="5:5" s="77" customFormat="1" ht="88.5" customHeight="1">
      <c r="E5405" s="81"/>
    </row>
    <row r="5406" spans="5:5" s="77" customFormat="1" ht="88.5" customHeight="1">
      <c r="E5406" s="81"/>
    </row>
    <row r="5407" spans="5:5" s="77" customFormat="1" ht="88.5" customHeight="1">
      <c r="E5407" s="81"/>
    </row>
    <row r="5408" spans="5:5" s="77" customFormat="1" ht="88.5" customHeight="1">
      <c r="E5408" s="81"/>
    </row>
    <row r="5409" spans="5:5" s="77" customFormat="1" ht="88.5" customHeight="1">
      <c r="E5409" s="81"/>
    </row>
    <row r="5410" spans="5:5" s="77" customFormat="1" ht="88.5" customHeight="1">
      <c r="E5410" s="81"/>
    </row>
    <row r="5411" spans="5:5" s="77" customFormat="1" ht="88.5" customHeight="1">
      <c r="E5411" s="81"/>
    </row>
    <row r="5412" spans="5:5" s="77" customFormat="1" ht="88.5" customHeight="1">
      <c r="E5412" s="81"/>
    </row>
    <row r="5413" spans="5:5" s="77" customFormat="1" ht="88.5" customHeight="1">
      <c r="E5413" s="81"/>
    </row>
    <row r="5414" spans="5:5" s="77" customFormat="1" ht="88.5" customHeight="1">
      <c r="E5414" s="81"/>
    </row>
    <row r="5415" spans="5:5" s="77" customFormat="1" ht="88.5" customHeight="1">
      <c r="E5415" s="81"/>
    </row>
    <row r="5416" spans="5:5" s="77" customFormat="1" ht="88.5" customHeight="1">
      <c r="E5416" s="81"/>
    </row>
    <row r="5417" spans="5:5" s="77" customFormat="1" ht="88.5" customHeight="1">
      <c r="E5417" s="81"/>
    </row>
    <row r="5418" spans="5:5" s="77" customFormat="1" ht="88.5" customHeight="1">
      <c r="E5418" s="81"/>
    </row>
    <row r="5419" spans="5:5" s="77" customFormat="1" ht="88.5" customHeight="1">
      <c r="E5419" s="81"/>
    </row>
    <row r="5420" spans="5:5" s="77" customFormat="1" ht="88.5" customHeight="1">
      <c r="E5420" s="81"/>
    </row>
    <row r="5421" spans="5:5" s="77" customFormat="1" ht="88.5" customHeight="1">
      <c r="E5421" s="81"/>
    </row>
    <row r="5422" spans="5:5" s="77" customFormat="1" ht="88.5" customHeight="1">
      <c r="E5422" s="81"/>
    </row>
    <row r="5423" spans="5:5" s="77" customFormat="1" ht="88.5" customHeight="1">
      <c r="E5423" s="81"/>
    </row>
    <row r="5424" spans="5:5" s="77" customFormat="1" ht="88.5" customHeight="1">
      <c r="E5424" s="81"/>
    </row>
    <row r="5425" spans="5:5" s="77" customFormat="1" ht="88.5" customHeight="1">
      <c r="E5425" s="81"/>
    </row>
    <row r="5426" spans="5:5" s="77" customFormat="1" ht="88.5" customHeight="1">
      <c r="E5426" s="81"/>
    </row>
    <row r="5427" spans="5:5" s="77" customFormat="1" ht="88.5" customHeight="1">
      <c r="E5427" s="81"/>
    </row>
    <row r="5428" spans="5:5" s="77" customFormat="1" ht="88.5" customHeight="1">
      <c r="E5428" s="81"/>
    </row>
    <row r="5429" spans="5:5" s="77" customFormat="1" ht="88.5" customHeight="1">
      <c r="E5429" s="81"/>
    </row>
    <row r="5430" spans="5:5" s="77" customFormat="1" ht="88.5" customHeight="1">
      <c r="E5430" s="81"/>
    </row>
    <row r="5431" spans="5:5" s="77" customFormat="1" ht="88.5" customHeight="1">
      <c r="E5431" s="81"/>
    </row>
    <row r="5432" spans="5:5" s="77" customFormat="1" ht="88.5" customHeight="1">
      <c r="E5432" s="81"/>
    </row>
    <row r="5433" spans="5:5" s="77" customFormat="1" ht="88.5" customHeight="1">
      <c r="E5433" s="81"/>
    </row>
    <row r="5434" spans="5:5" s="77" customFormat="1" ht="88.5" customHeight="1">
      <c r="E5434" s="81"/>
    </row>
    <row r="5435" spans="5:5" s="77" customFormat="1" ht="88.5" customHeight="1">
      <c r="E5435" s="81"/>
    </row>
    <row r="5436" spans="5:5" s="77" customFormat="1" ht="88.5" customHeight="1">
      <c r="E5436" s="81"/>
    </row>
    <row r="5437" spans="5:5" s="77" customFormat="1" ht="88.5" customHeight="1">
      <c r="E5437" s="81"/>
    </row>
    <row r="5438" spans="5:5" s="77" customFormat="1" ht="88.5" customHeight="1">
      <c r="E5438" s="81"/>
    </row>
    <row r="5439" spans="5:5" s="77" customFormat="1" ht="88.5" customHeight="1">
      <c r="E5439" s="81"/>
    </row>
    <row r="5440" spans="5:5" s="77" customFormat="1" ht="88.5" customHeight="1">
      <c r="E5440" s="81"/>
    </row>
    <row r="5441" spans="5:5" s="77" customFormat="1" ht="88.5" customHeight="1">
      <c r="E5441" s="81"/>
    </row>
    <row r="5442" spans="5:5" s="77" customFormat="1" ht="88.5" customHeight="1">
      <c r="E5442" s="81"/>
    </row>
    <row r="5443" spans="5:5" s="77" customFormat="1" ht="88.5" customHeight="1">
      <c r="E5443" s="81"/>
    </row>
    <row r="5444" spans="5:5" s="77" customFormat="1" ht="88.5" customHeight="1">
      <c r="E5444" s="81"/>
    </row>
    <row r="5445" spans="5:5" s="77" customFormat="1" ht="88.5" customHeight="1">
      <c r="E5445" s="81"/>
    </row>
    <row r="5446" spans="5:5" s="77" customFormat="1" ht="88.5" customHeight="1">
      <c r="E5446" s="81"/>
    </row>
    <row r="5447" spans="5:5" s="77" customFormat="1" ht="88.5" customHeight="1">
      <c r="E5447" s="81"/>
    </row>
    <row r="5448" spans="5:5" s="77" customFormat="1" ht="88.5" customHeight="1">
      <c r="E5448" s="81"/>
    </row>
    <row r="5449" spans="5:5" s="77" customFormat="1" ht="88.5" customHeight="1">
      <c r="E5449" s="81"/>
    </row>
    <row r="5450" spans="5:5" s="77" customFormat="1" ht="88.5" customHeight="1">
      <c r="E5450" s="81"/>
    </row>
    <row r="5451" spans="5:5" s="77" customFormat="1" ht="88.5" customHeight="1">
      <c r="E5451" s="81"/>
    </row>
    <row r="5452" spans="5:5" s="77" customFormat="1" ht="88.5" customHeight="1">
      <c r="E5452" s="81"/>
    </row>
    <row r="5453" spans="5:5" s="77" customFormat="1" ht="88.5" customHeight="1">
      <c r="E5453" s="81"/>
    </row>
    <row r="5454" spans="5:5" s="77" customFormat="1" ht="88.5" customHeight="1">
      <c r="E5454" s="81"/>
    </row>
    <row r="5455" spans="5:5" s="77" customFormat="1" ht="88.5" customHeight="1">
      <c r="E5455" s="81"/>
    </row>
    <row r="5456" spans="5:5" s="77" customFormat="1" ht="88.5" customHeight="1">
      <c r="E5456" s="81"/>
    </row>
    <row r="5457" spans="5:5" s="77" customFormat="1" ht="88.5" customHeight="1">
      <c r="E5457" s="81"/>
    </row>
    <row r="5458" spans="5:5" s="77" customFormat="1" ht="88.5" customHeight="1">
      <c r="E5458" s="81"/>
    </row>
    <row r="5459" spans="5:5" s="77" customFormat="1" ht="88.5" customHeight="1">
      <c r="E5459" s="81"/>
    </row>
    <row r="5460" spans="5:5" s="77" customFormat="1" ht="88.5" customHeight="1">
      <c r="E5460" s="81"/>
    </row>
    <row r="5461" spans="5:5" s="77" customFormat="1" ht="88.5" customHeight="1">
      <c r="E5461" s="81"/>
    </row>
    <row r="5462" spans="5:5" s="77" customFormat="1" ht="88.5" customHeight="1">
      <c r="E5462" s="81"/>
    </row>
    <row r="5463" spans="5:5" s="77" customFormat="1" ht="88.5" customHeight="1">
      <c r="E5463" s="81"/>
    </row>
    <row r="5464" spans="5:5" s="77" customFormat="1" ht="88.5" customHeight="1">
      <c r="E5464" s="81"/>
    </row>
    <row r="5465" spans="5:5" s="77" customFormat="1" ht="88.5" customHeight="1">
      <c r="E5465" s="81"/>
    </row>
    <row r="5466" spans="5:5" s="77" customFormat="1" ht="88.5" customHeight="1">
      <c r="E5466" s="81"/>
    </row>
    <row r="5467" spans="5:5" s="77" customFormat="1" ht="88.5" customHeight="1">
      <c r="E5467" s="81"/>
    </row>
    <row r="5468" spans="5:5" s="77" customFormat="1" ht="88.5" customHeight="1">
      <c r="E5468" s="81"/>
    </row>
    <row r="5469" spans="5:5" s="77" customFormat="1" ht="88.5" customHeight="1">
      <c r="E5469" s="81"/>
    </row>
    <row r="5470" spans="5:5" s="77" customFormat="1" ht="88.5" customHeight="1">
      <c r="E5470" s="81"/>
    </row>
    <row r="5471" spans="5:5" s="77" customFormat="1" ht="88.5" customHeight="1">
      <c r="E5471" s="81"/>
    </row>
    <row r="5472" spans="5:5" s="77" customFormat="1" ht="88.5" customHeight="1">
      <c r="E5472" s="81"/>
    </row>
    <row r="5473" spans="5:5" s="77" customFormat="1" ht="88.5" customHeight="1">
      <c r="E5473" s="81"/>
    </row>
    <row r="5474" spans="5:5" s="77" customFormat="1" ht="88.5" customHeight="1">
      <c r="E5474" s="81"/>
    </row>
    <row r="5475" spans="5:5" s="77" customFormat="1" ht="88.5" customHeight="1">
      <c r="E5475" s="81"/>
    </row>
    <row r="5476" spans="5:5" s="77" customFormat="1" ht="88.5" customHeight="1">
      <c r="E5476" s="81"/>
    </row>
    <row r="5477" spans="5:5" s="77" customFormat="1" ht="88.5" customHeight="1">
      <c r="E5477" s="81"/>
    </row>
    <row r="5478" spans="5:5" s="77" customFormat="1" ht="88.5" customHeight="1">
      <c r="E5478" s="81"/>
    </row>
    <row r="5479" spans="5:5" s="77" customFormat="1" ht="88.5" customHeight="1">
      <c r="E5479" s="81"/>
    </row>
    <row r="5480" spans="5:5" s="77" customFormat="1" ht="88.5" customHeight="1">
      <c r="E5480" s="81"/>
    </row>
    <row r="5481" spans="5:5" s="77" customFormat="1" ht="88.5" customHeight="1">
      <c r="E5481" s="81"/>
    </row>
    <row r="5482" spans="5:5" s="77" customFormat="1" ht="88.5" customHeight="1">
      <c r="E5482" s="81"/>
    </row>
    <row r="5483" spans="5:5" s="77" customFormat="1" ht="88.5" customHeight="1">
      <c r="E5483" s="81"/>
    </row>
    <row r="5484" spans="5:5" s="77" customFormat="1" ht="88.5" customHeight="1">
      <c r="E5484" s="81"/>
    </row>
    <row r="5485" spans="5:5" s="77" customFormat="1" ht="88.5" customHeight="1">
      <c r="E5485" s="81"/>
    </row>
    <row r="5486" spans="5:5" s="77" customFormat="1" ht="88.5" customHeight="1">
      <c r="E5486" s="81"/>
    </row>
    <row r="5487" spans="5:5" s="77" customFormat="1" ht="88.5" customHeight="1">
      <c r="E5487" s="81"/>
    </row>
    <row r="5488" spans="5:5" s="77" customFormat="1" ht="88.5" customHeight="1">
      <c r="E5488" s="81"/>
    </row>
    <row r="5489" spans="5:5" s="77" customFormat="1" ht="88.5" customHeight="1">
      <c r="E5489" s="81"/>
    </row>
    <row r="5490" spans="5:5" s="77" customFormat="1" ht="88.5" customHeight="1">
      <c r="E5490" s="81"/>
    </row>
    <row r="5491" spans="5:5" s="77" customFormat="1" ht="88.5" customHeight="1">
      <c r="E5491" s="81"/>
    </row>
    <row r="5492" spans="5:5" s="77" customFormat="1" ht="88.5" customHeight="1">
      <c r="E5492" s="81"/>
    </row>
    <row r="5493" spans="5:5" s="77" customFormat="1" ht="88.5" customHeight="1">
      <c r="E5493" s="81"/>
    </row>
    <row r="5494" spans="5:5" s="77" customFormat="1" ht="88.5" customHeight="1">
      <c r="E5494" s="81"/>
    </row>
    <row r="5495" spans="5:5" s="77" customFormat="1" ht="88.5" customHeight="1">
      <c r="E5495" s="81"/>
    </row>
    <row r="5496" spans="5:5" s="77" customFormat="1" ht="88.5" customHeight="1">
      <c r="E5496" s="81"/>
    </row>
    <row r="5497" spans="5:5" s="77" customFormat="1" ht="88.5" customHeight="1">
      <c r="E5497" s="81"/>
    </row>
    <row r="5498" spans="5:5" s="77" customFormat="1" ht="88.5" customHeight="1">
      <c r="E5498" s="81"/>
    </row>
    <row r="5499" spans="5:5" s="77" customFormat="1" ht="88.5" customHeight="1">
      <c r="E5499" s="81"/>
    </row>
    <row r="5500" spans="5:5" s="77" customFormat="1" ht="88.5" customHeight="1">
      <c r="E5500" s="81"/>
    </row>
    <row r="5501" spans="5:5" s="77" customFormat="1" ht="88.5" customHeight="1">
      <c r="E5501" s="81"/>
    </row>
    <row r="5502" spans="5:5" s="77" customFormat="1" ht="88.5" customHeight="1">
      <c r="E5502" s="81"/>
    </row>
    <row r="5503" spans="5:5" s="77" customFormat="1" ht="88.5" customHeight="1">
      <c r="E5503" s="81"/>
    </row>
    <row r="5504" spans="5:5" s="77" customFormat="1" ht="88.5" customHeight="1">
      <c r="E5504" s="81"/>
    </row>
    <row r="5505" spans="5:5" s="77" customFormat="1" ht="88.5" customHeight="1">
      <c r="E5505" s="81"/>
    </row>
    <row r="5506" spans="5:5" s="77" customFormat="1" ht="88.5" customHeight="1">
      <c r="E5506" s="81"/>
    </row>
    <row r="5507" spans="5:5" s="77" customFormat="1" ht="88.5" customHeight="1">
      <c r="E5507" s="81"/>
    </row>
    <row r="5508" spans="5:5" s="77" customFormat="1" ht="88.5" customHeight="1">
      <c r="E5508" s="81"/>
    </row>
    <row r="5509" spans="5:5" s="77" customFormat="1" ht="88.5" customHeight="1">
      <c r="E5509" s="81"/>
    </row>
    <row r="5510" spans="5:5" s="77" customFormat="1" ht="88.5" customHeight="1">
      <c r="E5510" s="81"/>
    </row>
    <row r="5511" spans="5:5" s="77" customFormat="1" ht="88.5" customHeight="1">
      <c r="E5511" s="81"/>
    </row>
    <row r="5512" spans="5:5" s="77" customFormat="1" ht="88.5" customHeight="1">
      <c r="E5512" s="81"/>
    </row>
    <row r="5513" spans="5:5" s="77" customFormat="1" ht="88.5" customHeight="1">
      <c r="E5513" s="81"/>
    </row>
    <row r="5514" spans="5:5" s="77" customFormat="1" ht="88.5" customHeight="1">
      <c r="E5514" s="81"/>
    </row>
    <row r="5515" spans="5:5" s="77" customFormat="1" ht="88.5" customHeight="1">
      <c r="E5515" s="81"/>
    </row>
    <row r="5516" spans="5:5" s="77" customFormat="1" ht="88.5" customHeight="1">
      <c r="E5516" s="81"/>
    </row>
    <row r="5517" spans="5:5" s="77" customFormat="1" ht="88.5" customHeight="1">
      <c r="E5517" s="81"/>
    </row>
    <row r="5518" spans="5:5" s="77" customFormat="1" ht="88.5" customHeight="1">
      <c r="E5518" s="81"/>
    </row>
    <row r="5519" spans="5:5" s="77" customFormat="1" ht="88.5" customHeight="1">
      <c r="E5519" s="81"/>
    </row>
    <row r="5520" spans="5:5" s="77" customFormat="1" ht="88.5" customHeight="1">
      <c r="E5520" s="81"/>
    </row>
    <row r="5521" spans="5:5" s="77" customFormat="1" ht="88.5" customHeight="1">
      <c r="E5521" s="81"/>
    </row>
    <row r="5522" spans="5:5" s="77" customFormat="1" ht="88.5" customHeight="1">
      <c r="E5522" s="81"/>
    </row>
    <row r="5523" spans="5:5" s="77" customFormat="1" ht="88.5" customHeight="1">
      <c r="E5523" s="81"/>
    </row>
    <row r="5524" spans="5:5" s="77" customFormat="1" ht="88.5" customHeight="1">
      <c r="E5524" s="81"/>
    </row>
    <row r="5525" spans="5:5" s="77" customFormat="1" ht="88.5" customHeight="1">
      <c r="E5525" s="81"/>
    </row>
    <row r="5526" spans="5:5" s="77" customFormat="1" ht="88.5" customHeight="1">
      <c r="E5526" s="81"/>
    </row>
    <row r="5527" spans="5:5" s="77" customFormat="1" ht="88.5" customHeight="1">
      <c r="E5527" s="81"/>
    </row>
    <row r="5528" spans="5:5" s="77" customFormat="1" ht="88.5" customHeight="1">
      <c r="E5528" s="81"/>
    </row>
    <row r="5529" spans="5:5" s="77" customFormat="1" ht="88.5" customHeight="1">
      <c r="E5529" s="81"/>
    </row>
    <row r="5530" spans="5:5" s="77" customFormat="1" ht="88.5" customHeight="1">
      <c r="E5530" s="81"/>
    </row>
    <row r="5531" spans="5:5" s="77" customFormat="1" ht="88.5" customHeight="1">
      <c r="E5531" s="81"/>
    </row>
    <row r="5532" spans="5:5" s="77" customFormat="1" ht="88.5" customHeight="1">
      <c r="E5532" s="81"/>
    </row>
    <row r="5533" spans="5:5" s="77" customFormat="1" ht="88.5" customHeight="1">
      <c r="E5533" s="81"/>
    </row>
    <row r="5534" spans="5:5" s="77" customFormat="1" ht="88.5" customHeight="1">
      <c r="E5534" s="81"/>
    </row>
    <row r="5535" spans="5:5" s="77" customFormat="1" ht="88.5" customHeight="1">
      <c r="E5535" s="81"/>
    </row>
    <row r="5536" spans="5:5" s="77" customFormat="1" ht="88.5" customHeight="1">
      <c r="E5536" s="81"/>
    </row>
    <row r="5537" spans="5:5" s="77" customFormat="1" ht="88.5" customHeight="1">
      <c r="E5537" s="81"/>
    </row>
    <row r="5538" spans="5:5" s="77" customFormat="1" ht="88.5" customHeight="1">
      <c r="E5538" s="81"/>
    </row>
    <row r="5539" spans="5:5" s="77" customFormat="1" ht="88.5" customHeight="1">
      <c r="E5539" s="81"/>
    </row>
    <row r="5540" spans="5:5" s="77" customFormat="1" ht="88.5" customHeight="1">
      <c r="E5540" s="81"/>
    </row>
    <row r="5541" spans="5:5" s="77" customFormat="1" ht="88.5" customHeight="1">
      <c r="E5541" s="81"/>
    </row>
    <row r="5542" spans="5:5" s="77" customFormat="1" ht="88.5" customHeight="1">
      <c r="E5542" s="81"/>
    </row>
    <row r="5543" spans="5:5" s="77" customFormat="1" ht="88.5" customHeight="1">
      <c r="E5543" s="81"/>
    </row>
    <row r="5544" spans="5:5" s="77" customFormat="1" ht="88.5" customHeight="1">
      <c r="E5544" s="81"/>
    </row>
    <row r="5545" spans="5:5" s="77" customFormat="1" ht="88.5" customHeight="1">
      <c r="E5545" s="81"/>
    </row>
    <row r="5546" spans="5:5" s="77" customFormat="1" ht="88.5" customHeight="1">
      <c r="E5546" s="81"/>
    </row>
    <row r="5547" spans="5:5" s="77" customFormat="1" ht="88.5" customHeight="1">
      <c r="E5547" s="81"/>
    </row>
    <row r="5548" spans="5:5" s="77" customFormat="1" ht="88.5" customHeight="1">
      <c r="E5548" s="81"/>
    </row>
    <row r="5549" spans="5:5" s="77" customFormat="1" ht="88.5" customHeight="1">
      <c r="E5549" s="81"/>
    </row>
    <row r="5550" spans="5:5" s="77" customFormat="1" ht="88.5" customHeight="1">
      <c r="E5550" s="81"/>
    </row>
    <row r="5551" spans="5:5" s="77" customFormat="1" ht="88.5" customHeight="1">
      <c r="E5551" s="81"/>
    </row>
    <row r="5552" spans="5:5" s="77" customFormat="1" ht="88.5" customHeight="1">
      <c r="E5552" s="81"/>
    </row>
    <row r="5553" spans="5:5" s="77" customFormat="1" ht="88.5" customHeight="1">
      <c r="E5553" s="81"/>
    </row>
    <row r="5554" spans="5:5" s="77" customFormat="1" ht="88.5" customHeight="1">
      <c r="E5554" s="81"/>
    </row>
    <row r="5555" spans="5:5" s="77" customFormat="1" ht="88.5" customHeight="1">
      <c r="E5555" s="81"/>
    </row>
    <row r="5556" spans="5:5" s="77" customFormat="1" ht="88.5" customHeight="1">
      <c r="E5556" s="81"/>
    </row>
    <row r="5557" spans="5:5" s="77" customFormat="1" ht="88.5" customHeight="1">
      <c r="E5557" s="81"/>
    </row>
    <row r="5558" spans="5:5" s="77" customFormat="1" ht="88.5" customHeight="1">
      <c r="E5558" s="81"/>
    </row>
    <row r="5559" spans="5:5" s="77" customFormat="1" ht="88.5" customHeight="1">
      <c r="E5559" s="81"/>
    </row>
    <row r="5560" spans="5:5" s="77" customFormat="1" ht="88.5" customHeight="1">
      <c r="E5560" s="81"/>
    </row>
    <row r="5561" spans="5:5" s="77" customFormat="1" ht="88.5" customHeight="1">
      <c r="E5561" s="81"/>
    </row>
    <row r="5562" spans="5:5" s="77" customFormat="1" ht="88.5" customHeight="1">
      <c r="E5562" s="81"/>
    </row>
    <row r="5563" spans="5:5" s="77" customFormat="1" ht="88.5" customHeight="1">
      <c r="E5563" s="81"/>
    </row>
    <row r="5564" spans="5:5" s="77" customFormat="1" ht="88.5" customHeight="1">
      <c r="E5564" s="81"/>
    </row>
    <row r="5565" spans="5:5" s="77" customFormat="1" ht="88.5" customHeight="1">
      <c r="E5565" s="81"/>
    </row>
    <row r="5566" spans="5:5" s="77" customFormat="1" ht="88.5" customHeight="1">
      <c r="E5566" s="81"/>
    </row>
    <row r="5567" spans="5:5" s="77" customFormat="1" ht="88.5" customHeight="1">
      <c r="E5567" s="81"/>
    </row>
    <row r="5568" spans="5:5" s="77" customFormat="1" ht="88.5" customHeight="1">
      <c r="E5568" s="81"/>
    </row>
    <row r="5569" spans="5:5" s="77" customFormat="1" ht="88.5" customHeight="1">
      <c r="E5569" s="81"/>
    </row>
    <row r="5570" spans="5:5" s="77" customFormat="1" ht="88.5" customHeight="1">
      <c r="E5570" s="81"/>
    </row>
    <row r="5571" spans="5:5" s="77" customFormat="1" ht="88.5" customHeight="1">
      <c r="E5571" s="81"/>
    </row>
    <row r="5572" spans="5:5" s="77" customFormat="1" ht="88.5" customHeight="1">
      <c r="E5572" s="81"/>
    </row>
    <row r="5573" spans="5:5" s="77" customFormat="1" ht="88.5" customHeight="1">
      <c r="E5573" s="81"/>
    </row>
    <row r="5574" spans="5:5" s="77" customFormat="1" ht="88.5" customHeight="1">
      <c r="E5574" s="81"/>
    </row>
    <row r="5575" spans="5:5" s="77" customFormat="1" ht="88.5" customHeight="1">
      <c r="E5575" s="81"/>
    </row>
    <row r="5576" spans="5:5" s="77" customFormat="1" ht="88.5" customHeight="1">
      <c r="E5576" s="81"/>
    </row>
    <row r="5577" spans="5:5" s="77" customFormat="1" ht="88.5" customHeight="1">
      <c r="E5577" s="81"/>
    </row>
    <row r="5578" spans="5:5" s="77" customFormat="1" ht="88.5" customHeight="1">
      <c r="E5578" s="81"/>
    </row>
    <row r="5579" spans="5:5" s="77" customFormat="1" ht="88.5" customHeight="1">
      <c r="E5579" s="81"/>
    </row>
    <row r="5580" spans="5:5" s="77" customFormat="1" ht="88.5" customHeight="1">
      <c r="E5580" s="81"/>
    </row>
    <row r="5581" spans="5:5" s="77" customFormat="1" ht="88.5" customHeight="1">
      <c r="E5581" s="81"/>
    </row>
    <row r="5582" spans="5:5" s="77" customFormat="1" ht="88.5" customHeight="1">
      <c r="E5582" s="81"/>
    </row>
    <row r="5583" spans="5:5" s="77" customFormat="1" ht="88.5" customHeight="1">
      <c r="E5583" s="81"/>
    </row>
    <row r="5584" spans="5:5" s="77" customFormat="1" ht="88.5" customHeight="1">
      <c r="E5584" s="81"/>
    </row>
    <row r="5585" spans="5:5" s="77" customFormat="1" ht="88.5" customHeight="1">
      <c r="E5585" s="81"/>
    </row>
    <row r="5586" spans="5:5" s="77" customFormat="1" ht="88.5" customHeight="1">
      <c r="E5586" s="81"/>
    </row>
    <row r="5587" spans="5:5" s="77" customFormat="1" ht="88.5" customHeight="1">
      <c r="E5587" s="81"/>
    </row>
    <row r="5588" spans="5:5" s="77" customFormat="1" ht="88.5" customHeight="1">
      <c r="E5588" s="81"/>
    </row>
    <row r="5589" spans="5:5" s="77" customFormat="1" ht="88.5" customHeight="1">
      <c r="E5589" s="81"/>
    </row>
    <row r="5590" spans="5:5" s="77" customFormat="1" ht="88.5" customHeight="1">
      <c r="E5590" s="81"/>
    </row>
    <row r="5591" spans="5:5" s="77" customFormat="1" ht="88.5" customHeight="1">
      <c r="E5591" s="81"/>
    </row>
    <row r="5592" spans="5:5" s="77" customFormat="1" ht="88.5" customHeight="1">
      <c r="E5592" s="81"/>
    </row>
    <row r="5593" spans="5:5" s="77" customFormat="1" ht="88.5" customHeight="1">
      <c r="E5593" s="81"/>
    </row>
    <row r="5594" spans="5:5" s="77" customFormat="1" ht="88.5" customHeight="1">
      <c r="E5594" s="81"/>
    </row>
    <row r="5595" spans="5:5" s="77" customFormat="1" ht="88.5" customHeight="1">
      <c r="E5595" s="81"/>
    </row>
    <row r="5596" spans="5:5" s="77" customFormat="1" ht="88.5" customHeight="1">
      <c r="E5596" s="81"/>
    </row>
    <row r="5597" spans="5:5" s="77" customFormat="1" ht="88.5" customHeight="1">
      <c r="E5597" s="81"/>
    </row>
    <row r="5598" spans="5:5" s="77" customFormat="1" ht="88.5" customHeight="1">
      <c r="E5598" s="81"/>
    </row>
    <row r="5599" spans="5:5" s="77" customFormat="1" ht="88.5" customHeight="1">
      <c r="E5599" s="81"/>
    </row>
    <row r="5600" spans="5:5" s="77" customFormat="1" ht="88.5" customHeight="1">
      <c r="E5600" s="81"/>
    </row>
    <row r="5601" spans="5:5" s="77" customFormat="1" ht="88.5" customHeight="1">
      <c r="E5601" s="81"/>
    </row>
    <row r="5602" spans="5:5" s="77" customFormat="1" ht="88.5" customHeight="1">
      <c r="E5602" s="81"/>
    </row>
    <row r="5603" spans="5:5" s="77" customFormat="1" ht="88.5" customHeight="1">
      <c r="E5603" s="81"/>
    </row>
    <row r="5604" spans="5:5" s="77" customFormat="1" ht="88.5" customHeight="1">
      <c r="E5604" s="81"/>
    </row>
    <row r="5605" spans="5:5" s="77" customFormat="1" ht="88.5" customHeight="1">
      <c r="E5605" s="81"/>
    </row>
    <row r="5606" spans="5:5" s="77" customFormat="1" ht="88.5" customHeight="1">
      <c r="E5606" s="81"/>
    </row>
    <row r="5607" spans="5:5" s="77" customFormat="1" ht="88.5" customHeight="1">
      <c r="E5607" s="81"/>
    </row>
    <row r="5608" spans="5:5" s="77" customFormat="1" ht="88.5" customHeight="1">
      <c r="E5608" s="81"/>
    </row>
    <row r="5609" spans="5:5" s="77" customFormat="1" ht="88.5" customHeight="1">
      <c r="E5609" s="81"/>
    </row>
    <row r="5610" spans="5:5" s="77" customFormat="1" ht="88.5" customHeight="1">
      <c r="E5610" s="81"/>
    </row>
    <row r="5611" spans="5:5" s="77" customFormat="1" ht="88.5" customHeight="1">
      <c r="E5611" s="81"/>
    </row>
    <row r="5612" spans="5:5" s="77" customFormat="1" ht="88.5" customHeight="1">
      <c r="E5612" s="81"/>
    </row>
    <row r="5613" spans="5:5" s="77" customFormat="1" ht="88.5" customHeight="1">
      <c r="E5613" s="81"/>
    </row>
    <row r="5614" spans="5:5" s="77" customFormat="1" ht="88.5" customHeight="1">
      <c r="E5614" s="81"/>
    </row>
    <row r="5615" spans="5:5" s="77" customFormat="1" ht="88.5" customHeight="1">
      <c r="E5615" s="81"/>
    </row>
    <row r="5616" spans="5:5" s="77" customFormat="1" ht="88.5" customHeight="1">
      <c r="E5616" s="81"/>
    </row>
    <row r="5617" spans="5:5" s="77" customFormat="1" ht="88.5" customHeight="1">
      <c r="E5617" s="81"/>
    </row>
    <row r="5618" spans="5:5" s="77" customFormat="1" ht="88.5" customHeight="1">
      <c r="E5618" s="81"/>
    </row>
    <row r="5619" spans="5:5" s="77" customFormat="1" ht="88.5" customHeight="1">
      <c r="E5619" s="81"/>
    </row>
    <row r="5620" spans="5:5" s="77" customFormat="1" ht="88.5" customHeight="1">
      <c r="E5620" s="81"/>
    </row>
    <row r="5621" spans="5:5" s="77" customFormat="1" ht="88.5" customHeight="1">
      <c r="E5621" s="81"/>
    </row>
    <row r="5622" spans="5:5" s="77" customFormat="1" ht="88.5" customHeight="1">
      <c r="E5622" s="81"/>
    </row>
    <row r="5623" spans="5:5" s="77" customFormat="1" ht="88.5" customHeight="1">
      <c r="E5623" s="81"/>
    </row>
    <row r="5624" spans="5:5" s="77" customFormat="1" ht="88.5" customHeight="1">
      <c r="E5624" s="81"/>
    </row>
    <row r="5625" spans="5:5" s="77" customFormat="1" ht="88.5" customHeight="1">
      <c r="E5625" s="81"/>
    </row>
    <row r="5626" spans="5:5" s="77" customFormat="1" ht="88.5" customHeight="1">
      <c r="E5626" s="81"/>
    </row>
    <row r="5627" spans="5:5" s="77" customFormat="1" ht="88.5" customHeight="1">
      <c r="E5627" s="81"/>
    </row>
    <row r="5628" spans="5:5" s="77" customFormat="1" ht="88.5" customHeight="1">
      <c r="E5628" s="81"/>
    </row>
    <row r="5629" spans="5:5" s="77" customFormat="1" ht="88.5" customHeight="1">
      <c r="E5629" s="81"/>
    </row>
    <row r="5630" spans="5:5" s="77" customFormat="1" ht="88.5" customHeight="1">
      <c r="E5630" s="81"/>
    </row>
    <row r="5631" spans="5:5" s="77" customFormat="1" ht="88.5" customHeight="1">
      <c r="E5631" s="81"/>
    </row>
    <row r="5632" spans="5:5" s="77" customFormat="1" ht="88.5" customHeight="1">
      <c r="E5632" s="81"/>
    </row>
    <row r="5633" spans="5:5" s="77" customFormat="1" ht="88.5" customHeight="1">
      <c r="E5633" s="81"/>
    </row>
    <row r="5634" spans="5:5" s="77" customFormat="1" ht="88.5" customHeight="1">
      <c r="E5634" s="81"/>
    </row>
    <row r="5635" spans="5:5" s="77" customFormat="1" ht="88.5" customHeight="1">
      <c r="E5635" s="81"/>
    </row>
    <row r="5636" spans="5:5" s="77" customFormat="1" ht="88.5" customHeight="1">
      <c r="E5636" s="81"/>
    </row>
    <row r="5637" spans="5:5" s="77" customFormat="1" ht="88.5" customHeight="1">
      <c r="E5637" s="81"/>
    </row>
    <row r="5638" spans="5:5" s="77" customFormat="1" ht="88.5" customHeight="1">
      <c r="E5638" s="81"/>
    </row>
    <row r="5639" spans="5:5" s="77" customFormat="1" ht="88.5" customHeight="1">
      <c r="E5639" s="81"/>
    </row>
    <row r="5640" spans="5:5" s="77" customFormat="1" ht="88.5" customHeight="1">
      <c r="E5640" s="81"/>
    </row>
    <row r="5641" spans="5:5" s="77" customFormat="1" ht="88.5" customHeight="1">
      <c r="E5641" s="81"/>
    </row>
    <row r="5642" spans="5:5" s="77" customFormat="1" ht="88.5" customHeight="1">
      <c r="E5642" s="81"/>
    </row>
    <row r="5643" spans="5:5" s="77" customFormat="1" ht="88.5" customHeight="1">
      <c r="E5643" s="81"/>
    </row>
    <row r="5644" spans="5:5" s="77" customFormat="1" ht="88.5" customHeight="1">
      <c r="E5644" s="81"/>
    </row>
    <row r="5645" spans="5:5" s="77" customFormat="1" ht="88.5" customHeight="1">
      <c r="E5645" s="81"/>
    </row>
    <row r="5646" spans="5:5" s="77" customFormat="1" ht="88.5" customHeight="1">
      <c r="E5646" s="81"/>
    </row>
    <row r="5647" spans="5:5" s="77" customFormat="1" ht="88.5" customHeight="1">
      <c r="E5647" s="81"/>
    </row>
    <row r="5648" spans="5:5" s="77" customFormat="1" ht="88.5" customHeight="1">
      <c r="E5648" s="81"/>
    </row>
    <row r="5649" spans="5:5" s="77" customFormat="1" ht="88.5" customHeight="1">
      <c r="E5649" s="81"/>
    </row>
    <row r="5650" spans="5:5" s="77" customFormat="1" ht="88.5" customHeight="1">
      <c r="E5650" s="81"/>
    </row>
    <row r="5651" spans="5:5" s="77" customFormat="1" ht="88.5" customHeight="1">
      <c r="E5651" s="81"/>
    </row>
    <row r="5652" spans="5:5" s="77" customFormat="1" ht="88.5" customHeight="1">
      <c r="E5652" s="81"/>
    </row>
    <row r="5653" spans="5:5" s="77" customFormat="1" ht="88.5" customHeight="1">
      <c r="E5653" s="81"/>
    </row>
    <row r="5654" spans="5:5" s="77" customFormat="1" ht="88.5" customHeight="1">
      <c r="E5654" s="81"/>
    </row>
    <row r="5655" spans="5:5" s="77" customFormat="1" ht="88.5" customHeight="1">
      <c r="E5655" s="81"/>
    </row>
    <row r="5656" spans="5:5" s="77" customFormat="1" ht="88.5" customHeight="1">
      <c r="E5656" s="81"/>
    </row>
    <row r="5657" spans="5:5" s="77" customFormat="1" ht="88.5" customHeight="1">
      <c r="E5657" s="81"/>
    </row>
    <row r="5658" spans="5:5" s="77" customFormat="1" ht="88.5" customHeight="1">
      <c r="E5658" s="81"/>
    </row>
    <row r="5659" spans="5:5" s="77" customFormat="1" ht="88.5" customHeight="1">
      <c r="E5659" s="81"/>
    </row>
    <row r="5660" spans="5:5" s="77" customFormat="1" ht="88.5" customHeight="1">
      <c r="E5660" s="81"/>
    </row>
    <row r="5661" spans="5:5" s="77" customFormat="1" ht="88.5" customHeight="1">
      <c r="E5661" s="81"/>
    </row>
    <row r="5662" spans="5:5" s="77" customFormat="1" ht="88.5" customHeight="1">
      <c r="E5662" s="81"/>
    </row>
    <row r="5663" spans="5:5" s="77" customFormat="1" ht="88.5" customHeight="1">
      <c r="E5663" s="81"/>
    </row>
    <row r="5664" spans="5:5" s="77" customFormat="1" ht="88.5" customHeight="1">
      <c r="E5664" s="81"/>
    </row>
    <row r="5665" spans="5:5" s="77" customFormat="1" ht="88.5" customHeight="1">
      <c r="E5665" s="81"/>
    </row>
    <row r="5666" spans="5:5" s="77" customFormat="1" ht="88.5" customHeight="1">
      <c r="E5666" s="81"/>
    </row>
    <row r="5667" spans="5:5" s="77" customFormat="1" ht="88.5" customHeight="1">
      <c r="E5667" s="81"/>
    </row>
    <row r="5668" spans="5:5" s="77" customFormat="1" ht="88.5" customHeight="1">
      <c r="E5668" s="81"/>
    </row>
    <row r="5669" spans="5:5" s="77" customFormat="1" ht="88.5" customHeight="1">
      <c r="E5669" s="81"/>
    </row>
    <row r="5670" spans="5:5" s="77" customFormat="1" ht="88.5" customHeight="1">
      <c r="E5670" s="81"/>
    </row>
    <row r="5671" spans="5:5" s="77" customFormat="1" ht="88.5" customHeight="1">
      <c r="E5671" s="81"/>
    </row>
    <row r="5672" spans="5:5" s="77" customFormat="1" ht="88.5" customHeight="1">
      <c r="E5672" s="81"/>
    </row>
    <row r="5673" spans="5:5" s="77" customFormat="1" ht="88.5" customHeight="1">
      <c r="E5673" s="81"/>
    </row>
    <row r="5674" spans="5:5" s="77" customFormat="1" ht="88.5" customHeight="1">
      <c r="E5674" s="81"/>
    </row>
    <row r="5675" spans="5:5" s="77" customFormat="1" ht="88.5" customHeight="1">
      <c r="E5675" s="81"/>
    </row>
    <row r="5676" spans="5:5" s="77" customFormat="1" ht="88.5" customHeight="1">
      <c r="E5676" s="81"/>
    </row>
    <row r="5677" spans="5:5" s="77" customFormat="1" ht="88.5" customHeight="1">
      <c r="E5677" s="81"/>
    </row>
    <row r="5678" spans="5:5" s="77" customFormat="1" ht="88.5" customHeight="1">
      <c r="E5678" s="81"/>
    </row>
    <row r="5679" spans="5:5" s="77" customFormat="1" ht="88.5" customHeight="1">
      <c r="E5679" s="81"/>
    </row>
    <row r="5680" spans="5:5" s="77" customFormat="1" ht="88.5" customHeight="1">
      <c r="E5680" s="81"/>
    </row>
    <row r="5681" spans="5:5" s="77" customFormat="1" ht="88.5" customHeight="1">
      <c r="E5681" s="81"/>
    </row>
    <row r="5682" spans="5:5" s="77" customFormat="1" ht="88.5" customHeight="1">
      <c r="E5682" s="81"/>
    </row>
    <row r="5683" spans="5:5" s="77" customFormat="1" ht="88.5" customHeight="1">
      <c r="E5683" s="81"/>
    </row>
    <row r="5684" spans="5:5" s="77" customFormat="1" ht="88.5" customHeight="1">
      <c r="E5684" s="81"/>
    </row>
    <row r="5685" spans="5:5" s="77" customFormat="1" ht="88.5" customHeight="1">
      <c r="E5685" s="81"/>
    </row>
    <row r="5686" spans="5:5" s="77" customFormat="1" ht="88.5" customHeight="1">
      <c r="E5686" s="81"/>
    </row>
    <row r="5687" spans="5:5" s="77" customFormat="1" ht="88.5" customHeight="1">
      <c r="E5687" s="81"/>
    </row>
    <row r="5688" spans="5:5" s="77" customFormat="1" ht="88.5" customHeight="1">
      <c r="E5688" s="81"/>
    </row>
    <row r="5689" spans="5:5" s="77" customFormat="1" ht="88.5" customHeight="1">
      <c r="E5689" s="81"/>
    </row>
    <row r="5690" spans="5:5" s="77" customFormat="1" ht="88.5" customHeight="1">
      <c r="E5690" s="81"/>
    </row>
    <row r="5691" spans="5:5" s="77" customFormat="1" ht="88.5" customHeight="1">
      <c r="E5691" s="81"/>
    </row>
    <row r="5692" spans="5:5" s="77" customFormat="1" ht="88.5" customHeight="1">
      <c r="E5692" s="81"/>
    </row>
    <row r="5693" spans="5:5" s="77" customFormat="1" ht="88.5" customHeight="1">
      <c r="E5693" s="81"/>
    </row>
    <row r="5694" spans="5:5" s="77" customFormat="1" ht="88.5" customHeight="1">
      <c r="E5694" s="81"/>
    </row>
    <row r="5695" spans="5:5" s="77" customFormat="1" ht="88.5" customHeight="1">
      <c r="E5695" s="81"/>
    </row>
    <row r="5696" spans="5:5" s="77" customFormat="1" ht="88.5" customHeight="1">
      <c r="E5696" s="81"/>
    </row>
    <row r="5697" spans="5:5" s="77" customFormat="1" ht="88.5" customHeight="1">
      <c r="E5697" s="81"/>
    </row>
    <row r="5698" spans="5:5" s="77" customFormat="1" ht="88.5" customHeight="1">
      <c r="E5698" s="81"/>
    </row>
    <row r="5699" spans="5:5" s="77" customFormat="1" ht="88.5" customHeight="1">
      <c r="E5699" s="81"/>
    </row>
    <row r="5700" spans="5:5" s="77" customFormat="1" ht="88.5" customHeight="1">
      <c r="E5700" s="81"/>
    </row>
    <row r="5701" spans="5:5" s="77" customFormat="1" ht="88.5" customHeight="1">
      <c r="E5701" s="81"/>
    </row>
    <row r="5702" spans="5:5" s="77" customFormat="1" ht="88.5" customHeight="1">
      <c r="E5702" s="81"/>
    </row>
    <row r="5703" spans="5:5" s="77" customFormat="1" ht="88.5" customHeight="1">
      <c r="E5703" s="81"/>
    </row>
    <row r="5704" spans="5:5" s="77" customFormat="1" ht="88.5" customHeight="1">
      <c r="E5704" s="81"/>
    </row>
    <row r="5705" spans="5:5" s="77" customFormat="1" ht="88.5" customHeight="1">
      <c r="E5705" s="81"/>
    </row>
    <row r="5706" spans="5:5" s="77" customFormat="1" ht="88.5" customHeight="1">
      <c r="E5706" s="81"/>
    </row>
    <row r="5707" spans="5:5" s="77" customFormat="1" ht="88.5" customHeight="1">
      <c r="E5707" s="81"/>
    </row>
    <row r="5708" spans="5:5" s="77" customFormat="1" ht="88.5" customHeight="1">
      <c r="E5708" s="81"/>
    </row>
    <row r="5709" spans="5:5" s="77" customFormat="1" ht="88.5" customHeight="1">
      <c r="E5709" s="81"/>
    </row>
    <row r="5710" spans="5:5" s="77" customFormat="1" ht="88.5" customHeight="1">
      <c r="E5710" s="81"/>
    </row>
    <row r="5711" spans="5:5" s="77" customFormat="1" ht="88.5" customHeight="1">
      <c r="E5711" s="81"/>
    </row>
    <row r="5712" spans="5:5" s="77" customFormat="1" ht="88.5" customHeight="1">
      <c r="E5712" s="81"/>
    </row>
    <row r="5713" spans="5:5" s="77" customFormat="1" ht="88.5" customHeight="1">
      <c r="E5713" s="81"/>
    </row>
    <row r="5714" spans="5:5" s="77" customFormat="1" ht="88.5" customHeight="1">
      <c r="E5714" s="81"/>
    </row>
    <row r="5715" spans="5:5" s="77" customFormat="1" ht="88.5" customHeight="1">
      <c r="E5715" s="81"/>
    </row>
    <row r="5716" spans="5:5" s="77" customFormat="1" ht="88.5" customHeight="1">
      <c r="E5716" s="81"/>
    </row>
    <row r="5717" spans="5:5" s="77" customFormat="1" ht="88.5" customHeight="1">
      <c r="E5717" s="81"/>
    </row>
    <row r="5718" spans="5:5" s="77" customFormat="1" ht="88.5" customHeight="1">
      <c r="E5718" s="81"/>
    </row>
    <row r="5719" spans="5:5" s="77" customFormat="1" ht="88.5" customHeight="1">
      <c r="E5719" s="81"/>
    </row>
    <row r="5720" spans="5:5" s="77" customFormat="1" ht="88.5" customHeight="1">
      <c r="E5720" s="81"/>
    </row>
    <row r="5721" spans="5:5" s="77" customFormat="1" ht="88.5" customHeight="1">
      <c r="E5721" s="81"/>
    </row>
    <row r="5722" spans="5:5" s="77" customFormat="1" ht="88.5" customHeight="1">
      <c r="E5722" s="81"/>
    </row>
    <row r="5723" spans="5:5" s="77" customFormat="1" ht="88.5" customHeight="1">
      <c r="E5723" s="81"/>
    </row>
    <row r="5724" spans="5:5" s="77" customFormat="1" ht="88.5" customHeight="1">
      <c r="E5724" s="81"/>
    </row>
    <row r="5725" spans="5:5" s="77" customFormat="1" ht="88.5" customHeight="1">
      <c r="E5725" s="81"/>
    </row>
    <row r="5726" spans="5:5" s="77" customFormat="1" ht="88.5" customHeight="1">
      <c r="E5726" s="81"/>
    </row>
    <row r="5727" spans="5:5" s="77" customFormat="1" ht="88.5" customHeight="1">
      <c r="E5727" s="81"/>
    </row>
    <row r="5728" spans="5:5" s="77" customFormat="1" ht="88.5" customHeight="1">
      <c r="E5728" s="81"/>
    </row>
    <row r="5729" spans="5:5" s="77" customFormat="1" ht="88.5" customHeight="1">
      <c r="E5729" s="81"/>
    </row>
    <row r="5730" spans="5:5" s="77" customFormat="1" ht="88.5" customHeight="1">
      <c r="E5730" s="81"/>
    </row>
    <row r="5731" spans="5:5" s="77" customFormat="1" ht="88.5" customHeight="1">
      <c r="E5731" s="81"/>
    </row>
    <row r="5732" spans="5:5" s="77" customFormat="1" ht="88.5" customHeight="1">
      <c r="E5732" s="81"/>
    </row>
    <row r="5733" spans="5:5" s="77" customFormat="1" ht="88.5" customHeight="1">
      <c r="E5733" s="81"/>
    </row>
    <row r="5734" spans="5:5" s="77" customFormat="1" ht="88.5" customHeight="1">
      <c r="E5734" s="81"/>
    </row>
    <row r="5735" spans="5:5" s="77" customFormat="1" ht="88.5" customHeight="1">
      <c r="E5735" s="81"/>
    </row>
    <row r="5736" spans="5:5" s="77" customFormat="1" ht="88.5" customHeight="1">
      <c r="E5736" s="81"/>
    </row>
    <row r="5737" spans="5:5" s="77" customFormat="1" ht="88.5" customHeight="1">
      <c r="E5737" s="81"/>
    </row>
    <row r="5738" spans="5:5" s="77" customFormat="1" ht="88.5" customHeight="1">
      <c r="E5738" s="81"/>
    </row>
    <row r="5739" spans="5:5" s="77" customFormat="1" ht="88.5" customHeight="1">
      <c r="E5739" s="81"/>
    </row>
    <row r="5740" spans="5:5" s="77" customFormat="1" ht="88.5" customHeight="1">
      <c r="E5740" s="81"/>
    </row>
    <row r="5741" spans="5:5" s="77" customFormat="1" ht="88.5" customHeight="1">
      <c r="E5741" s="81"/>
    </row>
    <row r="5742" spans="5:5" s="77" customFormat="1" ht="88.5" customHeight="1">
      <c r="E5742" s="81"/>
    </row>
    <row r="5743" spans="5:5" s="77" customFormat="1" ht="88.5" customHeight="1">
      <c r="E5743" s="81"/>
    </row>
    <row r="5744" spans="5:5" s="77" customFormat="1" ht="88.5" customHeight="1">
      <c r="E5744" s="81"/>
    </row>
    <row r="5745" spans="5:5" s="77" customFormat="1" ht="88.5" customHeight="1">
      <c r="E5745" s="81"/>
    </row>
    <row r="5746" spans="5:5" s="77" customFormat="1" ht="88.5" customHeight="1">
      <c r="E5746" s="81"/>
    </row>
    <row r="5747" spans="5:5" s="77" customFormat="1" ht="88.5" customHeight="1">
      <c r="E5747" s="81"/>
    </row>
    <row r="5748" spans="5:5" s="77" customFormat="1" ht="88.5" customHeight="1">
      <c r="E5748" s="81"/>
    </row>
    <row r="5749" spans="5:5" s="77" customFormat="1" ht="88.5" customHeight="1">
      <c r="E5749" s="81"/>
    </row>
    <row r="5750" spans="5:5" s="77" customFormat="1" ht="88.5" customHeight="1">
      <c r="E5750" s="81"/>
    </row>
    <row r="5751" spans="5:5" s="77" customFormat="1" ht="88.5" customHeight="1">
      <c r="E5751" s="81"/>
    </row>
    <row r="5752" spans="5:5" s="77" customFormat="1" ht="88.5" customHeight="1">
      <c r="E5752" s="81"/>
    </row>
    <row r="5753" spans="5:5" s="77" customFormat="1" ht="88.5" customHeight="1">
      <c r="E5753" s="81"/>
    </row>
    <row r="5754" spans="5:5" s="77" customFormat="1" ht="88.5" customHeight="1">
      <c r="E5754" s="81"/>
    </row>
    <row r="5755" spans="5:5" s="77" customFormat="1" ht="88.5" customHeight="1">
      <c r="E5755" s="81"/>
    </row>
    <row r="5756" spans="5:5" s="77" customFormat="1" ht="88.5" customHeight="1">
      <c r="E5756" s="81"/>
    </row>
    <row r="5757" spans="5:5" s="77" customFormat="1" ht="88.5" customHeight="1">
      <c r="E5757" s="81"/>
    </row>
    <row r="5758" spans="5:5" s="77" customFormat="1" ht="88.5" customHeight="1">
      <c r="E5758" s="81"/>
    </row>
    <row r="5759" spans="5:5" s="77" customFormat="1" ht="88.5" customHeight="1">
      <c r="E5759" s="81"/>
    </row>
    <row r="5760" spans="5:5" s="77" customFormat="1" ht="88.5" customHeight="1">
      <c r="E5760" s="81"/>
    </row>
    <row r="5761" spans="5:5" s="77" customFormat="1" ht="88.5" customHeight="1">
      <c r="E5761" s="81"/>
    </row>
    <row r="5762" spans="5:5" s="77" customFormat="1" ht="88.5" customHeight="1">
      <c r="E5762" s="81"/>
    </row>
    <row r="5763" spans="5:5" s="77" customFormat="1" ht="88.5" customHeight="1">
      <c r="E5763" s="81"/>
    </row>
    <row r="5764" spans="5:5" s="77" customFormat="1" ht="88.5" customHeight="1">
      <c r="E5764" s="81"/>
    </row>
    <row r="5765" spans="5:5" s="77" customFormat="1" ht="88.5" customHeight="1">
      <c r="E5765" s="81"/>
    </row>
    <row r="5766" spans="5:5" s="77" customFormat="1" ht="88.5" customHeight="1">
      <c r="E5766" s="81"/>
    </row>
    <row r="5767" spans="5:5" s="77" customFormat="1" ht="88.5" customHeight="1">
      <c r="E5767" s="81"/>
    </row>
    <row r="5768" spans="5:5" s="77" customFormat="1" ht="88.5" customHeight="1">
      <c r="E5768" s="81"/>
    </row>
    <row r="5769" spans="5:5" s="77" customFormat="1" ht="88.5" customHeight="1">
      <c r="E5769" s="81"/>
    </row>
    <row r="5770" spans="5:5" s="77" customFormat="1" ht="88.5" customHeight="1">
      <c r="E5770" s="81"/>
    </row>
    <row r="5771" spans="5:5" s="77" customFormat="1" ht="88.5" customHeight="1">
      <c r="E5771" s="81"/>
    </row>
    <row r="5772" spans="5:5" s="77" customFormat="1" ht="88.5" customHeight="1">
      <c r="E5772" s="81"/>
    </row>
    <row r="5773" spans="5:5" s="77" customFormat="1" ht="88.5" customHeight="1">
      <c r="E5773" s="81"/>
    </row>
    <row r="5774" spans="5:5" s="77" customFormat="1" ht="88.5" customHeight="1">
      <c r="E5774" s="81"/>
    </row>
    <row r="5775" spans="5:5" s="77" customFormat="1" ht="88.5" customHeight="1">
      <c r="E5775" s="81"/>
    </row>
    <row r="5776" spans="5:5" s="77" customFormat="1" ht="88.5" customHeight="1">
      <c r="E5776" s="81"/>
    </row>
    <row r="5777" spans="5:5" s="77" customFormat="1" ht="88.5" customHeight="1">
      <c r="E5777" s="81"/>
    </row>
    <row r="5778" spans="5:5" s="77" customFormat="1" ht="88.5" customHeight="1">
      <c r="E5778" s="81"/>
    </row>
    <row r="5779" spans="5:5" s="77" customFormat="1" ht="88.5" customHeight="1">
      <c r="E5779" s="81"/>
    </row>
    <row r="5780" spans="5:5" s="77" customFormat="1" ht="88.5" customHeight="1">
      <c r="E5780" s="81"/>
    </row>
    <row r="5781" spans="5:5" s="77" customFormat="1" ht="88.5" customHeight="1">
      <c r="E5781" s="81"/>
    </row>
    <row r="5782" spans="5:5" s="77" customFormat="1" ht="88.5" customHeight="1">
      <c r="E5782" s="81"/>
    </row>
    <row r="5783" spans="5:5" s="77" customFormat="1" ht="88.5" customHeight="1">
      <c r="E5783" s="81"/>
    </row>
    <row r="5784" spans="5:5" s="77" customFormat="1" ht="88.5" customHeight="1">
      <c r="E5784" s="81"/>
    </row>
    <row r="5785" spans="5:5" s="77" customFormat="1" ht="88.5" customHeight="1">
      <c r="E5785" s="81"/>
    </row>
    <row r="5786" spans="5:5" s="77" customFormat="1" ht="88.5" customHeight="1">
      <c r="E5786" s="81"/>
    </row>
    <row r="5787" spans="5:5" s="77" customFormat="1" ht="88.5" customHeight="1">
      <c r="E5787" s="81"/>
    </row>
    <row r="5788" spans="5:5" s="77" customFormat="1" ht="88.5" customHeight="1">
      <c r="E5788" s="81"/>
    </row>
    <row r="5789" spans="5:5" s="77" customFormat="1" ht="88.5" customHeight="1">
      <c r="E5789" s="81"/>
    </row>
    <row r="5790" spans="5:5" s="77" customFormat="1" ht="88.5" customHeight="1">
      <c r="E5790" s="81"/>
    </row>
    <row r="5791" spans="5:5" s="77" customFormat="1" ht="88.5" customHeight="1">
      <c r="E5791" s="81"/>
    </row>
    <row r="5792" spans="5:5" s="77" customFormat="1" ht="88.5" customHeight="1">
      <c r="E5792" s="81"/>
    </row>
    <row r="5793" spans="5:5" s="77" customFormat="1" ht="88.5" customHeight="1">
      <c r="E5793" s="81"/>
    </row>
    <row r="5794" spans="5:5" s="77" customFormat="1" ht="88.5" customHeight="1">
      <c r="E5794" s="81"/>
    </row>
    <row r="5795" spans="5:5" s="77" customFormat="1" ht="88.5" customHeight="1">
      <c r="E5795" s="81"/>
    </row>
    <row r="5796" spans="5:5" s="77" customFormat="1" ht="88.5" customHeight="1">
      <c r="E5796" s="81"/>
    </row>
    <row r="5797" spans="5:5" s="77" customFormat="1" ht="88.5" customHeight="1">
      <c r="E5797" s="81"/>
    </row>
    <row r="5798" spans="5:5" s="77" customFormat="1" ht="88.5" customHeight="1">
      <c r="E5798" s="81"/>
    </row>
    <row r="5799" spans="5:5" s="77" customFormat="1" ht="88.5" customHeight="1">
      <c r="E5799" s="81"/>
    </row>
    <row r="5800" spans="5:5" s="77" customFormat="1" ht="88.5" customHeight="1">
      <c r="E5800" s="81"/>
    </row>
    <row r="5801" spans="5:5" s="77" customFormat="1" ht="88.5" customHeight="1">
      <c r="E5801" s="81"/>
    </row>
    <row r="5802" spans="5:5" s="77" customFormat="1" ht="88.5" customHeight="1">
      <c r="E5802" s="81"/>
    </row>
    <row r="5803" spans="5:5" s="77" customFormat="1" ht="88.5" customHeight="1">
      <c r="E5803" s="81"/>
    </row>
    <row r="5804" spans="5:5" s="77" customFormat="1" ht="88.5" customHeight="1">
      <c r="E5804" s="81"/>
    </row>
    <row r="5805" spans="5:5" s="77" customFormat="1" ht="88.5" customHeight="1">
      <c r="E5805" s="81"/>
    </row>
    <row r="5806" spans="5:5" s="77" customFormat="1" ht="88.5" customHeight="1">
      <c r="E5806" s="81"/>
    </row>
    <row r="5807" spans="5:5" s="77" customFormat="1" ht="88.5" customHeight="1">
      <c r="E5807" s="81"/>
    </row>
    <row r="5808" spans="5:5" s="77" customFormat="1" ht="88.5" customHeight="1">
      <c r="E5808" s="81"/>
    </row>
    <row r="5809" spans="5:5" s="77" customFormat="1" ht="88.5" customHeight="1">
      <c r="E5809" s="81"/>
    </row>
    <row r="5810" spans="5:5" s="77" customFormat="1" ht="88.5" customHeight="1">
      <c r="E5810" s="81"/>
    </row>
    <row r="5811" spans="5:5" s="77" customFormat="1" ht="88.5" customHeight="1">
      <c r="E5811" s="81"/>
    </row>
    <row r="5812" spans="5:5" s="77" customFormat="1" ht="88.5" customHeight="1">
      <c r="E5812" s="81"/>
    </row>
    <row r="5813" spans="5:5" s="77" customFormat="1" ht="88.5" customHeight="1">
      <c r="E5813" s="81"/>
    </row>
    <row r="5814" spans="5:5" s="77" customFormat="1" ht="88.5" customHeight="1">
      <c r="E5814" s="81"/>
    </row>
    <row r="5815" spans="5:5" s="77" customFormat="1" ht="88.5" customHeight="1">
      <c r="E5815" s="81"/>
    </row>
    <row r="5816" spans="5:5" s="77" customFormat="1" ht="88.5" customHeight="1">
      <c r="E5816" s="81"/>
    </row>
    <row r="5817" spans="5:5" s="77" customFormat="1" ht="88.5" customHeight="1">
      <c r="E5817" s="81"/>
    </row>
    <row r="5818" spans="5:5" s="77" customFormat="1" ht="88.5" customHeight="1">
      <c r="E5818" s="81"/>
    </row>
    <row r="5819" spans="5:5" s="77" customFormat="1" ht="88.5" customHeight="1">
      <c r="E5819" s="81"/>
    </row>
    <row r="5820" spans="5:5" s="77" customFormat="1" ht="88.5" customHeight="1">
      <c r="E5820" s="81"/>
    </row>
    <row r="5821" spans="5:5" s="77" customFormat="1" ht="88.5" customHeight="1">
      <c r="E5821" s="81"/>
    </row>
    <row r="5822" spans="5:5" s="77" customFormat="1" ht="88.5" customHeight="1">
      <c r="E5822" s="81"/>
    </row>
    <row r="5823" spans="5:5" s="77" customFormat="1" ht="88.5" customHeight="1">
      <c r="E5823" s="81"/>
    </row>
    <row r="5824" spans="5:5" s="77" customFormat="1" ht="88.5" customHeight="1">
      <c r="E5824" s="81"/>
    </row>
    <row r="5825" spans="5:5" s="77" customFormat="1" ht="88.5" customHeight="1">
      <c r="E5825" s="81"/>
    </row>
    <row r="5826" spans="5:5" s="77" customFormat="1" ht="88.5" customHeight="1">
      <c r="E5826" s="81"/>
    </row>
    <row r="5827" spans="5:5" s="77" customFormat="1" ht="88.5" customHeight="1">
      <c r="E5827" s="81"/>
    </row>
    <row r="5828" spans="5:5" s="77" customFormat="1" ht="88.5" customHeight="1">
      <c r="E5828" s="81"/>
    </row>
    <row r="5829" spans="5:5" s="77" customFormat="1" ht="88.5" customHeight="1">
      <c r="E5829" s="81"/>
    </row>
    <row r="5830" spans="5:5" s="77" customFormat="1" ht="88.5" customHeight="1">
      <c r="E5830" s="81"/>
    </row>
    <row r="5831" spans="5:5" s="77" customFormat="1" ht="88.5" customHeight="1">
      <c r="E5831" s="81"/>
    </row>
    <row r="5832" spans="5:5" s="77" customFormat="1" ht="88.5" customHeight="1">
      <c r="E5832" s="81"/>
    </row>
    <row r="5833" spans="5:5" s="77" customFormat="1" ht="88.5" customHeight="1">
      <c r="E5833" s="81"/>
    </row>
    <row r="5834" spans="5:5" s="77" customFormat="1" ht="88.5" customHeight="1">
      <c r="E5834" s="81"/>
    </row>
    <row r="5835" spans="5:5" s="77" customFormat="1" ht="88.5" customHeight="1">
      <c r="E5835" s="81"/>
    </row>
    <row r="5836" spans="5:5" s="77" customFormat="1" ht="88.5" customHeight="1">
      <c r="E5836" s="81"/>
    </row>
    <row r="5837" spans="5:5" s="77" customFormat="1" ht="88.5" customHeight="1">
      <c r="E5837" s="81"/>
    </row>
    <row r="5838" spans="5:5" s="77" customFormat="1" ht="88.5" customHeight="1">
      <c r="E5838" s="81"/>
    </row>
    <row r="5839" spans="5:5" s="77" customFormat="1" ht="88.5" customHeight="1">
      <c r="E5839" s="81"/>
    </row>
    <row r="5840" spans="5:5" s="77" customFormat="1" ht="88.5" customHeight="1">
      <c r="E5840" s="81"/>
    </row>
    <row r="5841" spans="5:5" s="77" customFormat="1" ht="88.5" customHeight="1">
      <c r="E5841" s="81"/>
    </row>
    <row r="5842" spans="5:5" s="77" customFormat="1" ht="88.5" customHeight="1">
      <c r="E5842" s="81"/>
    </row>
    <row r="5843" spans="5:5" s="77" customFormat="1" ht="88.5" customHeight="1">
      <c r="E5843" s="81"/>
    </row>
    <row r="5844" spans="5:5" s="77" customFormat="1" ht="88.5" customHeight="1">
      <c r="E5844" s="81"/>
    </row>
    <row r="5845" spans="5:5" s="77" customFormat="1" ht="88.5" customHeight="1">
      <c r="E5845" s="81"/>
    </row>
    <row r="5846" spans="5:5" s="77" customFormat="1" ht="88.5" customHeight="1">
      <c r="E5846" s="81"/>
    </row>
    <row r="5847" spans="5:5" s="77" customFormat="1" ht="88.5" customHeight="1">
      <c r="E5847" s="81"/>
    </row>
    <row r="5848" spans="5:5" s="77" customFormat="1" ht="88.5" customHeight="1">
      <c r="E5848" s="81"/>
    </row>
    <row r="5849" spans="5:5" s="77" customFormat="1" ht="88.5" customHeight="1">
      <c r="E5849" s="81"/>
    </row>
    <row r="5850" spans="5:5" s="77" customFormat="1" ht="88.5" customHeight="1">
      <c r="E5850" s="81"/>
    </row>
    <row r="5851" spans="5:5" s="77" customFormat="1" ht="88.5" customHeight="1">
      <c r="E5851" s="81"/>
    </row>
    <row r="5852" spans="5:5" s="77" customFormat="1" ht="88.5" customHeight="1">
      <c r="E5852" s="81"/>
    </row>
    <row r="5853" spans="5:5" s="77" customFormat="1" ht="88.5" customHeight="1">
      <c r="E5853" s="81"/>
    </row>
    <row r="5854" spans="5:5" s="77" customFormat="1" ht="88.5" customHeight="1">
      <c r="E5854" s="81"/>
    </row>
    <row r="5855" spans="5:5" s="77" customFormat="1" ht="88.5" customHeight="1">
      <c r="E5855" s="81"/>
    </row>
    <row r="5856" spans="5:5" s="77" customFormat="1" ht="88.5" customHeight="1">
      <c r="E5856" s="81"/>
    </row>
    <row r="5857" spans="5:5" s="77" customFormat="1" ht="88.5" customHeight="1">
      <c r="E5857" s="81"/>
    </row>
    <row r="5858" spans="5:5" s="77" customFormat="1" ht="88.5" customHeight="1">
      <c r="E5858" s="81"/>
    </row>
    <row r="5859" spans="5:5" s="77" customFormat="1" ht="88.5" customHeight="1">
      <c r="E5859" s="81"/>
    </row>
    <row r="5860" spans="5:5" s="77" customFormat="1" ht="88.5" customHeight="1">
      <c r="E5860" s="81"/>
    </row>
    <row r="5861" spans="5:5" s="77" customFormat="1" ht="88.5" customHeight="1">
      <c r="E5861" s="81"/>
    </row>
    <row r="5862" spans="5:5" s="77" customFormat="1" ht="88.5" customHeight="1">
      <c r="E5862" s="81"/>
    </row>
    <row r="5863" spans="5:5" s="77" customFormat="1" ht="88.5" customHeight="1">
      <c r="E5863" s="81"/>
    </row>
    <row r="5864" spans="5:5" s="77" customFormat="1" ht="88.5" customHeight="1">
      <c r="E5864" s="81"/>
    </row>
    <row r="5865" spans="5:5" s="77" customFormat="1" ht="88.5" customHeight="1">
      <c r="E5865" s="81"/>
    </row>
    <row r="5866" spans="5:5" s="77" customFormat="1" ht="88.5" customHeight="1">
      <c r="E5866" s="81"/>
    </row>
    <row r="5867" spans="5:5" s="77" customFormat="1" ht="88.5" customHeight="1">
      <c r="E5867" s="81"/>
    </row>
    <row r="5868" spans="5:5" s="77" customFormat="1" ht="88.5" customHeight="1">
      <c r="E5868" s="81"/>
    </row>
    <row r="5869" spans="5:5" s="77" customFormat="1" ht="88.5" customHeight="1">
      <c r="E5869" s="81"/>
    </row>
    <row r="5870" spans="5:5" s="77" customFormat="1" ht="88.5" customHeight="1">
      <c r="E5870" s="81"/>
    </row>
    <row r="5871" spans="5:5" s="77" customFormat="1" ht="88.5" customHeight="1">
      <c r="E5871" s="81"/>
    </row>
    <row r="5872" spans="5:5" s="77" customFormat="1" ht="88.5" customHeight="1">
      <c r="E5872" s="81"/>
    </row>
    <row r="5873" spans="5:5" s="77" customFormat="1" ht="88.5" customHeight="1">
      <c r="E5873" s="81"/>
    </row>
    <row r="5874" spans="5:5" s="77" customFormat="1" ht="88.5" customHeight="1">
      <c r="E5874" s="81"/>
    </row>
    <row r="5875" spans="5:5" s="77" customFormat="1" ht="88.5" customHeight="1">
      <c r="E5875" s="81"/>
    </row>
    <row r="5876" spans="5:5" s="77" customFormat="1" ht="88.5" customHeight="1">
      <c r="E5876" s="81"/>
    </row>
    <row r="5877" spans="5:5" s="77" customFormat="1" ht="88.5" customHeight="1">
      <c r="E5877" s="81"/>
    </row>
    <row r="5878" spans="5:5" s="77" customFormat="1" ht="88.5" customHeight="1">
      <c r="E5878" s="81"/>
    </row>
    <row r="5879" spans="5:5" s="77" customFormat="1" ht="88.5" customHeight="1">
      <c r="E5879" s="81"/>
    </row>
    <row r="5880" spans="5:5" s="77" customFormat="1" ht="88.5" customHeight="1">
      <c r="E5880" s="81"/>
    </row>
    <row r="5881" spans="5:5" s="77" customFormat="1" ht="88.5" customHeight="1">
      <c r="E5881" s="81"/>
    </row>
    <row r="5882" spans="5:5" s="77" customFormat="1" ht="88.5" customHeight="1">
      <c r="E5882" s="81"/>
    </row>
    <row r="5883" spans="5:5" s="77" customFormat="1" ht="88.5" customHeight="1">
      <c r="E5883" s="81"/>
    </row>
    <row r="5884" spans="5:5" s="77" customFormat="1" ht="88.5" customHeight="1">
      <c r="E5884" s="81"/>
    </row>
    <row r="5885" spans="5:5" s="77" customFormat="1" ht="88.5" customHeight="1">
      <c r="E5885" s="81"/>
    </row>
    <row r="5886" spans="5:5" s="77" customFormat="1" ht="88.5" customHeight="1">
      <c r="E5886" s="81"/>
    </row>
    <row r="5887" spans="5:5" s="77" customFormat="1" ht="88.5" customHeight="1">
      <c r="E5887" s="81"/>
    </row>
    <row r="5888" spans="5:5" s="77" customFormat="1" ht="88.5" customHeight="1">
      <c r="E5888" s="81"/>
    </row>
    <row r="5889" spans="5:5" s="77" customFormat="1" ht="88.5" customHeight="1">
      <c r="E5889" s="81"/>
    </row>
    <row r="5890" spans="5:5" s="77" customFormat="1" ht="88.5" customHeight="1">
      <c r="E5890" s="81"/>
    </row>
    <row r="5891" spans="5:5" s="77" customFormat="1" ht="88.5" customHeight="1">
      <c r="E5891" s="81"/>
    </row>
    <row r="5892" spans="5:5" s="77" customFormat="1" ht="88.5" customHeight="1">
      <c r="E5892" s="81"/>
    </row>
    <row r="5893" spans="5:5" s="77" customFormat="1" ht="88.5" customHeight="1">
      <c r="E5893" s="81"/>
    </row>
    <row r="5894" spans="5:5" s="77" customFormat="1" ht="88.5" customHeight="1">
      <c r="E5894" s="81"/>
    </row>
    <row r="5895" spans="5:5" s="77" customFormat="1" ht="88.5" customHeight="1">
      <c r="E5895" s="81"/>
    </row>
    <row r="5896" spans="5:5" s="77" customFormat="1" ht="88.5" customHeight="1">
      <c r="E5896" s="81"/>
    </row>
    <row r="5897" spans="5:5" s="77" customFormat="1" ht="88.5" customHeight="1">
      <c r="E5897" s="81"/>
    </row>
    <row r="5898" spans="5:5" s="77" customFormat="1" ht="88.5" customHeight="1">
      <c r="E5898" s="81"/>
    </row>
    <row r="5899" spans="5:5" s="77" customFormat="1" ht="88.5" customHeight="1">
      <c r="E5899" s="81"/>
    </row>
    <row r="5900" spans="5:5" s="77" customFormat="1" ht="88.5" customHeight="1">
      <c r="E5900" s="81"/>
    </row>
    <row r="5901" spans="5:5" s="77" customFormat="1" ht="88.5" customHeight="1">
      <c r="E5901" s="81"/>
    </row>
    <row r="5902" spans="5:5" s="77" customFormat="1" ht="88.5" customHeight="1">
      <c r="E5902" s="81"/>
    </row>
    <row r="5903" spans="5:5" s="77" customFormat="1" ht="88.5" customHeight="1">
      <c r="E5903" s="81"/>
    </row>
    <row r="5904" spans="5:5" s="77" customFormat="1" ht="88.5" customHeight="1">
      <c r="E5904" s="81"/>
    </row>
    <row r="5905" spans="5:5" s="77" customFormat="1" ht="88.5" customHeight="1">
      <c r="E5905" s="81"/>
    </row>
    <row r="5906" spans="5:5" s="77" customFormat="1" ht="88.5" customHeight="1">
      <c r="E5906" s="81"/>
    </row>
    <row r="5907" spans="5:5" s="77" customFormat="1" ht="88.5" customHeight="1">
      <c r="E5907" s="81"/>
    </row>
    <row r="5908" spans="5:5" s="77" customFormat="1" ht="88.5" customHeight="1">
      <c r="E5908" s="81"/>
    </row>
    <row r="5909" spans="5:5" s="77" customFormat="1" ht="88.5" customHeight="1">
      <c r="E5909" s="81"/>
    </row>
    <row r="5910" spans="5:5" s="77" customFormat="1" ht="88.5" customHeight="1">
      <c r="E5910" s="81"/>
    </row>
    <row r="5911" spans="5:5" s="77" customFormat="1" ht="88.5" customHeight="1">
      <c r="E5911" s="81"/>
    </row>
    <row r="5912" spans="5:5" s="77" customFormat="1" ht="88.5" customHeight="1">
      <c r="E5912" s="81"/>
    </row>
    <row r="5913" spans="5:5" s="77" customFormat="1" ht="88.5" customHeight="1">
      <c r="E5913" s="81"/>
    </row>
    <row r="5914" spans="5:5" s="77" customFormat="1" ht="88.5" customHeight="1">
      <c r="E5914" s="81"/>
    </row>
    <row r="5915" spans="5:5" s="77" customFormat="1" ht="88.5" customHeight="1">
      <c r="E5915" s="81"/>
    </row>
    <row r="5916" spans="5:5" s="77" customFormat="1" ht="88.5" customHeight="1">
      <c r="E5916" s="81"/>
    </row>
    <row r="5917" spans="5:5" s="77" customFormat="1" ht="88.5" customHeight="1">
      <c r="E5917" s="81"/>
    </row>
    <row r="5918" spans="5:5" s="77" customFormat="1" ht="88.5" customHeight="1">
      <c r="E5918" s="81"/>
    </row>
    <row r="5919" spans="5:5" s="77" customFormat="1" ht="88.5" customHeight="1">
      <c r="E5919" s="81"/>
    </row>
    <row r="5920" spans="5:5" s="77" customFormat="1" ht="88.5" customHeight="1">
      <c r="E5920" s="81"/>
    </row>
    <row r="5921" spans="5:5" s="77" customFormat="1" ht="88.5" customHeight="1">
      <c r="E5921" s="81"/>
    </row>
    <row r="5922" spans="5:5" s="77" customFormat="1" ht="88.5" customHeight="1">
      <c r="E5922" s="81"/>
    </row>
    <row r="5923" spans="5:5" s="77" customFormat="1" ht="88.5" customHeight="1">
      <c r="E5923" s="81"/>
    </row>
    <row r="5924" spans="5:5" s="77" customFormat="1" ht="88.5" customHeight="1">
      <c r="E5924" s="81"/>
    </row>
    <row r="5925" spans="5:5" s="77" customFormat="1" ht="88.5" customHeight="1">
      <c r="E5925" s="81"/>
    </row>
    <row r="5926" spans="5:5" s="77" customFormat="1" ht="88.5" customHeight="1">
      <c r="E5926" s="81"/>
    </row>
    <row r="5927" spans="5:5" s="77" customFormat="1" ht="88.5" customHeight="1">
      <c r="E5927" s="81"/>
    </row>
    <row r="5928" spans="5:5" s="77" customFormat="1" ht="88.5" customHeight="1">
      <c r="E5928" s="81"/>
    </row>
    <row r="5929" spans="5:5" s="77" customFormat="1" ht="88.5" customHeight="1">
      <c r="E5929" s="81"/>
    </row>
    <row r="5930" spans="5:5" s="77" customFormat="1" ht="88.5" customHeight="1">
      <c r="E5930" s="81"/>
    </row>
    <row r="5931" spans="5:5" s="77" customFormat="1" ht="88.5" customHeight="1">
      <c r="E5931" s="81"/>
    </row>
    <row r="5932" spans="5:5" s="77" customFormat="1" ht="88.5" customHeight="1">
      <c r="E5932" s="81"/>
    </row>
    <row r="5933" spans="5:5" s="77" customFormat="1" ht="88.5" customHeight="1">
      <c r="E5933" s="81"/>
    </row>
    <row r="5934" spans="5:5" s="77" customFormat="1" ht="88.5" customHeight="1">
      <c r="E5934" s="81"/>
    </row>
    <row r="5935" spans="5:5" s="77" customFormat="1" ht="88.5" customHeight="1">
      <c r="E5935" s="81"/>
    </row>
    <row r="5936" spans="5:5" s="77" customFormat="1" ht="88.5" customHeight="1">
      <c r="E5936" s="81"/>
    </row>
    <row r="5937" spans="5:5" s="77" customFormat="1" ht="88.5" customHeight="1">
      <c r="E5937" s="81"/>
    </row>
    <row r="5938" spans="5:5" s="77" customFormat="1" ht="88.5" customHeight="1">
      <c r="E5938" s="81"/>
    </row>
    <row r="5939" spans="5:5" s="77" customFormat="1" ht="88.5" customHeight="1">
      <c r="E5939" s="81"/>
    </row>
    <row r="5940" spans="5:5" s="77" customFormat="1" ht="88.5" customHeight="1">
      <c r="E5940" s="81"/>
    </row>
    <row r="5941" spans="5:5" s="77" customFormat="1" ht="88.5" customHeight="1">
      <c r="E5941" s="81"/>
    </row>
    <row r="5942" spans="5:5" s="77" customFormat="1" ht="88.5" customHeight="1">
      <c r="E5942" s="81"/>
    </row>
    <row r="5943" spans="5:5" s="77" customFormat="1" ht="88.5" customHeight="1">
      <c r="E5943" s="81"/>
    </row>
    <row r="5944" spans="5:5" s="77" customFormat="1" ht="88.5" customHeight="1">
      <c r="E5944" s="81"/>
    </row>
    <row r="5945" spans="5:5" s="77" customFormat="1" ht="88.5" customHeight="1">
      <c r="E5945" s="81"/>
    </row>
    <row r="5946" spans="5:5" s="77" customFormat="1" ht="88.5" customHeight="1">
      <c r="E5946" s="81"/>
    </row>
    <row r="5947" spans="5:5" s="77" customFormat="1" ht="88.5" customHeight="1">
      <c r="E5947" s="81"/>
    </row>
    <row r="5948" spans="5:5" s="77" customFormat="1" ht="88.5" customHeight="1">
      <c r="E5948" s="81"/>
    </row>
    <row r="5949" spans="5:5" s="77" customFormat="1" ht="88.5" customHeight="1">
      <c r="E5949" s="81"/>
    </row>
    <row r="5950" spans="5:5" s="77" customFormat="1" ht="88.5" customHeight="1">
      <c r="E5950" s="81"/>
    </row>
    <row r="5951" spans="5:5" s="77" customFormat="1" ht="88.5" customHeight="1">
      <c r="E5951" s="81"/>
    </row>
    <row r="5952" spans="5:5" s="77" customFormat="1" ht="88.5" customHeight="1">
      <c r="E5952" s="81"/>
    </row>
    <row r="5953" spans="5:5" s="77" customFormat="1" ht="88.5" customHeight="1">
      <c r="E5953" s="81"/>
    </row>
    <row r="5954" spans="5:5" s="77" customFormat="1" ht="88.5" customHeight="1">
      <c r="E5954" s="81"/>
    </row>
    <row r="5955" spans="5:5" s="77" customFormat="1" ht="88.5" customHeight="1">
      <c r="E5955" s="81"/>
    </row>
    <row r="5956" spans="5:5" s="77" customFormat="1" ht="88.5" customHeight="1">
      <c r="E5956" s="81"/>
    </row>
    <row r="5957" spans="5:5" s="77" customFormat="1" ht="88.5" customHeight="1">
      <c r="E5957" s="81"/>
    </row>
    <row r="5958" spans="5:5" s="77" customFormat="1" ht="88.5" customHeight="1">
      <c r="E5958" s="81"/>
    </row>
    <row r="5959" spans="5:5" s="77" customFormat="1" ht="88.5" customHeight="1">
      <c r="E5959" s="81"/>
    </row>
    <row r="5960" spans="5:5" s="77" customFormat="1" ht="88.5" customHeight="1">
      <c r="E5960" s="81"/>
    </row>
    <row r="5961" spans="5:5" s="77" customFormat="1" ht="88.5" customHeight="1">
      <c r="E5961" s="81"/>
    </row>
    <row r="5962" spans="5:5" s="77" customFormat="1" ht="88.5" customHeight="1">
      <c r="E5962" s="81"/>
    </row>
    <row r="5963" spans="5:5" s="77" customFormat="1" ht="88.5" customHeight="1">
      <c r="E5963" s="81"/>
    </row>
    <row r="5964" spans="5:5" s="77" customFormat="1" ht="88.5" customHeight="1">
      <c r="E5964" s="81"/>
    </row>
    <row r="5965" spans="5:5" s="77" customFormat="1" ht="88.5" customHeight="1">
      <c r="E5965" s="81"/>
    </row>
    <row r="5966" spans="5:5" s="77" customFormat="1" ht="88.5" customHeight="1">
      <c r="E5966" s="81"/>
    </row>
    <row r="5967" spans="5:5" s="77" customFormat="1" ht="88.5" customHeight="1">
      <c r="E5967" s="81"/>
    </row>
    <row r="5968" spans="5:5" s="77" customFormat="1" ht="88.5" customHeight="1">
      <c r="E5968" s="81"/>
    </row>
    <row r="5969" spans="5:5" s="77" customFormat="1" ht="88.5" customHeight="1">
      <c r="E5969" s="81"/>
    </row>
    <row r="5970" spans="5:5" s="77" customFormat="1" ht="88.5" customHeight="1">
      <c r="E5970" s="81"/>
    </row>
    <row r="5971" spans="5:5" s="77" customFormat="1" ht="88.5" customHeight="1">
      <c r="E5971" s="81"/>
    </row>
    <row r="5972" spans="5:5" s="77" customFormat="1" ht="88.5" customHeight="1">
      <c r="E5972" s="81"/>
    </row>
    <row r="5973" spans="5:5" s="77" customFormat="1" ht="88.5" customHeight="1">
      <c r="E5973" s="81"/>
    </row>
    <row r="5974" spans="5:5" s="77" customFormat="1" ht="88.5" customHeight="1">
      <c r="E5974" s="81"/>
    </row>
    <row r="5975" spans="5:5" s="77" customFormat="1" ht="88.5" customHeight="1">
      <c r="E5975" s="81"/>
    </row>
    <row r="5976" spans="5:5" s="77" customFormat="1" ht="88.5" customHeight="1">
      <c r="E5976" s="81"/>
    </row>
    <row r="5977" spans="5:5" s="77" customFormat="1" ht="88.5" customHeight="1">
      <c r="E5977" s="81"/>
    </row>
    <row r="5978" spans="5:5" s="77" customFormat="1" ht="88.5" customHeight="1">
      <c r="E5978" s="81"/>
    </row>
    <row r="5979" spans="5:5" s="77" customFormat="1" ht="88.5" customHeight="1">
      <c r="E5979" s="81"/>
    </row>
    <row r="5980" spans="5:5" s="77" customFormat="1" ht="88.5" customHeight="1">
      <c r="E5980" s="81"/>
    </row>
    <row r="5981" spans="5:5" s="77" customFormat="1" ht="88.5" customHeight="1">
      <c r="E5981" s="81"/>
    </row>
    <row r="5982" spans="5:5" s="77" customFormat="1" ht="88.5" customHeight="1">
      <c r="E5982" s="81"/>
    </row>
    <row r="5983" spans="5:5" s="77" customFormat="1" ht="88.5" customHeight="1">
      <c r="E5983" s="81"/>
    </row>
    <row r="5984" spans="5:5" s="77" customFormat="1" ht="88.5" customHeight="1">
      <c r="E5984" s="81"/>
    </row>
    <row r="5985" spans="5:5" s="77" customFormat="1" ht="88.5" customHeight="1">
      <c r="E5985" s="81"/>
    </row>
    <row r="5986" spans="5:5" s="77" customFormat="1" ht="88.5" customHeight="1">
      <c r="E5986" s="81"/>
    </row>
    <row r="5987" spans="5:5" s="77" customFormat="1" ht="88.5" customHeight="1">
      <c r="E5987" s="81"/>
    </row>
    <row r="5988" spans="5:5" s="77" customFormat="1" ht="88.5" customHeight="1">
      <c r="E5988" s="81"/>
    </row>
    <row r="5989" spans="5:5" s="77" customFormat="1" ht="88.5" customHeight="1">
      <c r="E5989" s="81"/>
    </row>
    <row r="5990" spans="5:5" s="77" customFormat="1" ht="88.5" customHeight="1">
      <c r="E5990" s="81"/>
    </row>
    <row r="5991" spans="5:5" s="77" customFormat="1" ht="88.5" customHeight="1">
      <c r="E5991" s="81"/>
    </row>
    <row r="5992" spans="5:5" s="77" customFormat="1" ht="88.5" customHeight="1">
      <c r="E5992" s="81"/>
    </row>
    <row r="5993" spans="5:5" s="77" customFormat="1" ht="88.5" customHeight="1">
      <c r="E5993" s="81"/>
    </row>
    <row r="5994" spans="5:5" s="77" customFormat="1" ht="88.5" customHeight="1">
      <c r="E5994" s="81"/>
    </row>
    <row r="5995" spans="5:5" s="77" customFormat="1" ht="88.5" customHeight="1">
      <c r="E5995" s="81"/>
    </row>
    <row r="5996" spans="5:5" s="77" customFormat="1" ht="88.5" customHeight="1">
      <c r="E5996" s="81"/>
    </row>
    <row r="5997" spans="5:5" s="77" customFormat="1" ht="88.5" customHeight="1">
      <c r="E5997" s="81"/>
    </row>
    <row r="5998" spans="5:5" s="77" customFormat="1" ht="88.5" customHeight="1">
      <c r="E5998" s="81"/>
    </row>
    <row r="5999" spans="5:5" s="77" customFormat="1" ht="88.5" customHeight="1">
      <c r="E5999" s="81"/>
    </row>
    <row r="6000" spans="5:5" s="77" customFormat="1" ht="88.5" customHeight="1">
      <c r="E6000" s="81"/>
    </row>
    <row r="6001" spans="5:5" s="77" customFormat="1" ht="88.5" customHeight="1">
      <c r="E6001" s="81"/>
    </row>
    <row r="6002" spans="5:5" s="77" customFormat="1" ht="88.5" customHeight="1">
      <c r="E6002" s="81"/>
    </row>
    <row r="6003" spans="5:5" s="77" customFormat="1" ht="88.5" customHeight="1">
      <c r="E6003" s="81"/>
    </row>
    <row r="6004" spans="5:5" s="77" customFormat="1" ht="88.5" customHeight="1">
      <c r="E6004" s="81"/>
    </row>
    <row r="6005" spans="5:5" s="77" customFormat="1" ht="88.5" customHeight="1">
      <c r="E6005" s="81"/>
    </row>
    <row r="6006" spans="5:5" s="77" customFormat="1" ht="88.5" customHeight="1">
      <c r="E6006" s="81"/>
    </row>
    <row r="6007" spans="5:5" s="77" customFormat="1" ht="88.5" customHeight="1">
      <c r="E6007" s="81"/>
    </row>
    <row r="6008" spans="5:5" s="77" customFormat="1" ht="88.5" customHeight="1">
      <c r="E6008" s="81"/>
    </row>
    <row r="6009" spans="5:5" s="77" customFormat="1" ht="88.5" customHeight="1">
      <c r="E6009" s="81"/>
    </row>
    <row r="6010" spans="5:5" s="77" customFormat="1" ht="88.5" customHeight="1">
      <c r="E6010" s="81"/>
    </row>
    <row r="6011" spans="5:5" s="77" customFormat="1" ht="88.5" customHeight="1">
      <c r="E6011" s="81"/>
    </row>
    <row r="6012" spans="5:5" s="77" customFormat="1" ht="88.5" customHeight="1">
      <c r="E6012" s="81"/>
    </row>
    <row r="6013" spans="5:5" s="77" customFormat="1" ht="88.5" customHeight="1">
      <c r="E6013" s="81"/>
    </row>
    <row r="6014" spans="5:5" s="77" customFormat="1" ht="88.5" customHeight="1">
      <c r="E6014" s="81"/>
    </row>
    <row r="6015" spans="5:5" s="77" customFormat="1" ht="88.5" customHeight="1">
      <c r="E6015" s="81"/>
    </row>
    <row r="6016" spans="5:5" s="77" customFormat="1" ht="88.5" customHeight="1">
      <c r="E6016" s="81"/>
    </row>
    <row r="6017" spans="5:5" s="77" customFormat="1" ht="88.5" customHeight="1">
      <c r="E6017" s="81"/>
    </row>
    <row r="6018" spans="5:5" s="77" customFormat="1" ht="88.5" customHeight="1">
      <c r="E6018" s="81"/>
    </row>
    <row r="6019" spans="5:5" s="77" customFormat="1" ht="88.5" customHeight="1">
      <c r="E6019" s="81"/>
    </row>
    <row r="6020" spans="5:5" s="77" customFormat="1" ht="88.5" customHeight="1">
      <c r="E6020" s="81"/>
    </row>
    <row r="6021" spans="5:5" s="77" customFormat="1" ht="88.5" customHeight="1">
      <c r="E6021" s="81"/>
    </row>
    <row r="6022" spans="5:5" s="77" customFormat="1" ht="88.5" customHeight="1">
      <c r="E6022" s="81"/>
    </row>
    <row r="6023" spans="5:5" s="77" customFormat="1" ht="88.5" customHeight="1">
      <c r="E6023" s="81"/>
    </row>
    <row r="6024" spans="5:5" s="77" customFormat="1" ht="88.5" customHeight="1">
      <c r="E6024" s="81"/>
    </row>
    <row r="6025" spans="5:5" s="77" customFormat="1" ht="88.5" customHeight="1">
      <c r="E6025" s="81"/>
    </row>
    <row r="6026" spans="5:5" s="77" customFormat="1" ht="88.5" customHeight="1">
      <c r="E6026" s="81"/>
    </row>
    <row r="6027" spans="5:5" s="77" customFormat="1" ht="88.5" customHeight="1">
      <c r="E6027" s="81"/>
    </row>
    <row r="6028" spans="5:5" s="77" customFormat="1" ht="88.5" customHeight="1">
      <c r="E6028" s="81"/>
    </row>
    <row r="6029" spans="5:5" s="77" customFormat="1" ht="88.5" customHeight="1">
      <c r="E6029" s="81"/>
    </row>
    <row r="6030" spans="5:5" s="77" customFormat="1" ht="88.5" customHeight="1">
      <c r="E6030" s="81"/>
    </row>
    <row r="6031" spans="5:5" s="77" customFormat="1" ht="88.5" customHeight="1">
      <c r="E6031" s="81"/>
    </row>
    <row r="6032" spans="5:5" s="77" customFormat="1" ht="88.5" customHeight="1">
      <c r="E6032" s="81"/>
    </row>
    <row r="6033" spans="5:5" s="77" customFormat="1" ht="88.5" customHeight="1">
      <c r="E6033" s="81"/>
    </row>
    <row r="6034" spans="5:5" s="77" customFormat="1" ht="88.5" customHeight="1">
      <c r="E6034" s="81"/>
    </row>
    <row r="6035" spans="5:5" s="77" customFormat="1" ht="88.5" customHeight="1">
      <c r="E6035" s="81"/>
    </row>
    <row r="6036" spans="5:5" s="77" customFormat="1" ht="88.5" customHeight="1">
      <c r="E6036" s="81"/>
    </row>
    <row r="6037" spans="5:5" s="77" customFormat="1" ht="88.5" customHeight="1">
      <c r="E6037" s="81"/>
    </row>
    <row r="6038" spans="5:5" s="77" customFormat="1" ht="88.5" customHeight="1">
      <c r="E6038" s="81"/>
    </row>
    <row r="6039" spans="5:5" s="77" customFormat="1" ht="88.5" customHeight="1">
      <c r="E6039" s="81"/>
    </row>
    <row r="6040" spans="5:5" s="77" customFormat="1" ht="88.5" customHeight="1">
      <c r="E6040" s="81"/>
    </row>
    <row r="6041" spans="5:5" s="77" customFormat="1" ht="88.5" customHeight="1">
      <c r="E6041" s="81"/>
    </row>
    <row r="6042" spans="5:5" s="77" customFormat="1" ht="88.5" customHeight="1">
      <c r="E6042" s="81"/>
    </row>
    <row r="6043" spans="5:5" s="77" customFormat="1" ht="88.5" customHeight="1">
      <c r="E6043" s="81"/>
    </row>
    <row r="6044" spans="5:5" s="77" customFormat="1" ht="88.5" customHeight="1">
      <c r="E6044" s="81"/>
    </row>
    <row r="6045" spans="5:5" s="77" customFormat="1" ht="88.5" customHeight="1">
      <c r="E6045" s="81"/>
    </row>
    <row r="6046" spans="5:5" s="77" customFormat="1" ht="88.5" customHeight="1">
      <c r="E6046" s="81"/>
    </row>
    <row r="6047" spans="5:5" s="77" customFormat="1" ht="88.5" customHeight="1">
      <c r="E6047" s="81"/>
    </row>
    <row r="6048" spans="5:5" s="77" customFormat="1" ht="88.5" customHeight="1">
      <c r="E6048" s="81"/>
    </row>
    <row r="6049" spans="5:5" s="77" customFormat="1" ht="88.5" customHeight="1">
      <c r="E6049" s="81"/>
    </row>
    <row r="6050" spans="5:5" s="77" customFormat="1" ht="88.5" customHeight="1">
      <c r="E6050" s="81"/>
    </row>
    <row r="6051" spans="5:5" s="77" customFormat="1" ht="88.5" customHeight="1">
      <c r="E6051" s="81"/>
    </row>
    <row r="6052" spans="5:5" s="77" customFormat="1" ht="88.5" customHeight="1">
      <c r="E6052" s="81"/>
    </row>
    <row r="6053" spans="5:5" s="77" customFormat="1" ht="88.5" customHeight="1">
      <c r="E6053" s="81"/>
    </row>
    <row r="6054" spans="5:5" s="77" customFormat="1" ht="88.5" customHeight="1">
      <c r="E6054" s="81"/>
    </row>
    <row r="6055" spans="5:5" s="77" customFormat="1" ht="88.5" customHeight="1">
      <c r="E6055" s="81"/>
    </row>
    <row r="6056" spans="5:5" s="77" customFormat="1" ht="88.5" customHeight="1">
      <c r="E6056" s="81"/>
    </row>
    <row r="6057" spans="5:5" s="77" customFormat="1" ht="88.5" customHeight="1">
      <c r="E6057" s="81"/>
    </row>
    <row r="6058" spans="5:5" s="77" customFormat="1" ht="88.5" customHeight="1">
      <c r="E6058" s="81"/>
    </row>
    <row r="6059" spans="5:5" s="77" customFormat="1" ht="88.5" customHeight="1">
      <c r="E6059" s="81"/>
    </row>
    <row r="6060" spans="5:5" s="77" customFormat="1" ht="88.5" customHeight="1">
      <c r="E6060" s="81"/>
    </row>
    <row r="6061" spans="5:5" s="77" customFormat="1" ht="88.5" customHeight="1">
      <c r="E6061" s="81"/>
    </row>
    <row r="6062" spans="5:5" s="77" customFormat="1" ht="88.5" customHeight="1">
      <c r="E6062" s="81"/>
    </row>
    <row r="6063" spans="5:5" s="77" customFormat="1" ht="88.5" customHeight="1">
      <c r="E6063" s="81"/>
    </row>
    <row r="6064" spans="5:5" s="77" customFormat="1" ht="88.5" customHeight="1">
      <c r="E6064" s="81"/>
    </row>
    <row r="6065" spans="5:5" s="77" customFormat="1" ht="88.5" customHeight="1">
      <c r="E6065" s="81"/>
    </row>
    <row r="6066" spans="5:5" s="77" customFormat="1" ht="88.5" customHeight="1">
      <c r="E6066" s="81"/>
    </row>
    <row r="6067" spans="5:5" s="77" customFormat="1" ht="88.5" customHeight="1">
      <c r="E6067" s="81"/>
    </row>
    <row r="6068" spans="5:5" s="77" customFormat="1" ht="88.5" customHeight="1">
      <c r="E6068" s="81"/>
    </row>
    <row r="6069" spans="5:5" s="77" customFormat="1" ht="88.5" customHeight="1">
      <c r="E6069" s="81"/>
    </row>
    <row r="6070" spans="5:5" s="77" customFormat="1" ht="88.5" customHeight="1">
      <c r="E6070" s="81"/>
    </row>
    <row r="6071" spans="5:5" s="77" customFormat="1" ht="88.5" customHeight="1">
      <c r="E6071" s="81"/>
    </row>
    <row r="6072" spans="5:5" s="77" customFormat="1" ht="88.5" customHeight="1">
      <c r="E6072" s="81"/>
    </row>
    <row r="6073" spans="5:5" s="77" customFormat="1" ht="88.5" customHeight="1">
      <c r="E6073" s="81"/>
    </row>
    <row r="6074" spans="5:5" s="77" customFormat="1" ht="88.5" customHeight="1">
      <c r="E6074" s="81"/>
    </row>
    <row r="6075" spans="5:5" s="77" customFormat="1" ht="88.5" customHeight="1">
      <c r="E6075" s="81"/>
    </row>
    <row r="6076" spans="5:5" s="77" customFormat="1" ht="88.5" customHeight="1">
      <c r="E6076" s="81"/>
    </row>
    <row r="6077" spans="5:5" s="77" customFormat="1" ht="88.5" customHeight="1">
      <c r="E6077" s="81"/>
    </row>
    <row r="6078" spans="5:5" s="77" customFormat="1" ht="88.5" customHeight="1">
      <c r="E6078" s="81"/>
    </row>
    <row r="6079" spans="5:5" s="77" customFormat="1" ht="88.5" customHeight="1">
      <c r="E6079" s="81"/>
    </row>
    <row r="6080" spans="5:5" s="77" customFormat="1" ht="88.5" customHeight="1">
      <c r="E6080" s="81"/>
    </row>
    <row r="6081" spans="5:5" s="77" customFormat="1" ht="88.5" customHeight="1">
      <c r="E6081" s="81"/>
    </row>
    <row r="6082" spans="5:5" s="77" customFormat="1" ht="88.5" customHeight="1">
      <c r="E6082" s="81"/>
    </row>
    <row r="6083" spans="5:5" s="77" customFormat="1" ht="88.5" customHeight="1">
      <c r="E6083" s="81"/>
    </row>
    <row r="6084" spans="5:5" s="77" customFormat="1" ht="88.5" customHeight="1">
      <c r="E6084" s="81"/>
    </row>
    <row r="6085" spans="5:5" s="77" customFormat="1" ht="88.5" customHeight="1">
      <c r="E6085" s="81"/>
    </row>
    <row r="6086" spans="5:5" s="77" customFormat="1" ht="88.5" customHeight="1">
      <c r="E6086" s="81"/>
    </row>
    <row r="6087" spans="5:5" s="77" customFormat="1" ht="88.5" customHeight="1">
      <c r="E6087" s="81"/>
    </row>
    <row r="6088" spans="5:5" s="77" customFormat="1" ht="88.5" customHeight="1">
      <c r="E6088" s="81"/>
    </row>
    <row r="6089" spans="5:5" s="77" customFormat="1" ht="88.5" customHeight="1">
      <c r="E6089" s="81"/>
    </row>
    <row r="6090" spans="5:5" s="77" customFormat="1" ht="88.5" customHeight="1">
      <c r="E6090" s="81"/>
    </row>
    <row r="6091" spans="5:5" s="77" customFormat="1" ht="88.5" customHeight="1">
      <c r="E6091" s="81"/>
    </row>
    <row r="6092" spans="5:5" s="77" customFormat="1" ht="88.5" customHeight="1">
      <c r="E6092" s="81"/>
    </row>
    <row r="6093" spans="5:5" s="77" customFormat="1" ht="88.5" customHeight="1">
      <c r="E6093" s="81"/>
    </row>
    <row r="6094" spans="5:5" s="77" customFormat="1" ht="88.5" customHeight="1">
      <c r="E6094" s="81"/>
    </row>
    <row r="6095" spans="5:5" s="77" customFormat="1" ht="88.5" customHeight="1">
      <c r="E6095" s="81"/>
    </row>
    <row r="6096" spans="5:5" s="77" customFormat="1" ht="88.5" customHeight="1">
      <c r="E6096" s="81"/>
    </row>
    <row r="6097" spans="5:5" s="77" customFormat="1" ht="88.5" customHeight="1">
      <c r="E6097" s="81"/>
    </row>
    <row r="6098" spans="5:5" s="77" customFormat="1" ht="88.5" customHeight="1">
      <c r="E6098" s="81"/>
    </row>
    <row r="6099" spans="5:5" s="77" customFormat="1" ht="88.5" customHeight="1">
      <c r="E6099" s="81"/>
    </row>
    <row r="6100" spans="5:5" s="77" customFormat="1" ht="88.5" customHeight="1">
      <c r="E6100" s="81"/>
    </row>
    <row r="6101" spans="5:5" s="77" customFormat="1" ht="88.5" customHeight="1">
      <c r="E6101" s="81"/>
    </row>
    <row r="6102" spans="5:5" s="77" customFormat="1" ht="88.5" customHeight="1">
      <c r="E6102" s="81"/>
    </row>
    <row r="6103" spans="5:5" s="77" customFormat="1" ht="88.5" customHeight="1">
      <c r="E6103" s="81"/>
    </row>
    <row r="6104" spans="5:5" s="77" customFormat="1" ht="88.5" customHeight="1">
      <c r="E6104" s="81"/>
    </row>
    <row r="6105" spans="5:5" s="77" customFormat="1" ht="88.5" customHeight="1">
      <c r="E6105" s="81"/>
    </row>
    <row r="6106" spans="5:5" s="77" customFormat="1" ht="88.5" customHeight="1">
      <c r="E6106" s="81"/>
    </row>
    <row r="6107" spans="5:5" s="77" customFormat="1" ht="88.5" customHeight="1">
      <c r="E6107" s="81"/>
    </row>
    <row r="6108" spans="5:5" s="77" customFormat="1" ht="88.5" customHeight="1">
      <c r="E6108" s="81"/>
    </row>
    <row r="6109" spans="5:5" s="77" customFormat="1" ht="88.5" customHeight="1">
      <c r="E6109" s="81"/>
    </row>
    <row r="6110" spans="5:5" s="77" customFormat="1" ht="88.5" customHeight="1">
      <c r="E6110" s="81"/>
    </row>
    <row r="6111" spans="5:5" s="77" customFormat="1" ht="88.5" customHeight="1">
      <c r="E6111" s="81"/>
    </row>
    <row r="6112" spans="5:5" s="77" customFormat="1" ht="88.5" customHeight="1">
      <c r="E6112" s="81"/>
    </row>
    <row r="6113" spans="5:5" s="77" customFormat="1" ht="88.5" customHeight="1">
      <c r="E6113" s="81"/>
    </row>
    <row r="6114" spans="5:5" s="77" customFormat="1" ht="88.5" customHeight="1">
      <c r="E6114" s="81"/>
    </row>
    <row r="6115" spans="5:5" s="77" customFormat="1" ht="88.5" customHeight="1">
      <c r="E6115" s="81"/>
    </row>
    <row r="6116" spans="5:5" s="77" customFormat="1" ht="88.5" customHeight="1">
      <c r="E6116" s="81"/>
    </row>
    <row r="6117" spans="5:5" s="77" customFormat="1" ht="88.5" customHeight="1">
      <c r="E6117" s="81"/>
    </row>
    <row r="6118" spans="5:5" s="77" customFormat="1" ht="88.5" customHeight="1">
      <c r="E6118" s="81"/>
    </row>
    <row r="6119" spans="5:5" s="77" customFormat="1" ht="88.5" customHeight="1">
      <c r="E6119" s="81"/>
    </row>
    <row r="6120" spans="5:5" s="77" customFormat="1" ht="88.5" customHeight="1">
      <c r="E6120" s="81"/>
    </row>
    <row r="6121" spans="5:5" s="77" customFormat="1" ht="88.5" customHeight="1">
      <c r="E6121" s="81"/>
    </row>
    <row r="6122" spans="5:5" s="77" customFormat="1" ht="88.5" customHeight="1">
      <c r="E6122" s="81"/>
    </row>
    <row r="6123" spans="5:5" s="77" customFormat="1" ht="88.5" customHeight="1">
      <c r="E6123" s="81"/>
    </row>
    <row r="6124" spans="5:5" s="77" customFormat="1" ht="88.5" customHeight="1">
      <c r="E6124" s="81"/>
    </row>
    <row r="6125" spans="5:5" s="77" customFormat="1" ht="88.5" customHeight="1">
      <c r="E6125" s="81"/>
    </row>
    <row r="6126" spans="5:5" s="77" customFormat="1" ht="88.5" customHeight="1">
      <c r="E6126" s="81"/>
    </row>
    <row r="6127" spans="5:5" s="77" customFormat="1" ht="88.5" customHeight="1">
      <c r="E6127" s="81"/>
    </row>
    <row r="6128" spans="5:5" s="77" customFormat="1" ht="88.5" customHeight="1">
      <c r="E6128" s="81"/>
    </row>
    <row r="6129" spans="5:5" s="77" customFormat="1" ht="88.5" customHeight="1">
      <c r="E6129" s="81"/>
    </row>
    <row r="6130" spans="5:5" s="77" customFormat="1" ht="88.5" customHeight="1">
      <c r="E6130" s="81"/>
    </row>
    <row r="6131" spans="5:5" s="77" customFormat="1" ht="88.5" customHeight="1">
      <c r="E6131" s="81"/>
    </row>
    <row r="6132" spans="5:5" s="77" customFormat="1" ht="88.5" customHeight="1">
      <c r="E6132" s="81"/>
    </row>
    <row r="6133" spans="5:5" s="77" customFormat="1" ht="88.5" customHeight="1">
      <c r="E6133" s="81"/>
    </row>
    <row r="6134" spans="5:5" s="77" customFormat="1" ht="88.5" customHeight="1">
      <c r="E6134" s="81"/>
    </row>
    <row r="6135" spans="5:5" s="77" customFormat="1" ht="88.5" customHeight="1">
      <c r="E6135" s="81"/>
    </row>
    <row r="6136" spans="5:5" s="77" customFormat="1" ht="88.5" customHeight="1">
      <c r="E6136" s="81"/>
    </row>
    <row r="6137" spans="5:5" s="77" customFormat="1" ht="88.5" customHeight="1">
      <c r="E6137" s="81"/>
    </row>
    <row r="6138" spans="5:5" s="77" customFormat="1" ht="88.5" customHeight="1">
      <c r="E6138" s="81"/>
    </row>
    <row r="6139" spans="5:5" s="77" customFormat="1" ht="88.5" customHeight="1">
      <c r="E6139" s="81"/>
    </row>
    <row r="6140" spans="5:5" s="77" customFormat="1" ht="88.5" customHeight="1">
      <c r="E6140" s="81"/>
    </row>
    <row r="6141" spans="5:5" s="77" customFormat="1" ht="88.5" customHeight="1">
      <c r="E6141" s="81"/>
    </row>
    <row r="6142" spans="5:5" s="77" customFormat="1" ht="88.5" customHeight="1">
      <c r="E6142" s="81"/>
    </row>
    <row r="6143" spans="5:5" s="77" customFormat="1" ht="88.5" customHeight="1">
      <c r="E6143" s="81"/>
    </row>
    <row r="6144" spans="5:5" s="77" customFormat="1" ht="88.5" customHeight="1">
      <c r="E6144" s="81"/>
    </row>
    <row r="6145" spans="5:5" s="77" customFormat="1" ht="88.5" customHeight="1">
      <c r="E6145" s="81"/>
    </row>
    <row r="6146" spans="5:5" s="77" customFormat="1" ht="88.5" customHeight="1">
      <c r="E6146" s="81"/>
    </row>
    <row r="6147" spans="5:5" s="77" customFormat="1" ht="88.5" customHeight="1">
      <c r="E6147" s="81"/>
    </row>
    <row r="6148" spans="5:5" s="77" customFormat="1" ht="88.5" customHeight="1">
      <c r="E6148" s="81"/>
    </row>
    <row r="6149" spans="5:5" s="77" customFormat="1" ht="88.5" customHeight="1">
      <c r="E6149" s="81"/>
    </row>
    <row r="6150" spans="5:5" s="77" customFormat="1" ht="88.5" customHeight="1">
      <c r="E6150" s="81"/>
    </row>
    <row r="6151" spans="5:5" s="77" customFormat="1" ht="88.5" customHeight="1">
      <c r="E6151" s="81"/>
    </row>
    <row r="6152" spans="5:5" s="77" customFormat="1" ht="88.5" customHeight="1">
      <c r="E6152" s="81"/>
    </row>
    <row r="6153" spans="5:5" s="77" customFormat="1" ht="88.5" customHeight="1">
      <c r="E6153" s="81"/>
    </row>
    <row r="6154" spans="5:5" s="77" customFormat="1" ht="88.5" customHeight="1">
      <c r="E6154" s="81"/>
    </row>
    <row r="6155" spans="5:5" s="77" customFormat="1" ht="88.5" customHeight="1">
      <c r="E6155" s="81"/>
    </row>
    <row r="6156" spans="5:5" s="77" customFormat="1" ht="88.5" customHeight="1">
      <c r="E6156" s="81"/>
    </row>
    <row r="6157" spans="5:5" s="77" customFormat="1" ht="88.5" customHeight="1">
      <c r="E6157" s="81"/>
    </row>
    <row r="6158" spans="5:5" s="77" customFormat="1" ht="88.5" customHeight="1">
      <c r="E6158" s="81"/>
    </row>
    <row r="6159" spans="5:5" s="77" customFormat="1" ht="88.5" customHeight="1">
      <c r="E6159" s="81"/>
    </row>
    <row r="6160" spans="5:5" s="77" customFormat="1" ht="88.5" customHeight="1">
      <c r="E6160" s="81"/>
    </row>
    <row r="6161" spans="5:5" s="77" customFormat="1" ht="88.5" customHeight="1">
      <c r="E6161" s="81"/>
    </row>
    <row r="6162" spans="5:5" s="77" customFormat="1" ht="88.5" customHeight="1">
      <c r="E6162" s="81"/>
    </row>
    <row r="6163" spans="5:5" s="77" customFormat="1" ht="88.5" customHeight="1">
      <c r="E6163" s="81"/>
    </row>
    <row r="6164" spans="5:5" s="77" customFormat="1" ht="88.5" customHeight="1">
      <c r="E6164" s="81"/>
    </row>
    <row r="6165" spans="5:5" s="77" customFormat="1" ht="88.5" customHeight="1">
      <c r="E6165" s="81"/>
    </row>
    <row r="6166" spans="5:5" s="77" customFormat="1" ht="88.5" customHeight="1">
      <c r="E6166" s="81"/>
    </row>
    <row r="6167" spans="5:5" s="77" customFormat="1" ht="88.5" customHeight="1">
      <c r="E6167" s="81"/>
    </row>
    <row r="6168" spans="5:5" s="77" customFormat="1" ht="88.5" customHeight="1">
      <c r="E6168" s="81"/>
    </row>
    <row r="6169" spans="5:5" s="77" customFormat="1" ht="88.5" customHeight="1">
      <c r="E6169" s="81"/>
    </row>
    <row r="6170" spans="5:5" s="77" customFormat="1" ht="88.5" customHeight="1">
      <c r="E6170" s="81"/>
    </row>
    <row r="6171" spans="5:5" s="77" customFormat="1" ht="88.5" customHeight="1">
      <c r="E6171" s="81"/>
    </row>
    <row r="6172" spans="5:5" s="77" customFormat="1" ht="88.5" customHeight="1">
      <c r="E6172" s="81"/>
    </row>
    <row r="6173" spans="5:5" s="77" customFormat="1" ht="88.5" customHeight="1">
      <c r="E6173" s="81"/>
    </row>
    <row r="6174" spans="5:5" s="77" customFormat="1" ht="88.5" customHeight="1">
      <c r="E6174" s="81"/>
    </row>
    <row r="6175" spans="5:5" s="77" customFormat="1" ht="88.5" customHeight="1">
      <c r="E6175" s="81"/>
    </row>
    <row r="6176" spans="5:5" s="77" customFormat="1" ht="88.5" customHeight="1">
      <c r="E6176" s="81"/>
    </row>
    <row r="6177" spans="5:5" s="77" customFormat="1" ht="88.5" customHeight="1">
      <c r="E6177" s="81"/>
    </row>
    <row r="6178" spans="5:5" s="77" customFormat="1" ht="88.5" customHeight="1">
      <c r="E6178" s="81"/>
    </row>
    <row r="6179" spans="5:5" s="77" customFormat="1" ht="88.5" customHeight="1">
      <c r="E6179" s="81"/>
    </row>
    <row r="6180" spans="5:5" s="77" customFormat="1" ht="88.5" customHeight="1">
      <c r="E6180" s="81"/>
    </row>
    <row r="6181" spans="5:5" s="77" customFormat="1" ht="88.5" customHeight="1">
      <c r="E6181" s="81"/>
    </row>
    <row r="6182" spans="5:5" s="77" customFormat="1" ht="88.5" customHeight="1">
      <c r="E6182" s="81"/>
    </row>
    <row r="6183" spans="5:5" s="77" customFormat="1" ht="88.5" customHeight="1">
      <c r="E6183" s="81"/>
    </row>
    <row r="6184" spans="5:5" s="77" customFormat="1" ht="88.5" customHeight="1">
      <c r="E6184" s="81"/>
    </row>
    <row r="6185" spans="5:5" s="77" customFormat="1" ht="88.5" customHeight="1">
      <c r="E6185" s="81"/>
    </row>
    <row r="6186" spans="5:5" s="77" customFormat="1" ht="88.5" customHeight="1">
      <c r="E6186" s="81"/>
    </row>
    <row r="6187" spans="5:5" s="77" customFormat="1" ht="88.5" customHeight="1">
      <c r="E6187" s="81"/>
    </row>
    <row r="6188" spans="5:5" s="77" customFormat="1" ht="88.5" customHeight="1">
      <c r="E6188" s="81"/>
    </row>
    <row r="6189" spans="5:5" s="77" customFormat="1" ht="88.5" customHeight="1">
      <c r="E6189" s="81"/>
    </row>
    <row r="6190" spans="5:5" s="77" customFormat="1" ht="88.5" customHeight="1">
      <c r="E6190" s="81"/>
    </row>
    <row r="6191" spans="5:5" s="77" customFormat="1" ht="88.5" customHeight="1">
      <c r="E6191" s="81"/>
    </row>
    <row r="6192" spans="5:5" s="77" customFormat="1" ht="88.5" customHeight="1">
      <c r="E6192" s="81"/>
    </row>
    <row r="6193" spans="5:5" s="77" customFormat="1" ht="88.5" customHeight="1">
      <c r="E6193" s="81"/>
    </row>
    <row r="6194" spans="5:5" s="77" customFormat="1" ht="88.5" customHeight="1">
      <c r="E6194" s="81"/>
    </row>
    <row r="6195" spans="5:5" s="77" customFormat="1" ht="88.5" customHeight="1">
      <c r="E6195" s="81"/>
    </row>
    <row r="6196" spans="5:5" s="77" customFormat="1" ht="88.5" customHeight="1">
      <c r="E6196" s="81"/>
    </row>
    <row r="6197" spans="5:5" s="77" customFormat="1" ht="88.5" customHeight="1">
      <c r="E6197" s="81"/>
    </row>
    <row r="6198" spans="5:5" s="77" customFormat="1" ht="88.5" customHeight="1">
      <c r="E6198" s="81"/>
    </row>
    <row r="6199" spans="5:5" s="77" customFormat="1" ht="88.5" customHeight="1">
      <c r="E6199" s="81"/>
    </row>
    <row r="6200" spans="5:5" s="77" customFormat="1" ht="88.5" customHeight="1">
      <c r="E6200" s="81"/>
    </row>
    <row r="6201" spans="5:5" s="77" customFormat="1" ht="88.5" customHeight="1">
      <c r="E6201" s="81"/>
    </row>
    <row r="6202" spans="5:5" s="77" customFormat="1" ht="88.5" customHeight="1">
      <c r="E6202" s="81"/>
    </row>
    <row r="6203" spans="5:5" s="77" customFormat="1" ht="88.5" customHeight="1">
      <c r="E6203" s="81"/>
    </row>
    <row r="6204" spans="5:5" s="77" customFormat="1" ht="88.5" customHeight="1">
      <c r="E6204" s="81"/>
    </row>
    <row r="6205" spans="5:5" s="77" customFormat="1" ht="88.5" customHeight="1">
      <c r="E6205" s="81"/>
    </row>
    <row r="6206" spans="5:5" s="77" customFormat="1" ht="88.5" customHeight="1">
      <c r="E6206" s="81"/>
    </row>
    <row r="6207" spans="5:5" s="77" customFormat="1" ht="88.5" customHeight="1">
      <c r="E6207" s="81"/>
    </row>
    <row r="6208" spans="5:5" s="77" customFormat="1" ht="88.5" customHeight="1">
      <c r="E6208" s="81"/>
    </row>
    <row r="6209" spans="5:5" s="77" customFormat="1" ht="88.5" customHeight="1">
      <c r="E6209" s="81"/>
    </row>
    <row r="6210" spans="5:5" s="77" customFormat="1" ht="88.5" customHeight="1">
      <c r="E6210" s="81"/>
    </row>
    <row r="6211" spans="5:5" s="77" customFormat="1" ht="88.5" customHeight="1">
      <c r="E6211" s="81"/>
    </row>
    <row r="6212" spans="5:5" s="77" customFormat="1" ht="88.5" customHeight="1">
      <c r="E6212" s="81"/>
    </row>
    <row r="6213" spans="5:5" s="77" customFormat="1" ht="88.5" customHeight="1">
      <c r="E6213" s="81"/>
    </row>
    <row r="6214" spans="5:5" s="77" customFormat="1" ht="88.5" customHeight="1">
      <c r="E6214" s="81"/>
    </row>
    <row r="6215" spans="5:5" s="77" customFormat="1" ht="88.5" customHeight="1">
      <c r="E6215" s="81"/>
    </row>
    <row r="6216" spans="5:5" s="77" customFormat="1" ht="88.5" customHeight="1">
      <c r="E6216" s="81"/>
    </row>
    <row r="6217" spans="5:5" s="77" customFormat="1" ht="88.5" customHeight="1">
      <c r="E6217" s="81"/>
    </row>
    <row r="6218" spans="5:5" s="77" customFormat="1" ht="88.5" customHeight="1">
      <c r="E6218" s="81"/>
    </row>
    <row r="6219" spans="5:5" s="77" customFormat="1" ht="88.5" customHeight="1">
      <c r="E6219" s="81"/>
    </row>
    <row r="6220" spans="5:5" s="77" customFormat="1" ht="88.5" customHeight="1">
      <c r="E6220" s="81"/>
    </row>
    <row r="6221" spans="5:5" s="77" customFormat="1" ht="88.5" customHeight="1">
      <c r="E6221" s="81"/>
    </row>
    <row r="6222" spans="5:5" s="77" customFormat="1" ht="88.5" customHeight="1">
      <c r="E6222" s="81"/>
    </row>
    <row r="6223" spans="5:5" s="77" customFormat="1" ht="88.5" customHeight="1">
      <c r="E6223" s="81"/>
    </row>
    <row r="6224" spans="5:5" s="77" customFormat="1" ht="88.5" customHeight="1">
      <c r="E6224" s="81"/>
    </row>
    <row r="6225" spans="5:5" s="77" customFormat="1" ht="88.5" customHeight="1">
      <c r="E6225" s="81"/>
    </row>
    <row r="6226" spans="5:5" s="77" customFormat="1" ht="88.5" customHeight="1">
      <c r="E6226" s="81"/>
    </row>
    <row r="6227" spans="5:5" s="77" customFormat="1" ht="88.5" customHeight="1">
      <c r="E6227" s="81"/>
    </row>
    <row r="6228" spans="5:5" s="77" customFormat="1" ht="88.5" customHeight="1">
      <c r="E6228" s="81"/>
    </row>
    <row r="6229" spans="5:5" s="77" customFormat="1" ht="88.5" customHeight="1">
      <c r="E6229" s="81"/>
    </row>
    <row r="6230" spans="5:5" s="77" customFormat="1" ht="88.5" customHeight="1">
      <c r="E6230" s="81"/>
    </row>
    <row r="6231" spans="5:5" s="77" customFormat="1" ht="88.5" customHeight="1">
      <c r="E6231" s="81"/>
    </row>
    <row r="6232" spans="5:5" s="77" customFormat="1" ht="88.5" customHeight="1">
      <c r="E6232" s="81"/>
    </row>
    <row r="6233" spans="5:5" s="77" customFormat="1" ht="88.5" customHeight="1">
      <c r="E6233" s="81"/>
    </row>
    <row r="6234" spans="5:5" s="77" customFormat="1" ht="88.5" customHeight="1">
      <c r="E6234" s="81"/>
    </row>
    <row r="6235" spans="5:5" s="77" customFormat="1" ht="88.5" customHeight="1">
      <c r="E6235" s="81"/>
    </row>
    <row r="6236" spans="5:5" s="77" customFormat="1" ht="88.5" customHeight="1">
      <c r="E6236" s="81"/>
    </row>
    <row r="6237" spans="5:5" s="77" customFormat="1" ht="88.5" customHeight="1">
      <c r="E6237" s="81"/>
    </row>
    <row r="6238" spans="5:5" s="77" customFormat="1" ht="88.5" customHeight="1">
      <c r="E6238" s="81"/>
    </row>
    <row r="6239" spans="5:5" s="77" customFormat="1" ht="88.5" customHeight="1">
      <c r="E6239" s="81"/>
    </row>
    <row r="6240" spans="5:5" s="77" customFormat="1" ht="88.5" customHeight="1">
      <c r="E6240" s="81"/>
    </row>
    <row r="6241" spans="5:5" s="77" customFormat="1" ht="88.5" customHeight="1">
      <c r="E6241" s="81"/>
    </row>
    <row r="6242" spans="5:5" s="77" customFormat="1" ht="88.5" customHeight="1">
      <c r="E6242" s="81"/>
    </row>
    <row r="6243" spans="5:5" s="77" customFormat="1" ht="88.5" customHeight="1">
      <c r="E6243" s="81"/>
    </row>
    <row r="6244" spans="5:5" s="77" customFormat="1" ht="88.5" customHeight="1">
      <c r="E6244" s="81"/>
    </row>
    <row r="6245" spans="5:5" s="77" customFormat="1" ht="88.5" customHeight="1">
      <c r="E6245" s="81"/>
    </row>
    <row r="6246" spans="5:5" s="77" customFormat="1" ht="88.5" customHeight="1">
      <c r="E6246" s="81"/>
    </row>
    <row r="6247" spans="5:5" s="77" customFormat="1" ht="88.5" customHeight="1">
      <c r="E6247" s="81"/>
    </row>
    <row r="6248" spans="5:5" s="77" customFormat="1" ht="88.5" customHeight="1">
      <c r="E6248" s="81"/>
    </row>
    <row r="6249" spans="5:5" s="77" customFormat="1" ht="88.5" customHeight="1">
      <c r="E6249" s="81"/>
    </row>
    <row r="6250" spans="5:5" s="77" customFormat="1" ht="88.5" customHeight="1">
      <c r="E6250" s="81"/>
    </row>
    <row r="6251" spans="5:5" s="77" customFormat="1" ht="88.5" customHeight="1">
      <c r="E6251" s="81"/>
    </row>
    <row r="6252" spans="5:5" s="77" customFormat="1" ht="88.5" customHeight="1">
      <c r="E6252" s="81"/>
    </row>
    <row r="6253" spans="5:5" s="77" customFormat="1" ht="88.5" customHeight="1">
      <c r="E6253" s="81"/>
    </row>
    <row r="6254" spans="5:5" s="77" customFormat="1" ht="88.5" customHeight="1">
      <c r="E6254" s="81"/>
    </row>
    <row r="6255" spans="5:5" s="77" customFormat="1" ht="88.5" customHeight="1">
      <c r="E6255" s="81"/>
    </row>
    <row r="6256" spans="5:5" s="77" customFormat="1" ht="88.5" customHeight="1">
      <c r="E6256" s="81"/>
    </row>
    <row r="6257" spans="5:5" s="77" customFormat="1" ht="88.5" customHeight="1">
      <c r="E6257" s="81"/>
    </row>
    <row r="6258" spans="5:5" s="77" customFormat="1" ht="88.5" customHeight="1">
      <c r="E6258" s="81"/>
    </row>
    <row r="6259" spans="5:5" s="77" customFormat="1" ht="88.5" customHeight="1">
      <c r="E6259" s="81"/>
    </row>
    <row r="6260" spans="5:5" s="77" customFormat="1" ht="88.5" customHeight="1">
      <c r="E6260" s="81"/>
    </row>
    <row r="6261" spans="5:5" s="77" customFormat="1" ht="88.5" customHeight="1">
      <c r="E6261" s="81"/>
    </row>
    <row r="6262" spans="5:5" s="77" customFormat="1" ht="88.5" customHeight="1">
      <c r="E6262" s="81"/>
    </row>
    <row r="6263" spans="5:5" s="77" customFormat="1" ht="88.5" customHeight="1">
      <c r="E6263" s="81"/>
    </row>
    <row r="6264" spans="5:5" s="77" customFormat="1" ht="88.5" customHeight="1">
      <c r="E6264" s="81"/>
    </row>
    <row r="6265" spans="5:5" s="77" customFormat="1" ht="88.5" customHeight="1">
      <c r="E6265" s="81"/>
    </row>
    <row r="6266" spans="5:5" s="77" customFormat="1" ht="88.5" customHeight="1">
      <c r="E6266" s="81"/>
    </row>
    <row r="6267" spans="5:5" s="77" customFormat="1" ht="88.5" customHeight="1">
      <c r="E6267" s="81"/>
    </row>
    <row r="6268" spans="5:5" s="77" customFormat="1" ht="88.5" customHeight="1">
      <c r="E6268" s="81"/>
    </row>
    <row r="6269" spans="5:5" s="77" customFormat="1" ht="88.5" customHeight="1">
      <c r="E6269" s="81"/>
    </row>
    <row r="6270" spans="5:5" s="77" customFormat="1" ht="88.5" customHeight="1">
      <c r="E6270" s="81"/>
    </row>
    <row r="6271" spans="5:5" s="77" customFormat="1" ht="88.5" customHeight="1">
      <c r="E6271" s="81"/>
    </row>
    <row r="6272" spans="5:5" s="77" customFormat="1" ht="88.5" customHeight="1">
      <c r="E6272" s="81"/>
    </row>
    <row r="6273" spans="5:5" s="77" customFormat="1" ht="88.5" customHeight="1">
      <c r="E6273" s="81"/>
    </row>
    <row r="6274" spans="5:5" s="77" customFormat="1" ht="88.5" customHeight="1">
      <c r="E6274" s="81"/>
    </row>
    <row r="6275" spans="5:5" s="77" customFormat="1" ht="88.5" customHeight="1">
      <c r="E6275" s="81"/>
    </row>
    <row r="6276" spans="5:5" s="77" customFormat="1" ht="88.5" customHeight="1">
      <c r="E6276" s="81"/>
    </row>
    <row r="6277" spans="5:5" s="77" customFormat="1" ht="88.5" customHeight="1">
      <c r="E6277" s="81"/>
    </row>
    <row r="6278" spans="5:5" s="77" customFormat="1" ht="88.5" customHeight="1">
      <c r="E6278" s="81"/>
    </row>
    <row r="6279" spans="5:5" s="77" customFormat="1" ht="88.5" customHeight="1">
      <c r="E6279" s="81"/>
    </row>
    <row r="6280" spans="5:5" s="77" customFormat="1" ht="88.5" customHeight="1">
      <c r="E6280" s="81"/>
    </row>
    <row r="6281" spans="5:5" s="77" customFormat="1" ht="88.5" customHeight="1">
      <c r="E6281" s="81"/>
    </row>
    <row r="6282" spans="5:5" s="77" customFormat="1" ht="88.5" customHeight="1">
      <c r="E6282" s="81"/>
    </row>
    <row r="6283" spans="5:5" s="77" customFormat="1" ht="88.5" customHeight="1">
      <c r="E6283" s="81"/>
    </row>
    <row r="6284" spans="5:5" s="77" customFormat="1" ht="88.5" customHeight="1">
      <c r="E6284" s="81"/>
    </row>
    <row r="6285" spans="5:5" s="77" customFormat="1" ht="88.5" customHeight="1">
      <c r="E6285" s="81"/>
    </row>
    <row r="6286" spans="5:5" s="77" customFormat="1" ht="88.5" customHeight="1">
      <c r="E6286" s="81"/>
    </row>
    <row r="6287" spans="5:5" s="77" customFormat="1" ht="88.5" customHeight="1">
      <c r="E6287" s="81"/>
    </row>
    <row r="6288" spans="5:5" s="77" customFormat="1" ht="88.5" customHeight="1">
      <c r="E6288" s="81"/>
    </row>
    <row r="6289" spans="5:5" s="77" customFormat="1" ht="88.5" customHeight="1">
      <c r="E6289" s="81"/>
    </row>
    <row r="6290" spans="5:5" s="77" customFormat="1" ht="88.5" customHeight="1">
      <c r="E6290" s="81"/>
    </row>
    <row r="6291" spans="5:5" s="77" customFormat="1" ht="88.5" customHeight="1">
      <c r="E6291" s="81"/>
    </row>
    <row r="6292" spans="5:5" s="77" customFormat="1" ht="88.5" customHeight="1">
      <c r="E6292" s="81"/>
    </row>
    <row r="6293" spans="5:5" s="77" customFormat="1" ht="88.5" customHeight="1">
      <c r="E6293" s="81"/>
    </row>
    <row r="6294" spans="5:5" s="77" customFormat="1" ht="88.5" customHeight="1">
      <c r="E6294" s="81"/>
    </row>
    <row r="6295" spans="5:5" s="77" customFormat="1" ht="88.5" customHeight="1">
      <c r="E6295" s="81"/>
    </row>
    <row r="6296" spans="5:5" s="77" customFormat="1" ht="88.5" customHeight="1">
      <c r="E6296" s="81"/>
    </row>
    <row r="6297" spans="5:5" s="77" customFormat="1" ht="88.5" customHeight="1">
      <c r="E6297" s="81"/>
    </row>
    <row r="6298" spans="5:5" s="77" customFormat="1" ht="88.5" customHeight="1">
      <c r="E6298" s="81"/>
    </row>
    <row r="6299" spans="5:5" s="77" customFormat="1" ht="88.5" customHeight="1">
      <c r="E6299" s="81"/>
    </row>
    <row r="6300" spans="5:5" s="77" customFormat="1" ht="88.5" customHeight="1">
      <c r="E6300" s="81"/>
    </row>
    <row r="6301" spans="5:5" s="77" customFormat="1" ht="88.5" customHeight="1">
      <c r="E6301" s="81"/>
    </row>
    <row r="6302" spans="5:5" s="77" customFormat="1" ht="88.5" customHeight="1">
      <c r="E6302" s="81"/>
    </row>
    <row r="6303" spans="5:5" s="77" customFormat="1" ht="88.5" customHeight="1">
      <c r="E6303" s="81"/>
    </row>
    <row r="6304" spans="5:5" s="77" customFormat="1" ht="88.5" customHeight="1">
      <c r="E6304" s="81"/>
    </row>
    <row r="6305" spans="5:5" s="77" customFormat="1" ht="88.5" customHeight="1">
      <c r="E6305" s="81"/>
    </row>
    <row r="6306" spans="5:5" s="77" customFormat="1" ht="88.5" customHeight="1">
      <c r="E6306" s="81"/>
    </row>
    <row r="6307" spans="5:5" s="77" customFormat="1" ht="88.5" customHeight="1">
      <c r="E6307" s="81"/>
    </row>
    <row r="6308" spans="5:5" s="77" customFormat="1" ht="88.5" customHeight="1">
      <c r="E6308" s="81"/>
    </row>
    <row r="6309" spans="5:5" s="77" customFormat="1" ht="88.5" customHeight="1">
      <c r="E6309" s="81"/>
    </row>
    <row r="6310" spans="5:5" s="77" customFormat="1" ht="88.5" customHeight="1">
      <c r="E6310" s="81"/>
    </row>
    <row r="6311" spans="5:5" s="77" customFormat="1" ht="88.5" customHeight="1">
      <c r="E6311" s="81"/>
    </row>
    <row r="6312" spans="5:5" s="77" customFormat="1" ht="88.5" customHeight="1">
      <c r="E6312" s="81"/>
    </row>
    <row r="6313" spans="5:5" s="77" customFormat="1" ht="88.5" customHeight="1">
      <c r="E6313" s="81"/>
    </row>
    <row r="6314" spans="5:5" s="77" customFormat="1" ht="88.5" customHeight="1">
      <c r="E6314" s="81"/>
    </row>
    <row r="6315" spans="5:5" s="77" customFormat="1" ht="88.5" customHeight="1">
      <c r="E6315" s="81"/>
    </row>
    <row r="6316" spans="5:5" s="77" customFormat="1" ht="88.5" customHeight="1">
      <c r="E6316" s="81"/>
    </row>
    <row r="6317" spans="5:5" s="77" customFormat="1" ht="88.5" customHeight="1">
      <c r="E6317" s="81"/>
    </row>
    <row r="6318" spans="5:5" s="77" customFormat="1" ht="88.5" customHeight="1">
      <c r="E6318" s="81"/>
    </row>
    <row r="6319" spans="5:5" s="77" customFormat="1" ht="88.5" customHeight="1">
      <c r="E6319" s="81"/>
    </row>
    <row r="6320" spans="5:5" s="77" customFormat="1" ht="88.5" customHeight="1">
      <c r="E6320" s="81"/>
    </row>
    <row r="6321" spans="5:5" s="77" customFormat="1" ht="88.5" customHeight="1">
      <c r="E6321" s="81"/>
    </row>
    <row r="6322" spans="5:5" s="77" customFormat="1" ht="88.5" customHeight="1">
      <c r="E6322" s="81"/>
    </row>
    <row r="6323" spans="5:5" s="77" customFormat="1" ht="88.5" customHeight="1">
      <c r="E6323" s="81"/>
    </row>
    <row r="6324" spans="5:5" s="77" customFormat="1" ht="88.5" customHeight="1">
      <c r="E6324" s="81"/>
    </row>
    <row r="6325" spans="5:5" s="77" customFormat="1" ht="88.5" customHeight="1">
      <c r="E6325" s="81"/>
    </row>
    <row r="6326" spans="5:5" s="77" customFormat="1" ht="88.5" customHeight="1">
      <c r="E6326" s="81"/>
    </row>
    <row r="6327" spans="5:5" s="77" customFormat="1" ht="88.5" customHeight="1">
      <c r="E6327" s="81"/>
    </row>
    <row r="6328" spans="5:5" s="77" customFormat="1" ht="88.5" customHeight="1">
      <c r="E6328" s="81"/>
    </row>
    <row r="6329" spans="5:5" s="77" customFormat="1" ht="88.5" customHeight="1">
      <c r="E6329" s="81"/>
    </row>
    <row r="6330" spans="5:5" s="77" customFormat="1" ht="88.5" customHeight="1">
      <c r="E6330" s="81"/>
    </row>
    <row r="6331" spans="5:5" s="77" customFormat="1" ht="88.5" customHeight="1">
      <c r="E6331" s="81"/>
    </row>
    <row r="6332" spans="5:5" s="77" customFormat="1" ht="88.5" customHeight="1">
      <c r="E6332" s="81"/>
    </row>
    <row r="6333" spans="5:5" s="77" customFormat="1" ht="88.5" customHeight="1">
      <c r="E6333" s="81"/>
    </row>
    <row r="6334" spans="5:5" s="77" customFormat="1" ht="88.5" customHeight="1">
      <c r="E6334" s="81"/>
    </row>
    <row r="6335" spans="5:5" s="77" customFormat="1" ht="88.5" customHeight="1">
      <c r="E6335" s="81"/>
    </row>
    <row r="6336" spans="5:5" s="77" customFormat="1" ht="88.5" customHeight="1">
      <c r="E6336" s="81"/>
    </row>
    <row r="6337" spans="5:5" s="77" customFormat="1" ht="88.5" customHeight="1">
      <c r="E6337" s="81"/>
    </row>
    <row r="6338" spans="5:5" s="77" customFormat="1" ht="88.5" customHeight="1">
      <c r="E6338" s="81"/>
    </row>
    <row r="6339" spans="5:5" s="77" customFormat="1" ht="88.5" customHeight="1">
      <c r="E6339" s="81"/>
    </row>
    <row r="6340" spans="5:5" s="77" customFormat="1" ht="88.5" customHeight="1">
      <c r="E6340" s="81"/>
    </row>
    <row r="6341" spans="5:5" s="77" customFormat="1" ht="88.5" customHeight="1">
      <c r="E6341" s="81"/>
    </row>
    <row r="6342" spans="5:5" s="77" customFormat="1" ht="88.5" customHeight="1">
      <c r="E6342" s="81"/>
    </row>
    <row r="6343" spans="5:5" s="77" customFormat="1" ht="88.5" customHeight="1">
      <c r="E6343" s="81"/>
    </row>
    <row r="6344" spans="5:5" s="77" customFormat="1" ht="88.5" customHeight="1">
      <c r="E6344" s="81"/>
    </row>
    <row r="6345" spans="5:5" s="77" customFormat="1" ht="88.5" customHeight="1">
      <c r="E6345" s="81"/>
    </row>
    <row r="6346" spans="5:5" s="77" customFormat="1" ht="88.5" customHeight="1">
      <c r="E6346" s="81"/>
    </row>
    <row r="6347" spans="5:5" s="77" customFormat="1" ht="88.5" customHeight="1">
      <c r="E6347" s="81"/>
    </row>
    <row r="6348" spans="5:5" s="77" customFormat="1" ht="88.5" customHeight="1">
      <c r="E6348" s="81"/>
    </row>
    <row r="6349" spans="5:5" s="77" customFormat="1" ht="88.5" customHeight="1">
      <c r="E6349" s="81"/>
    </row>
    <row r="6350" spans="5:5" s="77" customFormat="1" ht="88.5" customHeight="1">
      <c r="E6350" s="81"/>
    </row>
    <row r="6351" spans="5:5" s="77" customFormat="1" ht="88.5" customHeight="1">
      <c r="E6351" s="81"/>
    </row>
    <row r="6352" spans="5:5" s="77" customFormat="1" ht="88.5" customHeight="1">
      <c r="E6352" s="81"/>
    </row>
    <row r="6353" spans="5:5" s="77" customFormat="1" ht="88.5" customHeight="1">
      <c r="E6353" s="81"/>
    </row>
    <row r="6354" spans="5:5" s="77" customFormat="1" ht="88.5" customHeight="1">
      <c r="E6354" s="81"/>
    </row>
    <row r="6355" spans="5:5" s="77" customFormat="1" ht="88.5" customHeight="1">
      <c r="E6355" s="81"/>
    </row>
    <row r="6356" spans="5:5" s="77" customFormat="1" ht="88.5" customHeight="1">
      <c r="E6356" s="81"/>
    </row>
    <row r="6357" spans="5:5" s="77" customFormat="1" ht="88.5" customHeight="1">
      <c r="E6357" s="81"/>
    </row>
    <row r="6358" spans="5:5" s="77" customFormat="1" ht="88.5" customHeight="1">
      <c r="E6358" s="81"/>
    </row>
    <row r="6359" spans="5:5" s="77" customFormat="1" ht="88.5" customHeight="1">
      <c r="E6359" s="81"/>
    </row>
    <row r="6360" spans="5:5" s="77" customFormat="1" ht="88.5" customHeight="1">
      <c r="E6360" s="81"/>
    </row>
    <row r="6361" spans="5:5" s="77" customFormat="1" ht="88.5" customHeight="1">
      <c r="E6361" s="81"/>
    </row>
    <row r="6362" spans="5:5" s="77" customFormat="1" ht="88.5" customHeight="1">
      <c r="E6362" s="81"/>
    </row>
    <row r="6363" spans="5:5" s="77" customFormat="1" ht="88.5" customHeight="1">
      <c r="E6363" s="81"/>
    </row>
    <row r="6364" spans="5:5" s="77" customFormat="1" ht="88.5" customHeight="1">
      <c r="E6364" s="81"/>
    </row>
    <row r="6365" spans="5:5" s="77" customFormat="1" ht="88.5" customHeight="1">
      <c r="E6365" s="81"/>
    </row>
    <row r="6366" spans="5:5" s="77" customFormat="1" ht="88.5" customHeight="1">
      <c r="E6366" s="81"/>
    </row>
    <row r="6367" spans="5:5" s="77" customFormat="1" ht="88.5" customHeight="1">
      <c r="E6367" s="81"/>
    </row>
    <row r="6368" spans="5:5" s="77" customFormat="1" ht="88.5" customHeight="1">
      <c r="E6368" s="81"/>
    </row>
    <row r="6369" spans="5:5" s="77" customFormat="1" ht="88.5" customHeight="1">
      <c r="E6369" s="81"/>
    </row>
    <row r="6370" spans="5:5" s="77" customFormat="1" ht="88.5" customHeight="1">
      <c r="E6370" s="81"/>
    </row>
    <row r="6371" spans="5:5" s="77" customFormat="1" ht="88.5" customHeight="1">
      <c r="E6371" s="81"/>
    </row>
    <row r="6372" spans="5:5" s="77" customFormat="1" ht="88.5" customHeight="1">
      <c r="E6372" s="81"/>
    </row>
    <row r="6373" spans="5:5" s="77" customFormat="1" ht="88.5" customHeight="1">
      <c r="E6373" s="81"/>
    </row>
    <row r="6374" spans="5:5" s="77" customFormat="1" ht="88.5" customHeight="1">
      <c r="E6374" s="81"/>
    </row>
    <row r="6375" spans="5:5" s="77" customFormat="1" ht="88.5" customHeight="1">
      <c r="E6375" s="81"/>
    </row>
    <row r="6376" spans="5:5" s="77" customFormat="1" ht="88.5" customHeight="1">
      <c r="E6376" s="81"/>
    </row>
    <row r="6377" spans="5:5" s="77" customFormat="1" ht="88.5" customHeight="1">
      <c r="E6377" s="81"/>
    </row>
    <row r="6378" spans="5:5" s="77" customFormat="1" ht="88.5" customHeight="1">
      <c r="E6378" s="81"/>
    </row>
    <row r="6379" spans="5:5" s="77" customFormat="1" ht="88.5" customHeight="1">
      <c r="E6379" s="81"/>
    </row>
    <row r="6380" spans="5:5" s="77" customFormat="1" ht="88.5" customHeight="1">
      <c r="E6380" s="81"/>
    </row>
    <row r="6381" spans="5:5" s="77" customFormat="1" ht="88.5" customHeight="1">
      <c r="E6381" s="81"/>
    </row>
    <row r="6382" spans="5:5" s="77" customFormat="1" ht="88.5" customHeight="1">
      <c r="E6382" s="81"/>
    </row>
    <row r="6383" spans="5:5" s="77" customFormat="1" ht="88.5" customHeight="1">
      <c r="E6383" s="81"/>
    </row>
    <row r="6384" spans="5:5" s="77" customFormat="1" ht="88.5" customHeight="1">
      <c r="E6384" s="81"/>
    </row>
    <row r="6385" spans="5:5" s="77" customFormat="1" ht="88.5" customHeight="1">
      <c r="E6385" s="81"/>
    </row>
    <row r="6386" spans="5:5" s="77" customFormat="1" ht="88.5" customHeight="1">
      <c r="E6386" s="81"/>
    </row>
    <row r="6387" spans="5:5" s="77" customFormat="1" ht="88.5" customHeight="1">
      <c r="E6387" s="81"/>
    </row>
    <row r="6388" spans="5:5" s="77" customFormat="1" ht="88.5" customHeight="1">
      <c r="E6388" s="81"/>
    </row>
    <row r="6389" spans="5:5" s="77" customFormat="1" ht="88.5" customHeight="1">
      <c r="E6389" s="81"/>
    </row>
    <row r="6390" spans="5:5" s="77" customFormat="1" ht="88.5" customHeight="1">
      <c r="E6390" s="81"/>
    </row>
    <row r="6391" spans="5:5" s="77" customFormat="1" ht="88.5" customHeight="1">
      <c r="E6391" s="81"/>
    </row>
    <row r="6392" spans="5:5" s="77" customFormat="1" ht="88.5" customHeight="1">
      <c r="E6392" s="81"/>
    </row>
    <row r="6393" spans="5:5" s="77" customFormat="1" ht="88.5" customHeight="1">
      <c r="E6393" s="81"/>
    </row>
    <row r="6394" spans="5:5" s="77" customFormat="1" ht="88.5" customHeight="1">
      <c r="E6394" s="81"/>
    </row>
    <row r="6395" spans="5:5" s="77" customFormat="1" ht="88.5" customHeight="1">
      <c r="E6395" s="81"/>
    </row>
    <row r="6396" spans="5:5" s="77" customFormat="1" ht="88.5" customHeight="1">
      <c r="E6396" s="81"/>
    </row>
    <row r="6397" spans="5:5" s="77" customFormat="1" ht="88.5" customHeight="1">
      <c r="E6397" s="81"/>
    </row>
    <row r="6398" spans="5:5" s="77" customFormat="1" ht="88.5" customHeight="1">
      <c r="E6398" s="81"/>
    </row>
    <row r="6399" spans="5:5" s="77" customFormat="1" ht="88.5" customHeight="1">
      <c r="E6399" s="81"/>
    </row>
    <row r="6400" spans="5:5" s="77" customFormat="1" ht="88.5" customHeight="1">
      <c r="E6400" s="81"/>
    </row>
    <row r="6401" spans="5:5" s="77" customFormat="1" ht="88.5" customHeight="1">
      <c r="E6401" s="81"/>
    </row>
    <row r="6402" spans="5:5" s="77" customFormat="1" ht="88.5" customHeight="1">
      <c r="E6402" s="81"/>
    </row>
    <row r="6403" spans="5:5" s="77" customFormat="1" ht="88.5" customHeight="1">
      <c r="E6403" s="81"/>
    </row>
    <row r="6404" spans="5:5" s="77" customFormat="1" ht="88.5" customHeight="1">
      <c r="E6404" s="81"/>
    </row>
    <row r="6405" spans="5:5" s="77" customFormat="1" ht="88.5" customHeight="1">
      <c r="E6405" s="81"/>
    </row>
    <row r="6406" spans="5:5" s="77" customFormat="1" ht="88.5" customHeight="1">
      <c r="E6406" s="81"/>
    </row>
    <row r="6407" spans="5:5" s="77" customFormat="1" ht="88.5" customHeight="1">
      <c r="E6407" s="81"/>
    </row>
    <row r="6408" spans="5:5" s="77" customFormat="1" ht="88.5" customHeight="1">
      <c r="E6408" s="81"/>
    </row>
    <row r="6409" spans="5:5" s="77" customFormat="1" ht="88.5" customHeight="1">
      <c r="E6409" s="81"/>
    </row>
    <row r="6410" spans="5:5" s="77" customFormat="1" ht="88.5" customHeight="1">
      <c r="E6410" s="81"/>
    </row>
    <row r="6411" spans="5:5" s="77" customFormat="1" ht="88.5" customHeight="1">
      <c r="E6411" s="81"/>
    </row>
    <row r="6412" spans="5:5" s="77" customFormat="1" ht="88.5" customHeight="1">
      <c r="E6412" s="81"/>
    </row>
    <row r="6413" spans="5:5" s="77" customFormat="1" ht="88.5" customHeight="1">
      <c r="E6413" s="81"/>
    </row>
    <row r="6414" spans="5:5" s="77" customFormat="1" ht="88.5" customHeight="1">
      <c r="E6414" s="81"/>
    </row>
    <row r="6415" spans="5:5" s="77" customFormat="1" ht="88.5" customHeight="1">
      <c r="E6415" s="81"/>
    </row>
    <row r="6416" spans="5:5" s="77" customFormat="1" ht="88.5" customHeight="1">
      <c r="E6416" s="81"/>
    </row>
    <row r="6417" spans="5:5" s="77" customFormat="1" ht="88.5" customHeight="1">
      <c r="E6417" s="81"/>
    </row>
    <row r="6418" spans="5:5" s="77" customFormat="1" ht="88.5" customHeight="1">
      <c r="E6418" s="81"/>
    </row>
    <row r="6419" spans="5:5" s="77" customFormat="1" ht="88.5" customHeight="1">
      <c r="E6419" s="81"/>
    </row>
    <row r="6420" spans="5:5" s="77" customFormat="1" ht="88.5" customHeight="1">
      <c r="E6420" s="81"/>
    </row>
    <row r="6421" spans="5:5" s="77" customFormat="1" ht="88.5" customHeight="1">
      <c r="E6421" s="81"/>
    </row>
    <row r="6422" spans="5:5" s="77" customFormat="1" ht="88.5" customHeight="1">
      <c r="E6422" s="81"/>
    </row>
    <row r="6423" spans="5:5" s="77" customFormat="1" ht="88.5" customHeight="1">
      <c r="E6423" s="81"/>
    </row>
    <row r="6424" spans="5:5" s="77" customFormat="1" ht="88.5" customHeight="1">
      <c r="E6424" s="81"/>
    </row>
    <row r="6425" spans="5:5" s="77" customFormat="1" ht="88.5" customHeight="1">
      <c r="E6425" s="81"/>
    </row>
    <row r="6426" spans="5:5" s="77" customFormat="1" ht="88.5" customHeight="1">
      <c r="E6426" s="81"/>
    </row>
    <row r="6427" spans="5:5" s="77" customFormat="1" ht="88.5" customHeight="1">
      <c r="E6427" s="81"/>
    </row>
    <row r="6428" spans="5:5" s="77" customFormat="1" ht="88.5" customHeight="1">
      <c r="E6428" s="81"/>
    </row>
    <row r="6429" spans="5:5" s="77" customFormat="1" ht="88.5" customHeight="1">
      <c r="E6429" s="81"/>
    </row>
    <row r="6430" spans="5:5" s="77" customFormat="1" ht="88.5" customHeight="1">
      <c r="E6430" s="81"/>
    </row>
    <row r="6431" spans="5:5" s="77" customFormat="1" ht="88.5" customHeight="1">
      <c r="E6431" s="81"/>
    </row>
    <row r="6432" spans="5:5" s="77" customFormat="1" ht="88.5" customHeight="1">
      <c r="E6432" s="81"/>
    </row>
    <row r="6433" spans="5:5" s="77" customFormat="1" ht="88.5" customHeight="1">
      <c r="E6433" s="81"/>
    </row>
    <row r="6434" spans="5:5" s="77" customFormat="1" ht="88.5" customHeight="1">
      <c r="E6434" s="81"/>
    </row>
    <row r="6435" spans="5:5" s="77" customFormat="1" ht="88.5" customHeight="1">
      <c r="E6435" s="81"/>
    </row>
    <row r="6436" spans="5:5" s="77" customFormat="1" ht="88.5" customHeight="1">
      <c r="E6436" s="81"/>
    </row>
    <row r="6437" spans="5:5" s="77" customFormat="1" ht="88.5" customHeight="1">
      <c r="E6437" s="81"/>
    </row>
    <row r="6438" spans="5:5" s="77" customFormat="1" ht="88.5" customHeight="1">
      <c r="E6438" s="81"/>
    </row>
    <row r="6439" spans="5:5" s="77" customFormat="1" ht="88.5" customHeight="1">
      <c r="E6439" s="81"/>
    </row>
    <row r="6440" spans="5:5" s="77" customFormat="1" ht="88.5" customHeight="1">
      <c r="E6440" s="81"/>
    </row>
    <row r="6441" spans="5:5" s="77" customFormat="1" ht="88.5" customHeight="1">
      <c r="E6441" s="81"/>
    </row>
    <row r="6442" spans="5:5" s="77" customFormat="1" ht="88.5" customHeight="1">
      <c r="E6442" s="81"/>
    </row>
    <row r="6443" spans="5:5" s="77" customFormat="1" ht="88.5" customHeight="1">
      <c r="E6443" s="81"/>
    </row>
    <row r="6444" spans="5:5" s="77" customFormat="1" ht="88.5" customHeight="1">
      <c r="E6444" s="81"/>
    </row>
    <row r="6445" spans="5:5" s="77" customFormat="1" ht="88.5" customHeight="1">
      <c r="E6445" s="81"/>
    </row>
    <row r="6446" spans="5:5" s="77" customFormat="1" ht="88.5" customHeight="1">
      <c r="E6446" s="81"/>
    </row>
    <row r="6447" spans="5:5" s="77" customFormat="1" ht="88.5" customHeight="1">
      <c r="E6447" s="81"/>
    </row>
    <row r="6448" spans="5:5" s="77" customFormat="1" ht="88.5" customHeight="1">
      <c r="E6448" s="81"/>
    </row>
    <row r="6449" spans="5:5" s="77" customFormat="1" ht="88.5" customHeight="1">
      <c r="E6449" s="81"/>
    </row>
    <row r="6450" spans="5:5" s="77" customFormat="1" ht="88.5" customHeight="1">
      <c r="E6450" s="81"/>
    </row>
    <row r="6451" spans="5:5" s="77" customFormat="1" ht="88.5" customHeight="1">
      <c r="E6451" s="81"/>
    </row>
    <row r="6452" spans="5:5" s="77" customFormat="1" ht="88.5" customHeight="1">
      <c r="E6452" s="81"/>
    </row>
    <row r="6453" spans="5:5" s="77" customFormat="1" ht="88.5" customHeight="1">
      <c r="E6453" s="81"/>
    </row>
    <row r="6454" spans="5:5" s="77" customFormat="1" ht="88.5" customHeight="1">
      <c r="E6454" s="81"/>
    </row>
    <row r="6455" spans="5:5" s="77" customFormat="1" ht="88.5" customHeight="1">
      <c r="E6455" s="81"/>
    </row>
    <row r="6456" spans="5:5" s="77" customFormat="1" ht="88.5" customHeight="1">
      <c r="E6456" s="81"/>
    </row>
    <row r="6457" spans="5:5" s="77" customFormat="1" ht="88.5" customHeight="1">
      <c r="E6457" s="81"/>
    </row>
    <row r="6458" spans="5:5" s="77" customFormat="1" ht="88.5" customHeight="1">
      <c r="E6458" s="81"/>
    </row>
    <row r="6459" spans="5:5" s="77" customFormat="1" ht="88.5" customHeight="1">
      <c r="E6459" s="81"/>
    </row>
    <row r="6460" spans="5:5" s="77" customFormat="1" ht="88.5" customHeight="1">
      <c r="E6460" s="81"/>
    </row>
    <row r="6461" spans="5:5" s="77" customFormat="1" ht="88.5" customHeight="1">
      <c r="E6461" s="81"/>
    </row>
    <row r="6462" spans="5:5" s="77" customFormat="1" ht="88.5" customHeight="1">
      <c r="E6462" s="81"/>
    </row>
    <row r="6463" spans="5:5" s="77" customFormat="1" ht="88.5" customHeight="1">
      <c r="E6463" s="81"/>
    </row>
    <row r="6464" spans="5:5" s="77" customFormat="1" ht="88.5" customHeight="1">
      <c r="E6464" s="81"/>
    </row>
    <row r="6465" spans="5:5" s="77" customFormat="1" ht="88.5" customHeight="1">
      <c r="E6465" s="81"/>
    </row>
    <row r="6466" spans="5:5" s="77" customFormat="1" ht="88.5" customHeight="1">
      <c r="E6466" s="81"/>
    </row>
    <row r="6467" spans="5:5" s="77" customFormat="1" ht="88.5" customHeight="1">
      <c r="E6467" s="81"/>
    </row>
    <row r="6468" spans="5:5" s="77" customFormat="1" ht="88.5" customHeight="1">
      <c r="E6468" s="81"/>
    </row>
    <row r="6469" spans="5:5" s="77" customFormat="1" ht="88.5" customHeight="1">
      <c r="E6469" s="81"/>
    </row>
    <row r="6470" spans="5:5" s="77" customFormat="1" ht="88.5" customHeight="1">
      <c r="E6470" s="81"/>
    </row>
    <row r="6471" spans="5:5" s="77" customFormat="1" ht="88.5" customHeight="1">
      <c r="E6471" s="81"/>
    </row>
    <row r="6472" spans="5:5" s="77" customFormat="1" ht="88.5" customHeight="1">
      <c r="E6472" s="81"/>
    </row>
    <row r="6473" spans="5:5" s="77" customFormat="1" ht="88.5" customHeight="1">
      <c r="E6473" s="81"/>
    </row>
    <row r="6474" spans="5:5" s="77" customFormat="1" ht="88.5" customHeight="1">
      <c r="E6474" s="81"/>
    </row>
    <row r="6475" spans="5:5" s="77" customFormat="1" ht="88.5" customHeight="1">
      <c r="E6475" s="81"/>
    </row>
    <row r="6476" spans="5:5" s="77" customFormat="1" ht="88.5" customHeight="1">
      <c r="E6476" s="81"/>
    </row>
    <row r="6477" spans="5:5" s="77" customFormat="1" ht="88.5" customHeight="1">
      <c r="E6477" s="81"/>
    </row>
    <row r="6478" spans="5:5" s="77" customFormat="1" ht="88.5" customHeight="1">
      <c r="E6478" s="81"/>
    </row>
    <row r="6479" spans="5:5" s="77" customFormat="1" ht="88.5" customHeight="1">
      <c r="E6479" s="81"/>
    </row>
    <row r="6480" spans="5:5" s="77" customFormat="1" ht="88.5" customHeight="1">
      <c r="E6480" s="81"/>
    </row>
    <row r="6481" spans="5:5" s="77" customFormat="1" ht="88.5" customHeight="1">
      <c r="E6481" s="81"/>
    </row>
    <row r="6482" spans="5:5" s="77" customFormat="1" ht="88.5" customHeight="1">
      <c r="E6482" s="81"/>
    </row>
    <row r="6483" spans="5:5" s="77" customFormat="1" ht="88.5" customHeight="1">
      <c r="E6483" s="81"/>
    </row>
    <row r="6484" spans="5:5" s="77" customFormat="1" ht="88.5" customHeight="1">
      <c r="E6484" s="81"/>
    </row>
    <row r="6485" spans="5:5" s="77" customFormat="1" ht="88.5" customHeight="1">
      <c r="E6485" s="81"/>
    </row>
    <row r="6486" spans="5:5" s="77" customFormat="1" ht="88.5" customHeight="1">
      <c r="E6486" s="81"/>
    </row>
    <row r="6487" spans="5:5" s="77" customFormat="1" ht="88.5" customHeight="1">
      <c r="E6487" s="81"/>
    </row>
    <row r="6488" spans="5:5" s="77" customFormat="1" ht="88.5" customHeight="1">
      <c r="E6488" s="81"/>
    </row>
    <row r="6489" spans="5:5" s="77" customFormat="1" ht="88.5" customHeight="1">
      <c r="E6489" s="81"/>
    </row>
    <row r="6490" spans="5:5" s="77" customFormat="1" ht="88.5" customHeight="1">
      <c r="E6490" s="81"/>
    </row>
    <row r="6491" spans="5:5" s="77" customFormat="1" ht="88.5" customHeight="1">
      <c r="E6491" s="81"/>
    </row>
    <row r="6492" spans="5:5" s="77" customFormat="1" ht="88.5" customHeight="1">
      <c r="E6492" s="81"/>
    </row>
    <row r="6493" spans="5:5" s="77" customFormat="1" ht="88.5" customHeight="1">
      <c r="E6493" s="81"/>
    </row>
    <row r="6494" spans="5:5" s="77" customFormat="1" ht="88.5" customHeight="1">
      <c r="E6494" s="81"/>
    </row>
    <row r="6495" spans="5:5" s="77" customFormat="1" ht="88.5" customHeight="1">
      <c r="E6495" s="81"/>
    </row>
    <row r="6496" spans="5:5" s="77" customFormat="1" ht="88.5" customHeight="1">
      <c r="E6496" s="81"/>
    </row>
    <row r="6497" spans="5:5" s="77" customFormat="1" ht="88.5" customHeight="1">
      <c r="E6497" s="81"/>
    </row>
    <row r="6498" spans="5:5" s="77" customFormat="1" ht="88.5" customHeight="1">
      <c r="E6498" s="81"/>
    </row>
    <row r="6499" spans="5:5" s="77" customFormat="1" ht="88.5" customHeight="1">
      <c r="E6499" s="81"/>
    </row>
    <row r="6500" spans="5:5" s="77" customFormat="1" ht="88.5" customHeight="1">
      <c r="E6500" s="81"/>
    </row>
    <row r="6501" spans="5:5" s="77" customFormat="1" ht="88.5" customHeight="1">
      <c r="E6501" s="81"/>
    </row>
    <row r="6502" spans="5:5" s="77" customFormat="1" ht="88.5" customHeight="1">
      <c r="E6502" s="81"/>
    </row>
    <row r="6503" spans="5:5" s="77" customFormat="1" ht="88.5" customHeight="1">
      <c r="E6503" s="81"/>
    </row>
    <row r="6504" spans="5:5" s="77" customFormat="1" ht="88.5" customHeight="1">
      <c r="E6504" s="81"/>
    </row>
    <row r="6505" spans="5:5" s="77" customFormat="1" ht="88.5" customHeight="1">
      <c r="E6505" s="81"/>
    </row>
    <row r="6506" spans="5:5" s="77" customFormat="1" ht="88.5" customHeight="1">
      <c r="E6506" s="81"/>
    </row>
    <row r="6507" spans="5:5" s="77" customFormat="1" ht="88.5" customHeight="1">
      <c r="E6507" s="81"/>
    </row>
    <row r="6508" spans="5:5" s="77" customFormat="1" ht="88.5" customHeight="1">
      <c r="E6508" s="81"/>
    </row>
    <row r="6509" spans="5:5" s="77" customFormat="1" ht="88.5" customHeight="1">
      <c r="E6509" s="81"/>
    </row>
    <row r="6510" spans="5:5" s="77" customFormat="1" ht="88.5" customHeight="1">
      <c r="E6510" s="81"/>
    </row>
    <row r="6511" spans="5:5" s="77" customFormat="1" ht="88.5" customHeight="1">
      <c r="E6511" s="81"/>
    </row>
    <row r="6512" spans="5:5" s="77" customFormat="1" ht="88.5" customHeight="1">
      <c r="E6512" s="81"/>
    </row>
    <row r="6513" spans="5:5" s="77" customFormat="1" ht="88.5" customHeight="1">
      <c r="E6513" s="81"/>
    </row>
    <row r="6514" spans="5:5" s="77" customFormat="1" ht="88.5" customHeight="1">
      <c r="E6514" s="81"/>
    </row>
    <row r="6515" spans="5:5" s="77" customFormat="1" ht="88.5" customHeight="1">
      <c r="E6515" s="81"/>
    </row>
    <row r="6516" spans="5:5" s="77" customFormat="1" ht="88.5" customHeight="1">
      <c r="E6516" s="81"/>
    </row>
    <row r="6517" spans="5:5" s="77" customFormat="1" ht="88.5" customHeight="1">
      <c r="E6517" s="81"/>
    </row>
    <row r="6518" spans="5:5" s="77" customFormat="1" ht="88.5" customHeight="1">
      <c r="E6518" s="81"/>
    </row>
    <row r="6519" spans="5:5" s="77" customFormat="1" ht="88.5" customHeight="1">
      <c r="E6519" s="81"/>
    </row>
    <row r="6520" spans="5:5" s="77" customFormat="1" ht="88.5" customHeight="1">
      <c r="E6520" s="81"/>
    </row>
    <row r="6521" spans="5:5" s="77" customFormat="1" ht="88.5" customHeight="1">
      <c r="E6521" s="81"/>
    </row>
    <row r="6522" spans="5:5" s="77" customFormat="1" ht="88.5" customHeight="1">
      <c r="E6522" s="81"/>
    </row>
    <row r="6523" spans="5:5" s="77" customFormat="1" ht="88.5" customHeight="1">
      <c r="E6523" s="81"/>
    </row>
    <row r="6524" spans="5:5" s="77" customFormat="1" ht="88.5" customHeight="1">
      <c r="E6524" s="81"/>
    </row>
    <row r="6525" spans="5:5" s="77" customFormat="1" ht="88.5" customHeight="1">
      <c r="E6525" s="81"/>
    </row>
    <row r="6526" spans="5:5" s="77" customFormat="1" ht="88.5" customHeight="1">
      <c r="E6526" s="81"/>
    </row>
    <row r="6527" spans="5:5" s="77" customFormat="1" ht="88.5" customHeight="1">
      <c r="E6527" s="81"/>
    </row>
    <row r="6528" spans="5:5" s="77" customFormat="1" ht="88.5" customHeight="1">
      <c r="E6528" s="81"/>
    </row>
    <row r="6529" spans="5:5" s="77" customFormat="1" ht="88.5" customHeight="1">
      <c r="E6529" s="81"/>
    </row>
    <row r="6530" spans="5:5" s="77" customFormat="1" ht="88.5" customHeight="1">
      <c r="E6530" s="81"/>
    </row>
    <row r="6531" spans="5:5" s="77" customFormat="1" ht="88.5" customHeight="1">
      <c r="E6531" s="81"/>
    </row>
    <row r="6532" spans="5:5" s="77" customFormat="1" ht="88.5" customHeight="1">
      <c r="E6532" s="81"/>
    </row>
    <row r="6533" spans="5:5" s="77" customFormat="1" ht="88.5" customHeight="1">
      <c r="E6533" s="81"/>
    </row>
    <row r="6534" spans="5:5" s="77" customFormat="1" ht="88.5" customHeight="1">
      <c r="E6534" s="81"/>
    </row>
    <row r="6535" spans="5:5" s="77" customFormat="1" ht="88.5" customHeight="1">
      <c r="E6535" s="81"/>
    </row>
    <row r="6536" spans="5:5" s="77" customFormat="1" ht="88.5" customHeight="1">
      <c r="E6536" s="81"/>
    </row>
    <row r="6537" spans="5:5" s="77" customFormat="1" ht="88.5" customHeight="1">
      <c r="E6537" s="81"/>
    </row>
    <row r="6538" spans="5:5" s="77" customFormat="1" ht="88.5" customHeight="1">
      <c r="E6538" s="81"/>
    </row>
    <row r="6539" spans="5:5" s="77" customFormat="1" ht="88.5" customHeight="1">
      <c r="E6539" s="81"/>
    </row>
    <row r="6540" spans="5:5" s="77" customFormat="1" ht="88.5" customHeight="1">
      <c r="E6540" s="81"/>
    </row>
    <row r="6541" spans="5:5" s="77" customFormat="1" ht="88.5" customHeight="1">
      <c r="E6541" s="81"/>
    </row>
    <row r="6542" spans="5:5" s="77" customFormat="1" ht="88.5" customHeight="1">
      <c r="E6542" s="81"/>
    </row>
    <row r="6543" spans="5:5" s="77" customFormat="1" ht="88.5" customHeight="1">
      <c r="E6543" s="81"/>
    </row>
    <row r="6544" spans="5:5" s="77" customFormat="1" ht="88.5" customHeight="1">
      <c r="E6544" s="81"/>
    </row>
    <row r="6545" spans="5:5" s="77" customFormat="1" ht="88.5" customHeight="1">
      <c r="E6545" s="81"/>
    </row>
    <row r="6546" spans="5:5" s="77" customFormat="1" ht="88.5" customHeight="1">
      <c r="E6546" s="81"/>
    </row>
    <row r="6547" spans="5:5" s="77" customFormat="1" ht="88.5" customHeight="1">
      <c r="E6547" s="81"/>
    </row>
    <row r="6548" spans="5:5" s="77" customFormat="1" ht="88.5" customHeight="1">
      <c r="E6548" s="81"/>
    </row>
    <row r="6549" spans="5:5" s="77" customFormat="1" ht="88.5" customHeight="1">
      <c r="E6549" s="81"/>
    </row>
    <row r="6550" spans="5:5" s="77" customFormat="1" ht="88.5" customHeight="1">
      <c r="E6550" s="81"/>
    </row>
    <row r="6551" spans="5:5" s="77" customFormat="1" ht="88.5" customHeight="1">
      <c r="E6551" s="81"/>
    </row>
    <row r="6552" spans="5:5" s="77" customFormat="1" ht="88.5" customHeight="1">
      <c r="E6552" s="81"/>
    </row>
    <row r="6553" spans="5:5" s="77" customFormat="1" ht="88.5" customHeight="1">
      <c r="E6553" s="81"/>
    </row>
    <row r="6554" spans="5:5" s="77" customFormat="1" ht="88.5" customHeight="1">
      <c r="E6554" s="81"/>
    </row>
    <row r="6555" spans="5:5" s="77" customFormat="1" ht="88.5" customHeight="1">
      <c r="E6555" s="81"/>
    </row>
    <row r="6556" spans="5:5" s="77" customFormat="1" ht="88.5" customHeight="1">
      <c r="E6556" s="81"/>
    </row>
    <row r="6557" spans="5:5" s="77" customFormat="1" ht="88.5" customHeight="1">
      <c r="E6557" s="81"/>
    </row>
    <row r="6558" spans="5:5" s="77" customFormat="1" ht="88.5" customHeight="1">
      <c r="E6558" s="81"/>
    </row>
    <row r="6559" spans="5:5" s="77" customFormat="1" ht="88.5" customHeight="1">
      <c r="E6559" s="81"/>
    </row>
    <row r="6560" spans="5:5" s="77" customFormat="1" ht="88.5" customHeight="1">
      <c r="E6560" s="81"/>
    </row>
    <row r="6561" spans="5:5" s="77" customFormat="1" ht="88.5" customHeight="1">
      <c r="E6561" s="81"/>
    </row>
    <row r="6562" spans="5:5" s="77" customFormat="1" ht="88.5" customHeight="1">
      <c r="E6562" s="81"/>
    </row>
    <row r="6563" spans="5:5" s="77" customFormat="1" ht="88.5" customHeight="1">
      <c r="E6563" s="81"/>
    </row>
    <row r="6564" spans="5:5" s="77" customFormat="1" ht="88.5" customHeight="1">
      <c r="E6564" s="81"/>
    </row>
    <row r="6565" spans="5:5" s="77" customFormat="1" ht="88.5" customHeight="1">
      <c r="E6565" s="81"/>
    </row>
    <row r="6566" spans="5:5" s="77" customFormat="1" ht="88.5" customHeight="1">
      <c r="E6566" s="81"/>
    </row>
    <row r="6567" spans="5:5" s="77" customFormat="1" ht="88.5" customHeight="1">
      <c r="E6567" s="81"/>
    </row>
    <row r="6568" spans="5:5" s="77" customFormat="1" ht="88.5" customHeight="1">
      <c r="E6568" s="81"/>
    </row>
    <row r="6569" spans="5:5" s="77" customFormat="1" ht="88.5" customHeight="1">
      <c r="E6569" s="81"/>
    </row>
    <row r="6570" spans="5:5" s="77" customFormat="1" ht="88.5" customHeight="1">
      <c r="E6570" s="81"/>
    </row>
    <row r="6571" spans="5:5" s="77" customFormat="1" ht="88.5" customHeight="1">
      <c r="E6571" s="81"/>
    </row>
    <row r="6572" spans="5:5" s="77" customFormat="1" ht="88.5" customHeight="1">
      <c r="E6572" s="81"/>
    </row>
    <row r="6573" spans="5:5" s="77" customFormat="1" ht="88.5" customHeight="1">
      <c r="E6573" s="81"/>
    </row>
    <row r="6574" spans="5:5" s="77" customFormat="1" ht="88.5" customHeight="1">
      <c r="E6574" s="81"/>
    </row>
    <row r="6575" spans="5:5" s="77" customFormat="1" ht="88.5" customHeight="1">
      <c r="E6575" s="81"/>
    </row>
    <row r="6576" spans="5:5" s="77" customFormat="1" ht="88.5" customHeight="1">
      <c r="E6576" s="81"/>
    </row>
    <row r="6577" spans="5:5" s="77" customFormat="1" ht="88.5" customHeight="1">
      <c r="E6577" s="81"/>
    </row>
    <row r="6578" spans="5:5" s="77" customFormat="1" ht="88.5" customHeight="1">
      <c r="E6578" s="81"/>
    </row>
    <row r="6579" spans="5:5" s="77" customFormat="1" ht="88.5" customHeight="1">
      <c r="E6579" s="81"/>
    </row>
    <row r="6580" spans="5:5" s="77" customFormat="1" ht="88.5" customHeight="1">
      <c r="E6580" s="81"/>
    </row>
    <row r="6581" spans="5:5" s="77" customFormat="1" ht="88.5" customHeight="1">
      <c r="E6581" s="81"/>
    </row>
    <row r="6582" spans="5:5" s="77" customFormat="1" ht="88.5" customHeight="1">
      <c r="E6582" s="81"/>
    </row>
    <row r="6583" spans="5:5" s="77" customFormat="1" ht="88.5" customHeight="1">
      <c r="E6583" s="81"/>
    </row>
    <row r="6584" spans="5:5" s="77" customFormat="1" ht="88.5" customHeight="1">
      <c r="E6584" s="81"/>
    </row>
    <row r="6585" spans="5:5" s="77" customFormat="1" ht="88.5" customHeight="1">
      <c r="E6585" s="81"/>
    </row>
    <row r="6586" spans="5:5" s="77" customFormat="1" ht="88.5" customHeight="1">
      <c r="E6586" s="81"/>
    </row>
    <row r="6587" spans="5:5" s="77" customFormat="1" ht="88.5" customHeight="1">
      <c r="E6587" s="81"/>
    </row>
    <row r="6588" spans="5:5" s="77" customFormat="1" ht="88.5" customHeight="1">
      <c r="E6588" s="81"/>
    </row>
    <row r="6589" spans="5:5" s="77" customFormat="1" ht="88.5" customHeight="1">
      <c r="E6589" s="81"/>
    </row>
    <row r="6590" spans="5:5" s="77" customFormat="1" ht="88.5" customHeight="1">
      <c r="E6590" s="81"/>
    </row>
    <row r="6591" spans="5:5" s="77" customFormat="1" ht="88.5" customHeight="1">
      <c r="E6591" s="81"/>
    </row>
    <row r="6592" spans="5:5" s="77" customFormat="1" ht="88.5" customHeight="1">
      <c r="E6592" s="81"/>
    </row>
    <row r="6593" spans="5:5" s="77" customFormat="1" ht="88.5" customHeight="1">
      <c r="E6593" s="81"/>
    </row>
    <row r="6594" spans="5:5" s="77" customFormat="1" ht="88.5" customHeight="1">
      <c r="E6594" s="81"/>
    </row>
    <row r="6595" spans="5:5" s="77" customFormat="1" ht="88.5" customHeight="1">
      <c r="E6595" s="81"/>
    </row>
    <row r="6596" spans="5:5" s="77" customFormat="1" ht="88.5" customHeight="1">
      <c r="E6596" s="81"/>
    </row>
    <row r="6597" spans="5:5" s="77" customFormat="1" ht="88.5" customHeight="1">
      <c r="E6597" s="81"/>
    </row>
    <row r="6598" spans="5:5" s="77" customFormat="1" ht="88.5" customHeight="1">
      <c r="E6598" s="81"/>
    </row>
    <row r="6599" spans="5:5" s="77" customFormat="1" ht="88.5" customHeight="1">
      <c r="E6599" s="81"/>
    </row>
    <row r="6600" spans="5:5" s="77" customFormat="1" ht="88.5" customHeight="1">
      <c r="E6600" s="81"/>
    </row>
    <row r="6601" spans="5:5" s="77" customFormat="1" ht="88.5" customHeight="1">
      <c r="E6601" s="81"/>
    </row>
    <row r="6602" spans="5:5" s="77" customFormat="1" ht="88.5" customHeight="1">
      <c r="E6602" s="81"/>
    </row>
    <row r="6603" spans="5:5" s="77" customFormat="1" ht="88.5" customHeight="1">
      <c r="E6603" s="81"/>
    </row>
    <row r="6604" spans="5:5" s="77" customFormat="1" ht="88.5" customHeight="1">
      <c r="E6604" s="81"/>
    </row>
    <row r="6605" spans="5:5" s="77" customFormat="1" ht="88.5" customHeight="1">
      <c r="E6605" s="81"/>
    </row>
    <row r="6606" spans="5:5" s="77" customFormat="1" ht="88.5" customHeight="1">
      <c r="E6606" s="81"/>
    </row>
    <row r="6607" spans="5:5" s="77" customFormat="1" ht="88.5" customHeight="1">
      <c r="E6607" s="81"/>
    </row>
    <row r="6608" spans="5:5" s="77" customFormat="1" ht="88.5" customHeight="1">
      <c r="E6608" s="81"/>
    </row>
    <row r="6609" spans="5:5" s="77" customFormat="1" ht="88.5" customHeight="1">
      <c r="E6609" s="81"/>
    </row>
    <row r="6610" spans="5:5" s="77" customFormat="1" ht="88.5" customHeight="1">
      <c r="E6610" s="81"/>
    </row>
    <row r="6611" spans="5:5" s="77" customFormat="1" ht="88.5" customHeight="1">
      <c r="E6611" s="81"/>
    </row>
    <row r="6612" spans="5:5" s="77" customFormat="1" ht="88.5" customHeight="1">
      <c r="E6612" s="81"/>
    </row>
    <row r="6613" spans="5:5" s="77" customFormat="1" ht="88.5" customHeight="1">
      <c r="E6613" s="81"/>
    </row>
    <row r="6614" spans="5:5" s="77" customFormat="1" ht="88.5" customHeight="1">
      <c r="E6614" s="81"/>
    </row>
    <row r="6615" spans="5:5" s="77" customFormat="1" ht="88.5" customHeight="1">
      <c r="E6615" s="81"/>
    </row>
    <row r="6616" spans="5:5" s="77" customFormat="1" ht="88.5" customHeight="1">
      <c r="E6616" s="81"/>
    </row>
    <row r="6617" spans="5:5" s="77" customFormat="1" ht="88.5" customHeight="1">
      <c r="E6617" s="81"/>
    </row>
    <row r="6618" spans="5:5" s="77" customFormat="1" ht="88.5" customHeight="1">
      <c r="E6618" s="81"/>
    </row>
    <row r="6619" spans="5:5" s="77" customFormat="1" ht="88.5" customHeight="1">
      <c r="E6619" s="81"/>
    </row>
    <row r="6620" spans="5:5" s="77" customFormat="1" ht="88.5" customHeight="1">
      <c r="E6620" s="81"/>
    </row>
    <row r="6621" spans="5:5" s="77" customFormat="1" ht="88.5" customHeight="1">
      <c r="E6621" s="81"/>
    </row>
    <row r="6622" spans="5:5" s="77" customFormat="1" ht="88.5" customHeight="1">
      <c r="E6622" s="81"/>
    </row>
    <row r="6623" spans="5:5" s="77" customFormat="1" ht="88.5" customHeight="1">
      <c r="E6623" s="81"/>
    </row>
    <row r="6624" spans="5:5" s="77" customFormat="1" ht="88.5" customHeight="1">
      <c r="E6624" s="81"/>
    </row>
    <row r="6625" spans="5:5" s="77" customFormat="1" ht="88.5" customHeight="1">
      <c r="E6625" s="81"/>
    </row>
    <row r="6626" spans="5:5" s="77" customFormat="1" ht="88.5" customHeight="1">
      <c r="E6626" s="81"/>
    </row>
    <row r="6627" spans="5:5" s="77" customFormat="1" ht="88.5" customHeight="1">
      <c r="E6627" s="81"/>
    </row>
    <row r="6628" spans="5:5" s="77" customFormat="1" ht="88.5" customHeight="1">
      <c r="E6628" s="81"/>
    </row>
    <row r="6629" spans="5:5" s="77" customFormat="1" ht="88.5" customHeight="1">
      <c r="E6629" s="81"/>
    </row>
    <row r="6630" spans="5:5" s="77" customFormat="1" ht="88.5" customHeight="1">
      <c r="E6630" s="81"/>
    </row>
    <row r="6631" spans="5:5" s="77" customFormat="1" ht="88.5" customHeight="1">
      <c r="E6631" s="81"/>
    </row>
    <row r="6632" spans="5:5" s="77" customFormat="1" ht="88.5" customHeight="1">
      <c r="E6632" s="81"/>
    </row>
    <row r="6633" spans="5:5" s="77" customFormat="1" ht="88.5" customHeight="1">
      <c r="E6633" s="81"/>
    </row>
    <row r="6634" spans="5:5" s="77" customFormat="1" ht="88.5" customHeight="1">
      <c r="E6634" s="81"/>
    </row>
    <row r="6635" spans="5:5" s="77" customFormat="1" ht="88.5" customHeight="1">
      <c r="E6635" s="81"/>
    </row>
    <row r="6636" spans="5:5" s="77" customFormat="1" ht="88.5" customHeight="1">
      <c r="E6636" s="81"/>
    </row>
    <row r="6637" spans="5:5" s="77" customFormat="1" ht="88.5" customHeight="1">
      <c r="E6637" s="81"/>
    </row>
    <row r="6638" spans="5:5" s="77" customFormat="1" ht="88.5" customHeight="1">
      <c r="E6638" s="81"/>
    </row>
    <row r="6639" spans="5:5" s="77" customFormat="1" ht="88.5" customHeight="1">
      <c r="E6639" s="81"/>
    </row>
    <row r="6640" spans="5:5" s="77" customFormat="1" ht="88.5" customHeight="1">
      <c r="E6640" s="81"/>
    </row>
    <row r="6641" spans="5:5" s="77" customFormat="1" ht="88.5" customHeight="1">
      <c r="E6641" s="81"/>
    </row>
    <row r="6642" spans="5:5" s="77" customFormat="1" ht="88.5" customHeight="1">
      <c r="E6642" s="81"/>
    </row>
    <row r="6643" spans="5:5" s="77" customFormat="1" ht="88.5" customHeight="1">
      <c r="E6643" s="81"/>
    </row>
    <row r="6644" spans="5:5" s="77" customFormat="1" ht="88.5" customHeight="1">
      <c r="E6644" s="81"/>
    </row>
    <row r="6645" spans="5:5" s="77" customFormat="1" ht="88.5" customHeight="1">
      <c r="E6645" s="81"/>
    </row>
    <row r="6646" spans="5:5" s="77" customFormat="1" ht="88.5" customHeight="1">
      <c r="E6646" s="81"/>
    </row>
    <row r="6647" spans="5:5" s="77" customFormat="1" ht="88.5" customHeight="1">
      <c r="E6647" s="81"/>
    </row>
    <row r="6648" spans="5:5" s="77" customFormat="1" ht="88.5" customHeight="1">
      <c r="E6648" s="81"/>
    </row>
    <row r="6649" spans="5:5" s="77" customFormat="1" ht="88.5" customHeight="1">
      <c r="E6649" s="81"/>
    </row>
    <row r="6650" spans="5:5" s="77" customFormat="1" ht="88.5" customHeight="1">
      <c r="E6650" s="81"/>
    </row>
    <row r="6651" spans="5:5" s="77" customFormat="1" ht="88.5" customHeight="1">
      <c r="E6651" s="81"/>
    </row>
    <row r="6652" spans="5:5" s="77" customFormat="1" ht="88.5" customHeight="1">
      <c r="E6652" s="81"/>
    </row>
    <row r="6653" spans="5:5" s="77" customFormat="1" ht="88.5" customHeight="1">
      <c r="E6653" s="81"/>
    </row>
    <row r="6654" spans="5:5" s="77" customFormat="1" ht="88.5" customHeight="1">
      <c r="E6654" s="81"/>
    </row>
    <row r="6655" spans="5:5" s="77" customFormat="1" ht="88.5" customHeight="1">
      <c r="E6655" s="81"/>
    </row>
    <row r="6656" spans="5:5" s="77" customFormat="1" ht="88.5" customHeight="1">
      <c r="E6656" s="81"/>
    </row>
    <row r="6657" spans="5:5" s="77" customFormat="1" ht="88.5" customHeight="1">
      <c r="E6657" s="81"/>
    </row>
    <row r="6658" spans="5:5" s="77" customFormat="1" ht="88.5" customHeight="1">
      <c r="E6658" s="81"/>
    </row>
    <row r="6659" spans="5:5" s="77" customFormat="1" ht="88.5" customHeight="1">
      <c r="E6659" s="81"/>
    </row>
    <row r="6660" spans="5:5" s="77" customFormat="1" ht="88.5" customHeight="1">
      <c r="E6660" s="81"/>
    </row>
    <row r="6661" spans="5:5" s="77" customFormat="1" ht="88.5" customHeight="1">
      <c r="E6661" s="81"/>
    </row>
    <row r="6662" spans="5:5" s="77" customFormat="1" ht="88.5" customHeight="1">
      <c r="E6662" s="81"/>
    </row>
    <row r="6663" spans="5:5" s="77" customFormat="1" ht="88.5" customHeight="1">
      <c r="E6663" s="81"/>
    </row>
    <row r="6664" spans="5:5" s="77" customFormat="1" ht="88.5" customHeight="1">
      <c r="E6664" s="81"/>
    </row>
    <row r="6665" spans="5:5" s="77" customFormat="1" ht="88.5" customHeight="1">
      <c r="E6665" s="81"/>
    </row>
    <row r="6666" spans="5:5" s="77" customFormat="1" ht="88.5" customHeight="1">
      <c r="E6666" s="81"/>
    </row>
    <row r="6667" spans="5:5" s="77" customFormat="1" ht="88.5" customHeight="1">
      <c r="E6667" s="81"/>
    </row>
    <row r="6668" spans="5:5" s="77" customFormat="1" ht="88.5" customHeight="1">
      <c r="E6668" s="81"/>
    </row>
    <row r="6669" spans="5:5" s="77" customFormat="1" ht="88.5" customHeight="1">
      <c r="E6669" s="81"/>
    </row>
    <row r="6670" spans="5:5" s="77" customFormat="1" ht="88.5" customHeight="1">
      <c r="E6670" s="81"/>
    </row>
    <row r="6671" spans="5:5" s="77" customFormat="1" ht="88.5" customHeight="1">
      <c r="E6671" s="81"/>
    </row>
    <row r="6672" spans="5:5" s="77" customFormat="1" ht="88.5" customHeight="1">
      <c r="E6672" s="81"/>
    </row>
    <row r="6673" spans="5:5" s="77" customFormat="1" ht="88.5" customHeight="1">
      <c r="E6673" s="81"/>
    </row>
    <row r="6674" spans="5:5" s="77" customFormat="1" ht="88.5" customHeight="1">
      <c r="E6674" s="81"/>
    </row>
    <row r="6675" spans="5:5" s="77" customFormat="1" ht="88.5" customHeight="1">
      <c r="E6675" s="81"/>
    </row>
    <row r="6676" spans="5:5" s="77" customFormat="1" ht="88.5" customHeight="1">
      <c r="E6676" s="81"/>
    </row>
    <row r="6677" spans="5:5" s="77" customFormat="1" ht="88.5" customHeight="1">
      <c r="E6677" s="81"/>
    </row>
    <row r="6678" spans="5:5" s="77" customFormat="1" ht="88.5" customHeight="1">
      <c r="E6678" s="81"/>
    </row>
    <row r="6679" spans="5:5" s="77" customFormat="1" ht="88.5" customHeight="1">
      <c r="E6679" s="81"/>
    </row>
    <row r="6680" spans="5:5" s="77" customFormat="1" ht="88.5" customHeight="1">
      <c r="E6680" s="81"/>
    </row>
    <row r="6681" spans="5:5" s="77" customFormat="1" ht="88.5" customHeight="1">
      <c r="E6681" s="81"/>
    </row>
    <row r="6682" spans="5:5" s="77" customFormat="1" ht="88.5" customHeight="1">
      <c r="E6682" s="81"/>
    </row>
    <row r="6683" spans="5:5" s="77" customFormat="1" ht="88.5" customHeight="1">
      <c r="E6683" s="81"/>
    </row>
    <row r="6684" spans="5:5" s="77" customFormat="1" ht="88.5" customHeight="1">
      <c r="E6684" s="81"/>
    </row>
    <row r="6685" spans="5:5" s="77" customFormat="1" ht="88.5" customHeight="1">
      <c r="E6685" s="81"/>
    </row>
    <row r="6686" spans="5:5" s="77" customFormat="1" ht="88.5" customHeight="1">
      <c r="E6686" s="81"/>
    </row>
    <row r="6687" spans="5:5" s="77" customFormat="1" ht="88.5" customHeight="1">
      <c r="E6687" s="81"/>
    </row>
    <row r="6688" spans="5:5" s="77" customFormat="1" ht="88.5" customHeight="1">
      <c r="E6688" s="81"/>
    </row>
    <row r="6689" spans="5:5" s="77" customFormat="1" ht="88.5" customHeight="1">
      <c r="E6689" s="81"/>
    </row>
    <row r="6690" spans="5:5" s="77" customFormat="1" ht="88.5" customHeight="1">
      <c r="E6690" s="81"/>
    </row>
    <row r="6691" spans="5:5" s="77" customFormat="1" ht="88.5" customHeight="1">
      <c r="E6691" s="81"/>
    </row>
    <row r="6692" spans="5:5" s="77" customFormat="1" ht="88.5" customHeight="1">
      <c r="E6692" s="81"/>
    </row>
    <row r="6693" spans="5:5" s="77" customFormat="1" ht="88.5" customHeight="1">
      <c r="E6693" s="81"/>
    </row>
    <row r="6694" spans="5:5" s="77" customFormat="1" ht="88.5" customHeight="1">
      <c r="E6694" s="81"/>
    </row>
    <row r="6695" spans="5:5" s="77" customFormat="1" ht="88.5" customHeight="1">
      <c r="E6695" s="81"/>
    </row>
    <row r="6696" spans="5:5" s="77" customFormat="1" ht="88.5" customHeight="1">
      <c r="E6696" s="81"/>
    </row>
    <row r="6697" spans="5:5" s="77" customFormat="1" ht="88.5" customHeight="1">
      <c r="E6697" s="81"/>
    </row>
    <row r="6698" spans="5:5" s="77" customFormat="1" ht="88.5" customHeight="1">
      <c r="E6698" s="81"/>
    </row>
    <row r="6699" spans="5:5" s="77" customFormat="1" ht="88.5" customHeight="1">
      <c r="E6699" s="81"/>
    </row>
    <row r="6700" spans="5:5" s="77" customFormat="1" ht="88.5" customHeight="1">
      <c r="E6700" s="81"/>
    </row>
    <row r="6701" spans="5:5" s="77" customFormat="1" ht="88.5" customHeight="1">
      <c r="E6701" s="81"/>
    </row>
    <row r="6702" spans="5:5" s="77" customFormat="1" ht="88.5" customHeight="1">
      <c r="E6702" s="81"/>
    </row>
    <row r="6703" spans="5:5" s="77" customFormat="1" ht="88.5" customHeight="1">
      <c r="E6703" s="81"/>
    </row>
    <row r="6704" spans="5:5" s="77" customFormat="1" ht="88.5" customHeight="1">
      <c r="E6704" s="81"/>
    </row>
    <row r="6705" spans="5:5" s="77" customFormat="1" ht="88.5" customHeight="1">
      <c r="E6705" s="81"/>
    </row>
    <row r="6706" spans="5:5" s="77" customFormat="1" ht="88.5" customHeight="1">
      <c r="E6706" s="81"/>
    </row>
    <row r="6707" spans="5:5" s="77" customFormat="1" ht="88.5" customHeight="1">
      <c r="E6707" s="81"/>
    </row>
    <row r="6708" spans="5:5" s="77" customFormat="1" ht="88.5" customHeight="1">
      <c r="E6708" s="81"/>
    </row>
    <row r="6709" spans="5:5" s="77" customFormat="1" ht="88.5" customHeight="1">
      <c r="E6709" s="81"/>
    </row>
    <row r="6710" spans="5:5" s="77" customFormat="1" ht="88.5" customHeight="1">
      <c r="E6710" s="81"/>
    </row>
    <row r="6711" spans="5:5" s="77" customFormat="1" ht="88.5" customHeight="1">
      <c r="E6711" s="81"/>
    </row>
    <row r="6712" spans="5:5" s="77" customFormat="1" ht="88.5" customHeight="1">
      <c r="E6712" s="81"/>
    </row>
    <row r="6713" spans="5:5" s="77" customFormat="1" ht="88.5" customHeight="1">
      <c r="E6713" s="81"/>
    </row>
    <row r="6714" spans="5:5" s="77" customFormat="1" ht="88.5" customHeight="1">
      <c r="E6714" s="81"/>
    </row>
    <row r="6715" spans="5:5" s="77" customFormat="1" ht="88.5" customHeight="1">
      <c r="E6715" s="81"/>
    </row>
    <row r="6716" spans="5:5" s="77" customFormat="1" ht="88.5" customHeight="1">
      <c r="E6716" s="81"/>
    </row>
    <row r="6717" spans="5:5" s="77" customFormat="1" ht="88.5" customHeight="1">
      <c r="E6717" s="81"/>
    </row>
    <row r="6718" spans="5:5" s="77" customFormat="1" ht="88.5" customHeight="1">
      <c r="E6718" s="81"/>
    </row>
    <row r="6719" spans="5:5" s="77" customFormat="1" ht="88.5" customHeight="1">
      <c r="E6719" s="81"/>
    </row>
    <row r="6720" spans="5:5" s="77" customFormat="1" ht="88.5" customHeight="1">
      <c r="E6720" s="81"/>
    </row>
    <row r="6721" spans="5:5" s="77" customFormat="1" ht="88.5" customHeight="1">
      <c r="E6721" s="81"/>
    </row>
    <row r="6722" spans="5:5" s="77" customFormat="1" ht="88.5" customHeight="1">
      <c r="E6722" s="81"/>
    </row>
    <row r="6723" spans="5:5" s="77" customFormat="1" ht="88.5" customHeight="1">
      <c r="E6723" s="81"/>
    </row>
    <row r="6724" spans="5:5" s="77" customFormat="1" ht="88.5" customHeight="1">
      <c r="E6724" s="81"/>
    </row>
    <row r="6725" spans="5:5" s="77" customFormat="1" ht="88.5" customHeight="1">
      <c r="E6725" s="81"/>
    </row>
    <row r="6726" spans="5:5" s="77" customFormat="1" ht="88.5" customHeight="1">
      <c r="E6726" s="81"/>
    </row>
    <row r="6727" spans="5:5" s="77" customFormat="1" ht="88.5" customHeight="1">
      <c r="E6727" s="81"/>
    </row>
    <row r="6728" spans="5:5" s="77" customFormat="1" ht="88.5" customHeight="1">
      <c r="E6728" s="81"/>
    </row>
    <row r="6729" spans="5:5" s="77" customFormat="1" ht="88.5" customHeight="1">
      <c r="E6729" s="81"/>
    </row>
    <row r="6730" spans="5:5" s="77" customFormat="1" ht="88.5" customHeight="1">
      <c r="E6730" s="81"/>
    </row>
    <row r="6731" spans="5:5" s="77" customFormat="1" ht="88.5" customHeight="1">
      <c r="E6731" s="81"/>
    </row>
    <row r="6732" spans="5:5" s="77" customFormat="1" ht="88.5" customHeight="1">
      <c r="E6732" s="81"/>
    </row>
    <row r="6733" spans="5:5" s="77" customFormat="1" ht="88.5" customHeight="1">
      <c r="E6733" s="81"/>
    </row>
    <row r="6734" spans="5:5" s="77" customFormat="1" ht="88.5" customHeight="1">
      <c r="E6734" s="81"/>
    </row>
    <row r="6735" spans="5:5" s="77" customFormat="1" ht="88.5" customHeight="1">
      <c r="E6735" s="81"/>
    </row>
    <row r="6736" spans="5:5" s="77" customFormat="1" ht="88.5" customHeight="1">
      <c r="E6736" s="81"/>
    </row>
    <row r="6737" spans="5:5" s="77" customFormat="1" ht="88.5" customHeight="1">
      <c r="E6737" s="81"/>
    </row>
    <row r="6738" spans="5:5" s="77" customFormat="1" ht="88.5" customHeight="1">
      <c r="E6738" s="81"/>
    </row>
    <row r="6739" spans="5:5" s="77" customFormat="1" ht="88.5" customHeight="1">
      <c r="E6739" s="81"/>
    </row>
    <row r="6740" spans="5:5" s="77" customFormat="1" ht="88.5" customHeight="1">
      <c r="E6740" s="81"/>
    </row>
    <row r="6741" spans="5:5" s="77" customFormat="1" ht="88.5" customHeight="1">
      <c r="E6741" s="81"/>
    </row>
    <row r="6742" spans="5:5" s="77" customFormat="1" ht="88.5" customHeight="1">
      <c r="E6742" s="81"/>
    </row>
    <row r="6743" spans="5:5" s="77" customFormat="1" ht="88.5" customHeight="1">
      <c r="E6743" s="81"/>
    </row>
    <row r="6744" spans="5:5" s="77" customFormat="1" ht="88.5" customHeight="1">
      <c r="E6744" s="81"/>
    </row>
    <row r="6745" spans="5:5" s="77" customFormat="1" ht="88.5" customHeight="1">
      <c r="E6745" s="81"/>
    </row>
    <row r="6746" spans="5:5" s="77" customFormat="1" ht="88.5" customHeight="1">
      <c r="E6746" s="81"/>
    </row>
    <row r="6747" spans="5:5" s="77" customFormat="1" ht="88.5" customHeight="1">
      <c r="E6747" s="81"/>
    </row>
    <row r="6748" spans="5:5" s="77" customFormat="1" ht="88.5" customHeight="1">
      <c r="E6748" s="81"/>
    </row>
    <row r="6749" spans="5:5" s="77" customFormat="1" ht="88.5" customHeight="1">
      <c r="E6749" s="81"/>
    </row>
    <row r="6750" spans="5:5" s="77" customFormat="1" ht="88.5" customHeight="1">
      <c r="E6750" s="81"/>
    </row>
    <row r="6751" spans="5:5" s="77" customFormat="1" ht="88.5" customHeight="1">
      <c r="E6751" s="81"/>
    </row>
    <row r="6752" spans="5:5" s="77" customFormat="1" ht="88.5" customHeight="1">
      <c r="E6752" s="81"/>
    </row>
    <row r="6753" spans="5:5" s="77" customFormat="1" ht="88.5" customHeight="1">
      <c r="E6753" s="81"/>
    </row>
    <row r="6754" spans="5:5" s="77" customFormat="1" ht="88.5" customHeight="1">
      <c r="E6754" s="81"/>
    </row>
    <row r="6755" spans="5:5" s="77" customFormat="1" ht="88.5" customHeight="1">
      <c r="E6755" s="81"/>
    </row>
    <row r="6756" spans="5:5" s="77" customFormat="1" ht="88.5" customHeight="1">
      <c r="E6756" s="81"/>
    </row>
    <row r="6757" spans="5:5" s="77" customFormat="1" ht="88.5" customHeight="1">
      <c r="E6757" s="81"/>
    </row>
    <row r="6758" spans="5:5" s="77" customFormat="1" ht="88.5" customHeight="1">
      <c r="E6758" s="81"/>
    </row>
    <row r="6759" spans="5:5" s="77" customFormat="1" ht="88.5" customHeight="1">
      <c r="E6759" s="81"/>
    </row>
    <row r="6760" spans="5:5" s="77" customFormat="1" ht="88.5" customHeight="1">
      <c r="E6760" s="81"/>
    </row>
    <row r="6761" spans="5:5" s="77" customFormat="1" ht="88.5" customHeight="1">
      <c r="E6761" s="81"/>
    </row>
    <row r="6762" spans="5:5" s="77" customFormat="1" ht="88.5" customHeight="1">
      <c r="E6762" s="81"/>
    </row>
    <row r="6763" spans="5:5" s="77" customFormat="1" ht="88.5" customHeight="1">
      <c r="E6763" s="81"/>
    </row>
    <row r="6764" spans="5:5" s="77" customFormat="1" ht="88.5" customHeight="1">
      <c r="E6764" s="81"/>
    </row>
    <row r="6765" spans="5:5" s="77" customFormat="1" ht="88.5" customHeight="1">
      <c r="E6765" s="81"/>
    </row>
    <row r="6766" spans="5:5" s="77" customFormat="1" ht="88.5" customHeight="1">
      <c r="E6766" s="81"/>
    </row>
    <row r="6767" spans="5:5" s="77" customFormat="1" ht="88.5" customHeight="1">
      <c r="E6767" s="81"/>
    </row>
    <row r="6768" spans="5:5" s="77" customFormat="1" ht="88.5" customHeight="1">
      <c r="E6768" s="81"/>
    </row>
    <row r="6769" spans="5:5" s="77" customFormat="1" ht="88.5" customHeight="1">
      <c r="E6769" s="81"/>
    </row>
    <row r="6770" spans="5:5" s="77" customFormat="1" ht="88.5" customHeight="1">
      <c r="E6770" s="81"/>
    </row>
    <row r="6771" spans="5:5" s="77" customFormat="1" ht="88.5" customHeight="1">
      <c r="E6771" s="81"/>
    </row>
    <row r="6772" spans="5:5" s="77" customFormat="1" ht="88.5" customHeight="1">
      <c r="E6772" s="81"/>
    </row>
    <row r="6773" spans="5:5" s="77" customFormat="1" ht="88.5" customHeight="1">
      <c r="E6773" s="81"/>
    </row>
    <row r="6774" spans="5:5" s="77" customFormat="1" ht="88.5" customHeight="1">
      <c r="E6774" s="81"/>
    </row>
    <row r="6775" spans="5:5" s="77" customFormat="1" ht="88.5" customHeight="1">
      <c r="E6775" s="81"/>
    </row>
    <row r="6776" spans="5:5" s="77" customFormat="1" ht="88.5" customHeight="1">
      <c r="E6776" s="81"/>
    </row>
    <row r="6777" spans="5:5" s="77" customFormat="1" ht="88.5" customHeight="1">
      <c r="E6777" s="81"/>
    </row>
    <row r="6778" spans="5:5" s="77" customFormat="1" ht="88.5" customHeight="1">
      <c r="E6778" s="81"/>
    </row>
    <row r="6779" spans="5:5" s="77" customFormat="1" ht="88.5" customHeight="1">
      <c r="E6779" s="81"/>
    </row>
    <row r="6780" spans="5:5" s="77" customFormat="1" ht="88.5" customHeight="1">
      <c r="E6780" s="81"/>
    </row>
    <row r="6781" spans="5:5" s="77" customFormat="1" ht="88.5" customHeight="1">
      <c r="E6781" s="81"/>
    </row>
    <row r="6782" spans="5:5" s="77" customFormat="1" ht="88.5" customHeight="1">
      <c r="E6782" s="81"/>
    </row>
    <row r="6783" spans="5:5" s="77" customFormat="1" ht="88.5" customHeight="1">
      <c r="E6783" s="81"/>
    </row>
    <row r="6784" spans="5:5" s="77" customFormat="1" ht="88.5" customHeight="1">
      <c r="E6784" s="81"/>
    </row>
    <row r="6785" spans="5:5" s="77" customFormat="1" ht="88.5" customHeight="1">
      <c r="E6785" s="81"/>
    </row>
    <row r="6786" spans="5:5" s="77" customFormat="1" ht="88.5" customHeight="1">
      <c r="E6786" s="81"/>
    </row>
    <row r="6787" spans="5:5" s="77" customFormat="1" ht="88.5" customHeight="1">
      <c r="E6787" s="81"/>
    </row>
    <row r="6788" spans="5:5" s="77" customFormat="1" ht="88.5" customHeight="1">
      <c r="E6788" s="81"/>
    </row>
    <row r="6789" spans="5:5" s="77" customFormat="1" ht="88.5" customHeight="1">
      <c r="E6789" s="81"/>
    </row>
    <row r="6790" spans="5:5" s="77" customFormat="1" ht="88.5" customHeight="1">
      <c r="E6790" s="81"/>
    </row>
    <row r="6791" spans="5:5" s="77" customFormat="1" ht="88.5" customHeight="1">
      <c r="E6791" s="81"/>
    </row>
    <row r="6792" spans="5:5" s="77" customFormat="1" ht="88.5" customHeight="1">
      <c r="E6792" s="81"/>
    </row>
    <row r="6793" spans="5:5" s="77" customFormat="1" ht="88.5" customHeight="1">
      <c r="E6793" s="81"/>
    </row>
    <row r="6794" spans="5:5" s="77" customFormat="1" ht="88.5" customHeight="1">
      <c r="E6794" s="81"/>
    </row>
    <row r="6795" spans="5:5" s="77" customFormat="1" ht="88.5" customHeight="1">
      <c r="E6795" s="81"/>
    </row>
    <row r="6796" spans="5:5" s="77" customFormat="1" ht="88.5" customHeight="1">
      <c r="E6796" s="81"/>
    </row>
    <row r="6797" spans="5:5" s="77" customFormat="1" ht="88.5" customHeight="1">
      <c r="E6797" s="81"/>
    </row>
    <row r="6798" spans="5:5" s="77" customFormat="1" ht="88.5" customHeight="1">
      <c r="E6798" s="81"/>
    </row>
    <row r="6799" spans="5:5" s="77" customFormat="1" ht="88.5" customHeight="1">
      <c r="E6799" s="81"/>
    </row>
    <row r="6800" spans="5:5" s="77" customFormat="1" ht="88.5" customHeight="1">
      <c r="E6800" s="81"/>
    </row>
    <row r="6801" spans="5:5" s="77" customFormat="1" ht="88.5" customHeight="1">
      <c r="E6801" s="81"/>
    </row>
    <row r="6802" spans="5:5" s="77" customFormat="1" ht="88.5" customHeight="1">
      <c r="E6802" s="81"/>
    </row>
    <row r="6803" spans="5:5" s="77" customFormat="1" ht="88.5" customHeight="1">
      <c r="E6803" s="81"/>
    </row>
    <row r="6804" spans="5:5" s="77" customFormat="1" ht="88.5" customHeight="1">
      <c r="E6804" s="81"/>
    </row>
    <row r="6805" spans="5:5" s="77" customFormat="1" ht="88.5" customHeight="1">
      <c r="E6805" s="81"/>
    </row>
    <row r="6806" spans="5:5" s="77" customFormat="1" ht="88.5" customHeight="1">
      <c r="E6806" s="81"/>
    </row>
    <row r="6807" spans="5:5" s="77" customFormat="1" ht="88.5" customHeight="1">
      <c r="E6807" s="81"/>
    </row>
    <row r="6808" spans="5:5" s="77" customFormat="1" ht="88.5" customHeight="1">
      <c r="E6808" s="81"/>
    </row>
    <row r="6809" spans="5:5" s="77" customFormat="1" ht="88.5" customHeight="1">
      <c r="E6809" s="81"/>
    </row>
    <row r="6810" spans="5:5" s="77" customFormat="1" ht="88.5" customHeight="1">
      <c r="E6810" s="81"/>
    </row>
    <row r="6811" spans="5:5" s="77" customFormat="1" ht="88.5" customHeight="1">
      <c r="E6811" s="81"/>
    </row>
    <row r="6812" spans="5:5" s="77" customFormat="1" ht="88.5" customHeight="1">
      <c r="E6812" s="81"/>
    </row>
    <row r="6813" spans="5:5" s="77" customFormat="1" ht="88.5" customHeight="1">
      <c r="E6813" s="81"/>
    </row>
    <row r="6814" spans="5:5" s="77" customFormat="1" ht="88.5" customHeight="1">
      <c r="E6814" s="81"/>
    </row>
    <row r="6815" spans="5:5" s="77" customFormat="1" ht="88.5" customHeight="1">
      <c r="E6815" s="81"/>
    </row>
    <row r="6816" spans="5:5" s="77" customFormat="1" ht="88.5" customHeight="1">
      <c r="E6816" s="81"/>
    </row>
    <row r="6817" spans="5:5" s="77" customFormat="1" ht="88.5" customHeight="1">
      <c r="E6817" s="81"/>
    </row>
    <row r="6818" spans="5:5" s="77" customFormat="1" ht="88.5" customHeight="1">
      <c r="E6818" s="81"/>
    </row>
    <row r="6819" spans="5:5" s="77" customFormat="1" ht="88.5" customHeight="1">
      <c r="E6819" s="81"/>
    </row>
    <row r="6820" spans="5:5" s="77" customFormat="1" ht="88.5" customHeight="1">
      <c r="E6820" s="81"/>
    </row>
    <row r="6821" spans="5:5" s="77" customFormat="1" ht="88.5" customHeight="1">
      <c r="E6821" s="81"/>
    </row>
    <row r="6822" spans="5:5" s="77" customFormat="1" ht="88.5" customHeight="1">
      <c r="E6822" s="81"/>
    </row>
    <row r="6823" spans="5:5" s="77" customFormat="1" ht="88.5" customHeight="1">
      <c r="E6823" s="81"/>
    </row>
    <row r="6824" spans="5:5" s="77" customFormat="1" ht="88.5" customHeight="1">
      <c r="E6824" s="81"/>
    </row>
    <row r="6825" spans="5:5" s="77" customFormat="1" ht="88.5" customHeight="1">
      <c r="E6825" s="81"/>
    </row>
    <row r="6826" spans="5:5" s="77" customFormat="1" ht="88.5" customHeight="1">
      <c r="E6826" s="81"/>
    </row>
    <row r="6827" spans="5:5" s="77" customFormat="1" ht="88.5" customHeight="1">
      <c r="E6827" s="81"/>
    </row>
    <row r="6828" spans="5:5" s="77" customFormat="1" ht="88.5" customHeight="1">
      <c r="E6828" s="81"/>
    </row>
    <row r="6829" spans="5:5" s="77" customFormat="1" ht="88.5" customHeight="1">
      <c r="E6829" s="81"/>
    </row>
    <row r="6830" spans="5:5" s="77" customFormat="1" ht="88.5" customHeight="1">
      <c r="E6830" s="81"/>
    </row>
    <row r="6831" spans="5:5" s="77" customFormat="1" ht="88.5" customHeight="1">
      <c r="E6831" s="81"/>
    </row>
    <row r="6832" spans="5:5" s="77" customFormat="1" ht="88.5" customHeight="1">
      <c r="E6832" s="81"/>
    </row>
    <row r="6833" spans="5:5" s="77" customFormat="1" ht="88.5" customHeight="1">
      <c r="E6833" s="81"/>
    </row>
    <row r="6834" spans="5:5" s="77" customFormat="1" ht="88.5" customHeight="1">
      <c r="E6834" s="81"/>
    </row>
    <row r="6835" spans="5:5" s="77" customFormat="1" ht="88.5" customHeight="1">
      <c r="E6835" s="81"/>
    </row>
    <row r="6836" spans="5:5" s="77" customFormat="1" ht="88.5" customHeight="1">
      <c r="E6836" s="81"/>
    </row>
    <row r="6837" spans="5:5" s="77" customFormat="1" ht="88.5" customHeight="1">
      <c r="E6837" s="81"/>
    </row>
    <row r="6838" spans="5:5" s="77" customFormat="1" ht="88.5" customHeight="1">
      <c r="E6838" s="81"/>
    </row>
    <row r="6839" spans="5:5" s="77" customFormat="1" ht="88.5" customHeight="1">
      <c r="E6839" s="81"/>
    </row>
    <row r="6840" spans="5:5" s="77" customFormat="1" ht="88.5" customHeight="1">
      <c r="E6840" s="81"/>
    </row>
    <row r="6841" spans="5:5" s="77" customFormat="1" ht="88.5" customHeight="1">
      <c r="E6841" s="81"/>
    </row>
    <row r="6842" spans="5:5" s="77" customFormat="1" ht="88.5" customHeight="1">
      <c r="E6842" s="81"/>
    </row>
    <row r="6843" spans="5:5" s="77" customFormat="1" ht="88.5" customHeight="1">
      <c r="E6843" s="81"/>
    </row>
    <row r="6844" spans="5:5" s="77" customFormat="1" ht="88.5" customHeight="1">
      <c r="E6844" s="81"/>
    </row>
    <row r="6845" spans="5:5" s="77" customFormat="1" ht="88.5" customHeight="1">
      <c r="E6845" s="81"/>
    </row>
    <row r="6846" spans="5:5" s="77" customFormat="1" ht="88.5" customHeight="1">
      <c r="E6846" s="81"/>
    </row>
    <row r="6847" spans="5:5" s="77" customFormat="1" ht="88.5" customHeight="1">
      <c r="E6847" s="81"/>
    </row>
    <row r="6848" spans="5:5" s="77" customFormat="1" ht="88.5" customHeight="1">
      <c r="E6848" s="81"/>
    </row>
    <row r="6849" spans="5:5" s="77" customFormat="1" ht="88.5" customHeight="1">
      <c r="E6849" s="81"/>
    </row>
    <row r="6850" spans="5:5" s="77" customFormat="1" ht="88.5" customHeight="1">
      <c r="E6850" s="81"/>
    </row>
    <row r="6851" spans="5:5" s="77" customFormat="1" ht="88.5" customHeight="1">
      <c r="E6851" s="81"/>
    </row>
    <row r="6852" spans="5:5" s="77" customFormat="1" ht="88.5" customHeight="1">
      <c r="E6852" s="81"/>
    </row>
    <row r="6853" spans="5:5" s="77" customFormat="1" ht="88.5" customHeight="1">
      <c r="E6853" s="81"/>
    </row>
    <row r="6854" spans="5:5" s="77" customFormat="1" ht="88.5" customHeight="1">
      <c r="E6854" s="81"/>
    </row>
    <row r="6855" spans="5:5" s="77" customFormat="1" ht="88.5" customHeight="1">
      <c r="E6855" s="81"/>
    </row>
    <row r="6856" spans="5:5" s="77" customFormat="1" ht="88.5" customHeight="1">
      <c r="E6856" s="81"/>
    </row>
    <row r="6857" spans="5:5" s="77" customFormat="1" ht="88.5" customHeight="1">
      <c r="E6857" s="81"/>
    </row>
    <row r="6858" spans="5:5" s="77" customFormat="1" ht="88.5" customHeight="1">
      <c r="E6858" s="81"/>
    </row>
    <row r="6859" spans="5:5" s="77" customFormat="1" ht="88.5" customHeight="1">
      <c r="E6859" s="81"/>
    </row>
    <row r="6860" spans="5:5" s="77" customFormat="1" ht="88.5" customHeight="1">
      <c r="E6860" s="81"/>
    </row>
    <row r="6861" spans="5:5" s="77" customFormat="1" ht="88.5" customHeight="1">
      <c r="E6861" s="81"/>
    </row>
    <row r="6862" spans="5:5" s="77" customFormat="1" ht="88.5" customHeight="1">
      <c r="E6862" s="81"/>
    </row>
    <row r="6863" spans="5:5" s="77" customFormat="1" ht="88.5" customHeight="1">
      <c r="E6863" s="81"/>
    </row>
    <row r="6864" spans="5:5" s="77" customFormat="1" ht="88.5" customHeight="1">
      <c r="E6864" s="81"/>
    </row>
    <row r="6865" spans="5:5" s="77" customFormat="1" ht="88.5" customHeight="1">
      <c r="E6865" s="81"/>
    </row>
    <row r="6866" spans="5:5" s="77" customFormat="1" ht="88.5" customHeight="1">
      <c r="E6866" s="81"/>
    </row>
    <row r="6867" spans="5:5" s="77" customFormat="1" ht="88.5" customHeight="1">
      <c r="E6867" s="81"/>
    </row>
    <row r="6868" spans="5:5" s="77" customFormat="1" ht="88.5" customHeight="1">
      <c r="E6868" s="81"/>
    </row>
    <row r="6869" spans="5:5" s="77" customFormat="1" ht="88.5" customHeight="1">
      <c r="E6869" s="81"/>
    </row>
    <row r="6870" spans="5:5" s="77" customFormat="1" ht="88.5" customHeight="1">
      <c r="E6870" s="81"/>
    </row>
    <row r="6871" spans="5:5" s="77" customFormat="1" ht="88.5" customHeight="1">
      <c r="E6871" s="81"/>
    </row>
    <row r="6872" spans="5:5" s="77" customFormat="1" ht="88.5" customHeight="1">
      <c r="E6872" s="81"/>
    </row>
    <row r="6873" spans="5:5" s="77" customFormat="1" ht="88.5" customHeight="1">
      <c r="E6873" s="81"/>
    </row>
    <row r="6874" spans="5:5" s="77" customFormat="1" ht="88.5" customHeight="1">
      <c r="E6874" s="81"/>
    </row>
    <row r="6875" spans="5:5" s="77" customFormat="1" ht="88.5" customHeight="1">
      <c r="E6875" s="81"/>
    </row>
    <row r="6876" spans="5:5" s="77" customFormat="1" ht="88.5" customHeight="1">
      <c r="E6876" s="81"/>
    </row>
    <row r="6877" spans="5:5" s="77" customFormat="1" ht="88.5" customHeight="1">
      <c r="E6877" s="81"/>
    </row>
    <row r="6878" spans="5:5" s="77" customFormat="1" ht="88.5" customHeight="1">
      <c r="E6878" s="81"/>
    </row>
    <row r="6879" spans="5:5" s="77" customFormat="1" ht="88.5" customHeight="1">
      <c r="E6879" s="81"/>
    </row>
    <row r="6880" spans="5:5" s="77" customFormat="1" ht="88.5" customHeight="1">
      <c r="E6880" s="81"/>
    </row>
    <row r="6881" spans="5:5" s="77" customFormat="1" ht="88.5" customHeight="1">
      <c r="E6881" s="81"/>
    </row>
    <row r="6882" spans="5:5" s="77" customFormat="1" ht="88.5" customHeight="1">
      <c r="E6882" s="81"/>
    </row>
    <row r="6883" spans="5:5" s="77" customFormat="1" ht="88.5" customHeight="1">
      <c r="E6883" s="81"/>
    </row>
    <row r="6884" spans="5:5" s="77" customFormat="1" ht="88.5" customHeight="1">
      <c r="E6884" s="81"/>
    </row>
    <row r="6885" spans="5:5" s="77" customFormat="1" ht="88.5" customHeight="1">
      <c r="E6885" s="81"/>
    </row>
    <row r="6886" spans="5:5" s="77" customFormat="1" ht="88.5" customHeight="1">
      <c r="E6886" s="81"/>
    </row>
    <row r="6887" spans="5:5" s="77" customFormat="1" ht="88.5" customHeight="1">
      <c r="E6887" s="81"/>
    </row>
    <row r="6888" spans="5:5" s="77" customFormat="1" ht="88.5" customHeight="1">
      <c r="E6888" s="81"/>
    </row>
    <row r="6889" spans="5:5" s="77" customFormat="1" ht="88.5" customHeight="1">
      <c r="E6889" s="81"/>
    </row>
    <row r="6890" spans="5:5" s="77" customFormat="1" ht="88.5" customHeight="1">
      <c r="E6890" s="81"/>
    </row>
    <row r="6891" spans="5:5" s="77" customFormat="1" ht="88.5" customHeight="1">
      <c r="E6891" s="81"/>
    </row>
    <row r="6892" spans="5:5" s="77" customFormat="1" ht="88.5" customHeight="1">
      <c r="E6892" s="81"/>
    </row>
    <row r="6893" spans="5:5" s="77" customFormat="1" ht="88.5" customHeight="1">
      <c r="E6893" s="81"/>
    </row>
    <row r="6894" spans="5:5" s="77" customFormat="1" ht="88.5" customHeight="1">
      <c r="E6894" s="81"/>
    </row>
    <row r="6895" spans="5:5" s="77" customFormat="1" ht="88.5" customHeight="1">
      <c r="E6895" s="81"/>
    </row>
    <row r="6896" spans="5:5" s="77" customFormat="1" ht="88.5" customHeight="1">
      <c r="E6896" s="81"/>
    </row>
    <row r="6897" spans="5:5" s="77" customFormat="1" ht="88.5" customHeight="1">
      <c r="E6897" s="81"/>
    </row>
    <row r="6898" spans="5:5" s="77" customFormat="1" ht="88.5" customHeight="1">
      <c r="E6898" s="81"/>
    </row>
    <row r="6899" spans="5:5" s="77" customFormat="1" ht="88.5" customHeight="1">
      <c r="E6899" s="81"/>
    </row>
    <row r="6900" spans="5:5" s="77" customFormat="1" ht="88.5" customHeight="1">
      <c r="E6900" s="81"/>
    </row>
    <row r="6901" spans="5:5" s="77" customFormat="1" ht="88.5" customHeight="1">
      <c r="E6901" s="81"/>
    </row>
    <row r="6902" spans="5:5" s="77" customFormat="1" ht="88.5" customHeight="1">
      <c r="E6902" s="81"/>
    </row>
    <row r="6903" spans="5:5" s="77" customFormat="1" ht="88.5" customHeight="1">
      <c r="E6903" s="81"/>
    </row>
    <row r="6904" spans="5:5" s="77" customFormat="1" ht="88.5" customHeight="1">
      <c r="E6904" s="81"/>
    </row>
    <row r="6905" spans="5:5" s="77" customFormat="1" ht="88.5" customHeight="1">
      <c r="E6905" s="81"/>
    </row>
    <row r="6906" spans="5:5" s="77" customFormat="1" ht="88.5" customHeight="1">
      <c r="E6906" s="81"/>
    </row>
    <row r="6907" spans="5:5" s="77" customFormat="1" ht="88.5" customHeight="1">
      <c r="E6907" s="81"/>
    </row>
    <row r="6908" spans="5:5" s="77" customFormat="1" ht="88.5" customHeight="1">
      <c r="E6908" s="81"/>
    </row>
    <row r="6909" spans="5:5" s="77" customFormat="1" ht="88.5" customHeight="1">
      <c r="E6909" s="81"/>
    </row>
    <row r="6910" spans="5:5" s="77" customFormat="1" ht="88.5" customHeight="1">
      <c r="E6910" s="81"/>
    </row>
    <row r="6911" spans="5:5" s="77" customFormat="1" ht="88.5" customHeight="1">
      <c r="E6911" s="81"/>
    </row>
    <row r="6912" spans="5:5" s="77" customFormat="1" ht="88.5" customHeight="1">
      <c r="E6912" s="81"/>
    </row>
    <row r="6913" spans="5:5" s="77" customFormat="1" ht="88.5" customHeight="1">
      <c r="E6913" s="81"/>
    </row>
    <row r="6914" spans="5:5" s="77" customFormat="1" ht="88.5" customHeight="1">
      <c r="E6914" s="81"/>
    </row>
    <row r="6915" spans="5:5" s="77" customFormat="1" ht="88.5" customHeight="1">
      <c r="E6915" s="81"/>
    </row>
    <row r="6916" spans="5:5" s="77" customFormat="1" ht="88.5" customHeight="1">
      <c r="E6916" s="81"/>
    </row>
    <row r="6917" spans="5:5" s="77" customFormat="1" ht="88.5" customHeight="1">
      <c r="E6917" s="81"/>
    </row>
    <row r="6918" spans="5:5" s="77" customFormat="1" ht="88.5" customHeight="1">
      <c r="E6918" s="81"/>
    </row>
    <row r="6919" spans="5:5" s="77" customFormat="1" ht="88.5" customHeight="1">
      <c r="E6919" s="81"/>
    </row>
    <row r="6920" spans="5:5" s="77" customFormat="1" ht="88.5" customHeight="1">
      <c r="E6920" s="81"/>
    </row>
    <row r="6921" spans="5:5" s="77" customFormat="1" ht="88.5" customHeight="1">
      <c r="E6921" s="81"/>
    </row>
    <row r="6922" spans="5:5" s="77" customFormat="1" ht="88.5" customHeight="1">
      <c r="E6922" s="81"/>
    </row>
    <row r="6923" spans="5:5" s="77" customFormat="1" ht="88.5" customHeight="1">
      <c r="E6923" s="81"/>
    </row>
    <row r="6924" spans="5:5" s="77" customFormat="1" ht="88.5" customHeight="1">
      <c r="E6924" s="81"/>
    </row>
    <row r="6925" spans="5:5" s="77" customFormat="1" ht="88.5" customHeight="1">
      <c r="E6925" s="81"/>
    </row>
    <row r="6926" spans="5:5" s="77" customFormat="1" ht="88.5" customHeight="1">
      <c r="E6926" s="81"/>
    </row>
    <row r="6927" spans="5:5" s="77" customFormat="1" ht="88.5" customHeight="1">
      <c r="E6927" s="81"/>
    </row>
    <row r="6928" spans="5:5" s="77" customFormat="1" ht="88.5" customHeight="1">
      <c r="E6928" s="81"/>
    </row>
    <row r="6929" spans="5:5" s="77" customFormat="1" ht="88.5" customHeight="1">
      <c r="E6929" s="81"/>
    </row>
    <row r="6930" spans="5:5" s="77" customFormat="1" ht="88.5" customHeight="1">
      <c r="E6930" s="81"/>
    </row>
    <row r="6931" spans="5:5" s="77" customFormat="1" ht="88.5" customHeight="1">
      <c r="E6931" s="81"/>
    </row>
    <row r="6932" spans="5:5" s="77" customFormat="1" ht="88.5" customHeight="1">
      <c r="E6932" s="81"/>
    </row>
    <row r="6933" spans="5:5" s="77" customFormat="1" ht="88.5" customHeight="1">
      <c r="E6933" s="81"/>
    </row>
    <row r="6934" spans="5:5" s="77" customFormat="1" ht="88.5" customHeight="1">
      <c r="E6934" s="81"/>
    </row>
    <row r="6935" spans="5:5" s="77" customFormat="1" ht="88.5" customHeight="1">
      <c r="E6935" s="81"/>
    </row>
    <row r="6936" spans="5:5" s="77" customFormat="1" ht="88.5" customHeight="1">
      <c r="E6936" s="81"/>
    </row>
    <row r="6937" spans="5:5" s="77" customFormat="1" ht="88.5" customHeight="1">
      <c r="E6937" s="81"/>
    </row>
    <row r="6938" spans="5:5" s="77" customFormat="1" ht="88.5" customHeight="1">
      <c r="E6938" s="81"/>
    </row>
    <row r="6939" spans="5:5" s="77" customFormat="1" ht="88.5" customHeight="1">
      <c r="E6939" s="81"/>
    </row>
    <row r="6940" spans="5:5" s="77" customFormat="1" ht="88.5" customHeight="1">
      <c r="E6940" s="81"/>
    </row>
    <row r="6941" spans="5:5" s="77" customFormat="1" ht="88.5" customHeight="1">
      <c r="E6941" s="81"/>
    </row>
    <row r="6942" spans="5:5" s="77" customFormat="1" ht="88.5" customHeight="1">
      <c r="E6942" s="81"/>
    </row>
    <row r="6943" spans="5:5" s="77" customFormat="1" ht="88.5" customHeight="1">
      <c r="E6943" s="81"/>
    </row>
    <row r="6944" spans="5:5" s="77" customFormat="1" ht="88.5" customHeight="1">
      <c r="E6944" s="81"/>
    </row>
    <row r="6945" spans="5:5" s="77" customFormat="1" ht="88.5" customHeight="1">
      <c r="E6945" s="81"/>
    </row>
    <row r="6946" spans="5:5" s="77" customFormat="1" ht="88.5" customHeight="1">
      <c r="E6946" s="81"/>
    </row>
    <row r="6947" spans="5:5" s="77" customFormat="1" ht="88.5" customHeight="1">
      <c r="E6947" s="81"/>
    </row>
    <row r="6948" spans="5:5" s="77" customFormat="1" ht="88.5" customHeight="1">
      <c r="E6948" s="81"/>
    </row>
    <row r="6949" spans="5:5" s="77" customFormat="1" ht="88.5" customHeight="1">
      <c r="E6949" s="81"/>
    </row>
    <row r="6950" spans="5:5" s="77" customFormat="1" ht="88.5" customHeight="1">
      <c r="E6950" s="81"/>
    </row>
    <row r="6951" spans="5:5" s="77" customFormat="1" ht="88.5" customHeight="1">
      <c r="E6951" s="81"/>
    </row>
    <row r="6952" spans="5:5" s="77" customFormat="1" ht="88.5" customHeight="1">
      <c r="E6952" s="81"/>
    </row>
    <row r="6953" spans="5:5" s="77" customFormat="1" ht="88.5" customHeight="1">
      <c r="E6953" s="81"/>
    </row>
    <row r="6954" spans="5:5" s="77" customFormat="1" ht="88.5" customHeight="1">
      <c r="E6954" s="81"/>
    </row>
    <row r="6955" spans="5:5" s="77" customFormat="1" ht="88.5" customHeight="1">
      <c r="E6955" s="81"/>
    </row>
    <row r="6956" spans="5:5" s="77" customFormat="1" ht="88.5" customHeight="1">
      <c r="E6956" s="81"/>
    </row>
    <row r="6957" spans="5:5" s="77" customFormat="1" ht="88.5" customHeight="1">
      <c r="E6957" s="81"/>
    </row>
    <row r="6958" spans="5:5" s="77" customFormat="1" ht="88.5" customHeight="1">
      <c r="E6958" s="81"/>
    </row>
    <row r="6959" spans="5:5" s="77" customFormat="1" ht="88.5" customHeight="1">
      <c r="E6959" s="81"/>
    </row>
    <row r="6960" spans="5:5" s="77" customFormat="1" ht="88.5" customHeight="1">
      <c r="E6960" s="81"/>
    </row>
    <row r="6961" spans="5:5" s="77" customFormat="1" ht="88.5" customHeight="1">
      <c r="E6961" s="81"/>
    </row>
    <row r="6962" spans="5:5" s="77" customFormat="1" ht="88.5" customHeight="1">
      <c r="E6962" s="81"/>
    </row>
    <row r="6963" spans="5:5" s="77" customFormat="1" ht="88.5" customHeight="1">
      <c r="E6963" s="81"/>
    </row>
    <row r="6964" spans="5:5" s="77" customFormat="1" ht="88.5" customHeight="1">
      <c r="E6964" s="81"/>
    </row>
    <row r="6965" spans="5:5" s="77" customFormat="1" ht="88.5" customHeight="1">
      <c r="E6965" s="81"/>
    </row>
    <row r="6966" spans="5:5" s="77" customFormat="1" ht="88.5" customHeight="1">
      <c r="E6966" s="81"/>
    </row>
    <row r="6967" spans="5:5" s="77" customFormat="1" ht="88.5" customHeight="1">
      <c r="E6967" s="81"/>
    </row>
    <row r="6968" spans="5:5" s="77" customFormat="1" ht="88.5" customHeight="1">
      <c r="E6968" s="81"/>
    </row>
    <row r="6969" spans="5:5" s="77" customFormat="1" ht="88.5" customHeight="1">
      <c r="E6969" s="81"/>
    </row>
    <row r="6970" spans="5:5" s="77" customFormat="1" ht="88.5" customHeight="1">
      <c r="E6970" s="81"/>
    </row>
    <row r="6971" spans="5:5" s="77" customFormat="1" ht="88.5" customHeight="1">
      <c r="E6971" s="81"/>
    </row>
    <row r="6972" spans="5:5" s="77" customFormat="1" ht="88.5" customHeight="1">
      <c r="E6972" s="81"/>
    </row>
    <row r="6973" spans="5:5" s="77" customFormat="1" ht="88.5" customHeight="1">
      <c r="E6973" s="81"/>
    </row>
    <row r="6974" spans="5:5" s="77" customFormat="1" ht="88.5" customHeight="1">
      <c r="E6974" s="81"/>
    </row>
    <row r="6975" spans="5:5" s="77" customFormat="1" ht="88.5" customHeight="1">
      <c r="E6975" s="81"/>
    </row>
    <row r="6976" spans="5:5" s="77" customFormat="1" ht="88.5" customHeight="1">
      <c r="E6976" s="81"/>
    </row>
    <row r="6977" spans="5:5" s="77" customFormat="1" ht="88.5" customHeight="1">
      <c r="E6977" s="81"/>
    </row>
    <row r="6978" spans="5:5" s="77" customFormat="1" ht="88.5" customHeight="1">
      <c r="E6978" s="81"/>
    </row>
    <row r="6979" spans="5:5" s="77" customFormat="1" ht="88.5" customHeight="1">
      <c r="E6979" s="81"/>
    </row>
    <row r="6980" spans="5:5" s="77" customFormat="1" ht="88.5" customHeight="1">
      <c r="E6980" s="81"/>
    </row>
    <row r="6981" spans="5:5" s="77" customFormat="1" ht="88.5" customHeight="1">
      <c r="E6981" s="81"/>
    </row>
    <row r="6982" spans="5:5" s="77" customFormat="1" ht="88.5" customHeight="1">
      <c r="E6982" s="81"/>
    </row>
    <row r="6983" spans="5:5" s="77" customFormat="1" ht="88.5" customHeight="1">
      <c r="E6983" s="81"/>
    </row>
    <row r="6984" spans="5:5" s="77" customFormat="1" ht="88.5" customHeight="1">
      <c r="E6984" s="81"/>
    </row>
    <row r="6985" spans="5:5" s="77" customFormat="1" ht="88.5" customHeight="1">
      <c r="E6985" s="81"/>
    </row>
    <row r="6986" spans="5:5" s="77" customFormat="1" ht="88.5" customHeight="1">
      <c r="E6986" s="81"/>
    </row>
    <row r="6987" spans="5:5" s="77" customFormat="1" ht="88.5" customHeight="1">
      <c r="E6987" s="81"/>
    </row>
    <row r="6988" spans="5:5" s="77" customFormat="1" ht="88.5" customHeight="1">
      <c r="E6988" s="81"/>
    </row>
    <row r="6989" spans="5:5" s="77" customFormat="1" ht="88.5" customHeight="1">
      <c r="E6989" s="81"/>
    </row>
    <row r="6990" spans="5:5" s="77" customFormat="1" ht="88.5" customHeight="1">
      <c r="E6990" s="81"/>
    </row>
    <row r="6991" spans="5:5" s="77" customFormat="1" ht="88.5" customHeight="1">
      <c r="E6991" s="81"/>
    </row>
    <row r="6992" spans="5:5" s="77" customFormat="1" ht="88.5" customHeight="1">
      <c r="E6992" s="81"/>
    </row>
    <row r="6993" spans="5:5" s="77" customFormat="1" ht="88.5" customHeight="1">
      <c r="E6993" s="81"/>
    </row>
    <row r="6994" spans="5:5" s="77" customFormat="1" ht="88.5" customHeight="1">
      <c r="E6994" s="81"/>
    </row>
    <row r="6995" spans="5:5" s="77" customFormat="1" ht="88.5" customHeight="1">
      <c r="E6995" s="81"/>
    </row>
    <row r="6996" spans="5:5" s="77" customFormat="1" ht="88.5" customHeight="1">
      <c r="E6996" s="81"/>
    </row>
    <row r="6997" spans="5:5" s="77" customFormat="1" ht="88.5" customHeight="1">
      <c r="E6997" s="81"/>
    </row>
    <row r="6998" spans="5:5" s="77" customFormat="1" ht="88.5" customHeight="1">
      <c r="E6998" s="81"/>
    </row>
    <row r="6999" spans="5:5" s="77" customFormat="1" ht="88.5" customHeight="1">
      <c r="E6999" s="81"/>
    </row>
    <row r="7000" spans="5:5" s="77" customFormat="1" ht="88.5" customHeight="1">
      <c r="E7000" s="81"/>
    </row>
    <row r="7001" spans="5:5" s="77" customFormat="1" ht="88.5" customHeight="1">
      <c r="E7001" s="81"/>
    </row>
    <row r="7002" spans="5:5" s="77" customFormat="1" ht="88.5" customHeight="1">
      <c r="E7002" s="81"/>
    </row>
    <row r="7003" spans="5:5" s="77" customFormat="1" ht="88.5" customHeight="1">
      <c r="E7003" s="81"/>
    </row>
    <row r="7004" spans="5:5" s="77" customFormat="1" ht="88.5" customHeight="1">
      <c r="E7004" s="81"/>
    </row>
    <row r="7005" spans="5:5" s="77" customFormat="1" ht="88.5" customHeight="1">
      <c r="E7005" s="81"/>
    </row>
    <row r="7006" spans="5:5" s="77" customFormat="1" ht="88.5" customHeight="1">
      <c r="E7006" s="81"/>
    </row>
    <row r="7007" spans="5:5" s="77" customFormat="1" ht="88.5" customHeight="1">
      <c r="E7007" s="81"/>
    </row>
    <row r="7008" spans="5:5" s="77" customFormat="1" ht="88.5" customHeight="1">
      <c r="E7008" s="81"/>
    </row>
    <row r="7009" spans="5:5" s="77" customFormat="1" ht="88.5" customHeight="1">
      <c r="E7009" s="81"/>
    </row>
    <row r="7010" spans="5:5" s="77" customFormat="1" ht="88.5" customHeight="1">
      <c r="E7010" s="81"/>
    </row>
    <row r="7011" spans="5:5" s="77" customFormat="1" ht="88.5" customHeight="1">
      <c r="E7011" s="81"/>
    </row>
    <row r="7012" spans="5:5" s="77" customFormat="1" ht="88.5" customHeight="1">
      <c r="E7012" s="81"/>
    </row>
    <row r="7013" spans="5:5" s="77" customFormat="1" ht="88.5" customHeight="1">
      <c r="E7013" s="81"/>
    </row>
    <row r="7014" spans="5:5" s="77" customFormat="1" ht="88.5" customHeight="1">
      <c r="E7014" s="81"/>
    </row>
    <row r="7015" spans="5:5" s="77" customFormat="1" ht="88.5" customHeight="1">
      <c r="E7015" s="81"/>
    </row>
    <row r="7016" spans="5:5" s="77" customFormat="1" ht="88.5" customHeight="1">
      <c r="E7016" s="81"/>
    </row>
    <row r="7017" spans="5:5" s="77" customFormat="1" ht="88.5" customHeight="1">
      <c r="E7017" s="81"/>
    </row>
    <row r="7018" spans="5:5" s="77" customFormat="1" ht="88.5" customHeight="1">
      <c r="E7018" s="81"/>
    </row>
    <row r="7019" spans="5:5" s="77" customFormat="1" ht="88.5" customHeight="1">
      <c r="E7019" s="81"/>
    </row>
    <row r="7020" spans="5:5" s="77" customFormat="1" ht="88.5" customHeight="1">
      <c r="E7020" s="81"/>
    </row>
    <row r="7021" spans="5:5" s="77" customFormat="1" ht="88.5" customHeight="1">
      <c r="E7021" s="81"/>
    </row>
    <row r="7022" spans="5:5" s="77" customFormat="1" ht="88.5" customHeight="1">
      <c r="E7022" s="81"/>
    </row>
    <row r="7023" spans="5:5" s="77" customFormat="1" ht="88.5" customHeight="1">
      <c r="E7023" s="81"/>
    </row>
    <row r="7024" spans="5:5" s="77" customFormat="1" ht="88.5" customHeight="1">
      <c r="E7024" s="81"/>
    </row>
    <row r="7025" spans="5:5" s="77" customFormat="1" ht="88.5" customHeight="1">
      <c r="E7025" s="81"/>
    </row>
    <row r="7026" spans="5:5" s="77" customFormat="1" ht="88.5" customHeight="1">
      <c r="E7026" s="81"/>
    </row>
    <row r="7027" spans="5:5" s="77" customFormat="1" ht="88.5" customHeight="1">
      <c r="E7027" s="81"/>
    </row>
    <row r="7028" spans="5:5" s="77" customFormat="1" ht="88.5" customHeight="1">
      <c r="E7028" s="81"/>
    </row>
    <row r="7029" spans="5:5" s="77" customFormat="1" ht="88.5" customHeight="1">
      <c r="E7029" s="81"/>
    </row>
    <row r="7030" spans="5:5" s="77" customFormat="1" ht="88.5" customHeight="1">
      <c r="E7030" s="81"/>
    </row>
    <row r="7031" spans="5:5" s="77" customFormat="1" ht="88.5" customHeight="1">
      <c r="E7031" s="81"/>
    </row>
    <row r="7032" spans="5:5" s="77" customFormat="1" ht="88.5" customHeight="1">
      <c r="E7032" s="81"/>
    </row>
    <row r="7033" spans="5:5" s="77" customFormat="1" ht="88.5" customHeight="1">
      <c r="E7033" s="81"/>
    </row>
    <row r="7034" spans="5:5" s="77" customFormat="1" ht="88.5" customHeight="1">
      <c r="E7034" s="81"/>
    </row>
    <row r="7035" spans="5:5" s="77" customFormat="1" ht="88.5" customHeight="1">
      <c r="E7035" s="81"/>
    </row>
    <row r="7036" spans="5:5" s="77" customFormat="1" ht="88.5" customHeight="1">
      <c r="E7036" s="81"/>
    </row>
    <row r="7037" spans="5:5" s="77" customFormat="1" ht="88.5" customHeight="1">
      <c r="E7037" s="81"/>
    </row>
    <row r="7038" spans="5:5" s="77" customFormat="1" ht="88.5" customHeight="1">
      <c r="E7038" s="81"/>
    </row>
    <row r="7039" spans="5:5" s="77" customFormat="1" ht="88.5" customHeight="1">
      <c r="E7039" s="81"/>
    </row>
    <row r="7040" spans="5:5" s="77" customFormat="1" ht="88.5" customHeight="1">
      <c r="E7040" s="81"/>
    </row>
    <row r="7041" spans="5:5" s="77" customFormat="1" ht="88.5" customHeight="1">
      <c r="E7041" s="81"/>
    </row>
    <row r="7042" spans="5:5" s="77" customFormat="1" ht="88.5" customHeight="1">
      <c r="E7042" s="81"/>
    </row>
    <row r="7043" spans="5:5" s="77" customFormat="1" ht="88.5" customHeight="1">
      <c r="E7043" s="81"/>
    </row>
    <row r="7044" spans="5:5" s="77" customFormat="1" ht="88.5" customHeight="1">
      <c r="E7044" s="81"/>
    </row>
    <row r="7045" spans="5:5" s="77" customFormat="1" ht="88.5" customHeight="1">
      <c r="E7045" s="81"/>
    </row>
    <row r="7046" spans="5:5" s="77" customFormat="1" ht="88.5" customHeight="1">
      <c r="E7046" s="81"/>
    </row>
    <row r="7047" spans="5:5" s="77" customFormat="1" ht="88.5" customHeight="1">
      <c r="E7047" s="81"/>
    </row>
    <row r="7048" spans="5:5" s="77" customFormat="1" ht="88.5" customHeight="1">
      <c r="E7048" s="81"/>
    </row>
    <row r="7049" spans="5:5" s="77" customFormat="1" ht="88.5" customHeight="1">
      <c r="E7049" s="81"/>
    </row>
    <row r="7050" spans="5:5" s="77" customFormat="1" ht="88.5" customHeight="1">
      <c r="E7050" s="81"/>
    </row>
    <row r="7051" spans="5:5" s="77" customFormat="1" ht="88.5" customHeight="1">
      <c r="E7051" s="81"/>
    </row>
    <row r="7052" spans="5:5" s="77" customFormat="1" ht="88.5" customHeight="1">
      <c r="E7052" s="81"/>
    </row>
    <row r="7053" spans="5:5" s="77" customFormat="1" ht="88.5" customHeight="1">
      <c r="E7053" s="81"/>
    </row>
    <row r="7054" spans="5:5" s="77" customFormat="1" ht="88.5" customHeight="1">
      <c r="E7054" s="81"/>
    </row>
    <row r="7055" spans="5:5" s="77" customFormat="1" ht="88.5" customHeight="1">
      <c r="E7055" s="81"/>
    </row>
    <row r="7056" spans="5:5" s="77" customFormat="1" ht="88.5" customHeight="1">
      <c r="E7056" s="81"/>
    </row>
    <row r="7057" spans="5:5" s="77" customFormat="1" ht="88.5" customHeight="1">
      <c r="E7057" s="81"/>
    </row>
    <row r="7058" spans="5:5" s="77" customFormat="1" ht="88.5" customHeight="1">
      <c r="E7058" s="81"/>
    </row>
    <row r="7059" spans="5:5" s="77" customFormat="1" ht="88.5" customHeight="1">
      <c r="E7059" s="81"/>
    </row>
    <row r="7060" spans="5:5" s="77" customFormat="1" ht="88.5" customHeight="1">
      <c r="E7060" s="81"/>
    </row>
    <row r="7061" spans="5:5" s="77" customFormat="1" ht="88.5" customHeight="1">
      <c r="E7061" s="81"/>
    </row>
    <row r="7062" spans="5:5" s="77" customFormat="1" ht="88.5" customHeight="1">
      <c r="E7062" s="81"/>
    </row>
    <row r="7063" spans="5:5" s="77" customFormat="1" ht="88.5" customHeight="1">
      <c r="E7063" s="81"/>
    </row>
    <row r="7064" spans="5:5" s="77" customFormat="1" ht="88.5" customHeight="1">
      <c r="E7064" s="81"/>
    </row>
    <row r="7065" spans="5:5" s="77" customFormat="1" ht="88.5" customHeight="1">
      <c r="E7065" s="81"/>
    </row>
    <row r="7066" spans="5:5" s="77" customFormat="1" ht="88.5" customHeight="1">
      <c r="E7066" s="81"/>
    </row>
    <row r="7067" spans="5:5" s="77" customFormat="1" ht="88.5" customHeight="1">
      <c r="E7067" s="81"/>
    </row>
    <row r="7068" spans="5:5" s="77" customFormat="1" ht="88.5" customHeight="1">
      <c r="E7068" s="81"/>
    </row>
    <row r="7069" spans="5:5" s="77" customFormat="1" ht="88.5" customHeight="1">
      <c r="E7069" s="81"/>
    </row>
    <row r="7070" spans="5:5" s="77" customFormat="1" ht="88.5" customHeight="1">
      <c r="E7070" s="81"/>
    </row>
    <row r="7071" spans="5:5" s="77" customFormat="1" ht="88.5" customHeight="1">
      <c r="E7071" s="81"/>
    </row>
    <row r="7072" spans="5:5" s="77" customFormat="1" ht="88.5" customHeight="1">
      <c r="E7072" s="81"/>
    </row>
    <row r="7073" spans="5:5" s="77" customFormat="1" ht="88.5" customHeight="1">
      <c r="E7073" s="81"/>
    </row>
    <row r="7074" spans="5:5" s="77" customFormat="1" ht="88.5" customHeight="1">
      <c r="E7074" s="81"/>
    </row>
    <row r="7075" spans="5:5" s="77" customFormat="1" ht="88.5" customHeight="1">
      <c r="E7075" s="81"/>
    </row>
    <row r="7076" spans="5:5" s="77" customFormat="1" ht="88.5" customHeight="1">
      <c r="E7076" s="81"/>
    </row>
    <row r="7077" spans="5:5" s="77" customFormat="1" ht="88.5" customHeight="1">
      <c r="E7077" s="81"/>
    </row>
    <row r="7078" spans="5:5" s="77" customFormat="1" ht="88.5" customHeight="1">
      <c r="E7078" s="81"/>
    </row>
    <row r="7079" spans="5:5" s="77" customFormat="1" ht="88.5" customHeight="1">
      <c r="E7079" s="81"/>
    </row>
    <row r="7080" spans="5:5" s="77" customFormat="1" ht="88.5" customHeight="1">
      <c r="E7080" s="81"/>
    </row>
    <row r="7081" spans="5:5" s="77" customFormat="1" ht="88.5" customHeight="1">
      <c r="E7081" s="81"/>
    </row>
    <row r="7082" spans="5:5" s="77" customFormat="1" ht="88.5" customHeight="1">
      <c r="E7082" s="81"/>
    </row>
    <row r="7083" spans="5:5" s="77" customFormat="1" ht="88.5" customHeight="1">
      <c r="E7083" s="81"/>
    </row>
    <row r="7084" spans="5:5" s="77" customFormat="1" ht="88.5" customHeight="1">
      <c r="E7084" s="81"/>
    </row>
    <row r="7085" spans="5:5" s="77" customFormat="1" ht="88.5" customHeight="1">
      <c r="E7085" s="81"/>
    </row>
    <row r="7086" spans="5:5" s="77" customFormat="1" ht="88.5" customHeight="1">
      <c r="E7086" s="81"/>
    </row>
    <row r="7087" spans="5:5" s="77" customFormat="1" ht="88.5" customHeight="1">
      <c r="E7087" s="81"/>
    </row>
    <row r="7088" spans="5:5" s="77" customFormat="1" ht="88.5" customHeight="1">
      <c r="E7088" s="81"/>
    </row>
    <row r="7089" spans="5:5" s="77" customFormat="1" ht="88.5" customHeight="1">
      <c r="E7089" s="81"/>
    </row>
    <row r="7090" spans="5:5" s="77" customFormat="1" ht="88.5" customHeight="1">
      <c r="E7090" s="81"/>
    </row>
    <row r="7091" spans="5:5" s="77" customFormat="1" ht="88.5" customHeight="1">
      <c r="E7091" s="81"/>
    </row>
    <row r="7092" spans="5:5" s="77" customFormat="1" ht="88.5" customHeight="1">
      <c r="E7092" s="81"/>
    </row>
    <row r="7093" spans="5:5" s="77" customFormat="1" ht="88.5" customHeight="1">
      <c r="E7093" s="81"/>
    </row>
    <row r="7094" spans="5:5" s="77" customFormat="1" ht="88.5" customHeight="1">
      <c r="E7094" s="81"/>
    </row>
    <row r="7095" spans="5:5" s="77" customFormat="1" ht="88.5" customHeight="1">
      <c r="E7095" s="81"/>
    </row>
    <row r="7096" spans="5:5" s="77" customFormat="1" ht="88.5" customHeight="1">
      <c r="E7096" s="81"/>
    </row>
    <row r="7097" spans="5:5" s="77" customFormat="1" ht="88.5" customHeight="1">
      <c r="E7097" s="81"/>
    </row>
    <row r="7098" spans="5:5" s="77" customFormat="1" ht="88.5" customHeight="1">
      <c r="E7098" s="81"/>
    </row>
    <row r="7099" spans="5:5" s="77" customFormat="1" ht="88.5" customHeight="1">
      <c r="E7099" s="81"/>
    </row>
    <row r="7100" spans="5:5" s="77" customFormat="1" ht="88.5" customHeight="1">
      <c r="E7100" s="81"/>
    </row>
    <row r="7101" spans="5:5" s="77" customFormat="1" ht="88.5" customHeight="1">
      <c r="E7101" s="81"/>
    </row>
    <row r="7102" spans="5:5" s="77" customFormat="1" ht="88.5" customHeight="1">
      <c r="E7102" s="81"/>
    </row>
    <row r="7103" spans="5:5" s="77" customFormat="1" ht="88.5" customHeight="1">
      <c r="E7103" s="81"/>
    </row>
    <row r="7104" spans="5:5" s="77" customFormat="1" ht="88.5" customHeight="1">
      <c r="E7104" s="81"/>
    </row>
    <row r="7105" spans="5:5" s="77" customFormat="1" ht="88.5" customHeight="1">
      <c r="E7105" s="81"/>
    </row>
    <row r="7106" spans="5:5" s="77" customFormat="1" ht="88.5" customHeight="1">
      <c r="E7106" s="81"/>
    </row>
    <row r="7107" spans="5:5" s="77" customFormat="1" ht="88.5" customHeight="1">
      <c r="E7107" s="81"/>
    </row>
    <row r="7108" spans="5:5" s="77" customFormat="1" ht="88.5" customHeight="1">
      <c r="E7108" s="81"/>
    </row>
    <row r="7109" spans="5:5" s="77" customFormat="1" ht="88.5" customHeight="1">
      <c r="E7109" s="81"/>
    </row>
    <row r="7110" spans="5:5" s="77" customFormat="1" ht="88.5" customHeight="1">
      <c r="E7110" s="81"/>
    </row>
    <row r="7111" spans="5:5" s="77" customFormat="1" ht="88.5" customHeight="1">
      <c r="E7111" s="81"/>
    </row>
    <row r="7112" spans="5:5" s="77" customFormat="1" ht="88.5" customHeight="1">
      <c r="E7112" s="81"/>
    </row>
    <row r="7113" spans="5:5" s="77" customFormat="1" ht="88.5" customHeight="1">
      <c r="E7113" s="81"/>
    </row>
    <row r="7114" spans="5:5" s="77" customFormat="1" ht="88.5" customHeight="1">
      <c r="E7114" s="81"/>
    </row>
    <row r="7115" spans="5:5" s="77" customFormat="1" ht="88.5" customHeight="1">
      <c r="E7115" s="81"/>
    </row>
    <row r="7116" spans="5:5" s="77" customFormat="1" ht="88.5" customHeight="1">
      <c r="E7116" s="81"/>
    </row>
    <row r="7117" spans="5:5" s="77" customFormat="1" ht="88.5" customHeight="1">
      <c r="E7117" s="81"/>
    </row>
    <row r="7118" spans="5:5" s="77" customFormat="1" ht="88.5" customHeight="1">
      <c r="E7118" s="81"/>
    </row>
    <row r="7119" spans="5:5" s="77" customFormat="1" ht="88.5" customHeight="1">
      <c r="E7119" s="81"/>
    </row>
    <row r="7120" spans="5:5" s="77" customFormat="1" ht="88.5" customHeight="1">
      <c r="E7120" s="81"/>
    </row>
    <row r="7121" spans="5:5" s="77" customFormat="1" ht="88.5" customHeight="1">
      <c r="E7121" s="81"/>
    </row>
    <row r="7122" spans="5:5" s="77" customFormat="1" ht="88.5" customHeight="1">
      <c r="E7122" s="81"/>
    </row>
    <row r="7123" spans="5:5" s="77" customFormat="1" ht="88.5" customHeight="1">
      <c r="E7123" s="81"/>
    </row>
    <row r="7124" spans="5:5" s="77" customFormat="1" ht="88.5" customHeight="1">
      <c r="E7124" s="81"/>
    </row>
    <row r="7125" spans="5:5" s="77" customFormat="1" ht="88.5" customHeight="1">
      <c r="E7125" s="81"/>
    </row>
    <row r="7126" spans="5:5" s="77" customFormat="1" ht="88.5" customHeight="1">
      <c r="E7126" s="81"/>
    </row>
    <row r="7127" spans="5:5" s="77" customFormat="1" ht="88.5" customHeight="1">
      <c r="E7127" s="81"/>
    </row>
    <row r="7128" spans="5:5" s="77" customFormat="1" ht="88.5" customHeight="1">
      <c r="E7128" s="81"/>
    </row>
    <row r="7129" spans="5:5" s="77" customFormat="1" ht="88.5" customHeight="1">
      <c r="E7129" s="81"/>
    </row>
    <row r="7130" spans="5:5" s="77" customFormat="1" ht="88.5" customHeight="1">
      <c r="E7130" s="81"/>
    </row>
    <row r="7131" spans="5:5" s="77" customFormat="1" ht="88.5" customHeight="1">
      <c r="E7131" s="81"/>
    </row>
    <row r="7132" spans="5:5" s="77" customFormat="1" ht="88.5" customHeight="1">
      <c r="E7132" s="81"/>
    </row>
    <row r="7133" spans="5:5" s="77" customFormat="1" ht="88.5" customHeight="1">
      <c r="E7133" s="81"/>
    </row>
    <row r="7134" spans="5:5" s="77" customFormat="1" ht="88.5" customHeight="1">
      <c r="E7134" s="81"/>
    </row>
    <row r="7135" spans="5:5" s="77" customFormat="1" ht="88.5" customHeight="1">
      <c r="E7135" s="81"/>
    </row>
    <row r="7136" spans="5:5" s="77" customFormat="1" ht="88.5" customHeight="1">
      <c r="E7136" s="81"/>
    </row>
    <row r="7137" spans="5:5" s="77" customFormat="1" ht="88.5" customHeight="1">
      <c r="E7137" s="81"/>
    </row>
    <row r="7138" spans="5:5" s="77" customFormat="1" ht="88.5" customHeight="1">
      <c r="E7138" s="81"/>
    </row>
    <row r="7139" spans="5:5" s="77" customFormat="1" ht="88.5" customHeight="1">
      <c r="E7139" s="81"/>
    </row>
    <row r="7140" spans="5:5" s="77" customFormat="1" ht="88.5" customHeight="1">
      <c r="E7140" s="81"/>
    </row>
    <row r="7141" spans="5:5" s="77" customFormat="1" ht="88.5" customHeight="1">
      <c r="E7141" s="81"/>
    </row>
    <row r="7142" spans="5:5" s="77" customFormat="1" ht="88.5" customHeight="1">
      <c r="E7142" s="81"/>
    </row>
    <row r="7143" spans="5:5" s="77" customFormat="1" ht="88.5" customHeight="1">
      <c r="E7143" s="81"/>
    </row>
    <row r="7144" spans="5:5" s="77" customFormat="1" ht="88.5" customHeight="1">
      <c r="E7144" s="81"/>
    </row>
    <row r="7145" spans="5:5" s="77" customFormat="1" ht="88.5" customHeight="1">
      <c r="E7145" s="81"/>
    </row>
    <row r="7146" spans="5:5" s="77" customFormat="1" ht="88.5" customHeight="1">
      <c r="E7146" s="81"/>
    </row>
    <row r="7147" spans="5:5" s="77" customFormat="1" ht="88.5" customHeight="1">
      <c r="E7147" s="81"/>
    </row>
    <row r="7148" spans="5:5" s="77" customFormat="1" ht="88.5" customHeight="1">
      <c r="E7148" s="81"/>
    </row>
    <row r="7149" spans="5:5" s="77" customFormat="1" ht="88.5" customHeight="1">
      <c r="E7149" s="81"/>
    </row>
    <row r="7150" spans="5:5" s="77" customFormat="1" ht="88.5" customHeight="1">
      <c r="E7150" s="81"/>
    </row>
    <row r="7151" spans="5:5" s="77" customFormat="1" ht="88.5" customHeight="1">
      <c r="E7151" s="81"/>
    </row>
    <row r="7152" spans="5:5" s="77" customFormat="1" ht="88.5" customHeight="1">
      <c r="E7152" s="81"/>
    </row>
    <row r="7153" spans="5:5" s="77" customFormat="1" ht="88.5" customHeight="1">
      <c r="E7153" s="81"/>
    </row>
    <row r="7154" spans="5:5" s="77" customFormat="1" ht="88.5" customHeight="1">
      <c r="E7154" s="81"/>
    </row>
    <row r="7155" spans="5:5" s="77" customFormat="1" ht="88.5" customHeight="1">
      <c r="E7155" s="81"/>
    </row>
    <row r="7156" spans="5:5" s="77" customFormat="1" ht="88.5" customHeight="1">
      <c r="E7156" s="81"/>
    </row>
    <row r="7157" spans="5:5" s="77" customFormat="1" ht="88.5" customHeight="1">
      <c r="E7157" s="81"/>
    </row>
    <row r="7158" spans="5:5" s="77" customFormat="1" ht="88.5" customHeight="1">
      <c r="E7158" s="81"/>
    </row>
    <row r="7159" spans="5:5" s="77" customFormat="1" ht="88.5" customHeight="1">
      <c r="E7159" s="81"/>
    </row>
    <row r="7160" spans="5:5" s="77" customFormat="1" ht="88.5" customHeight="1">
      <c r="E7160" s="81"/>
    </row>
    <row r="7161" spans="5:5" s="77" customFormat="1" ht="88.5" customHeight="1">
      <c r="E7161" s="81"/>
    </row>
    <row r="7162" spans="5:5" s="77" customFormat="1" ht="88.5" customHeight="1">
      <c r="E7162" s="81"/>
    </row>
    <row r="7163" spans="5:5" s="77" customFormat="1" ht="88.5" customHeight="1">
      <c r="E7163" s="81"/>
    </row>
    <row r="7164" spans="5:5" s="77" customFormat="1" ht="88.5" customHeight="1">
      <c r="E7164" s="81"/>
    </row>
    <row r="7165" spans="5:5" s="77" customFormat="1" ht="88.5" customHeight="1">
      <c r="E7165" s="81"/>
    </row>
    <row r="7166" spans="5:5" s="77" customFormat="1" ht="88.5" customHeight="1">
      <c r="E7166" s="81"/>
    </row>
    <row r="7167" spans="5:5" s="77" customFormat="1" ht="88.5" customHeight="1">
      <c r="E7167" s="81"/>
    </row>
    <row r="7168" spans="5:5" s="77" customFormat="1" ht="88.5" customHeight="1">
      <c r="E7168" s="81"/>
    </row>
    <row r="7169" spans="5:5" s="77" customFormat="1" ht="88.5" customHeight="1">
      <c r="E7169" s="81"/>
    </row>
    <row r="7170" spans="5:5" s="77" customFormat="1" ht="88.5" customHeight="1">
      <c r="E7170" s="81"/>
    </row>
    <row r="7171" spans="5:5" s="77" customFormat="1" ht="88.5" customHeight="1">
      <c r="E7171" s="81"/>
    </row>
    <row r="7172" spans="5:5" s="77" customFormat="1" ht="88.5" customHeight="1">
      <c r="E7172" s="81"/>
    </row>
    <row r="7173" spans="5:5" s="77" customFormat="1" ht="88.5" customHeight="1">
      <c r="E7173" s="81"/>
    </row>
    <row r="7174" spans="5:5" s="77" customFormat="1" ht="88.5" customHeight="1">
      <c r="E7174" s="81"/>
    </row>
    <row r="7175" spans="5:5" s="77" customFormat="1" ht="88.5" customHeight="1">
      <c r="E7175" s="81"/>
    </row>
    <row r="7176" spans="5:5" s="77" customFormat="1" ht="88.5" customHeight="1">
      <c r="E7176" s="81"/>
    </row>
    <row r="7177" spans="5:5" s="77" customFormat="1" ht="88.5" customHeight="1">
      <c r="E7177" s="81"/>
    </row>
    <row r="7178" spans="5:5" s="77" customFormat="1" ht="88.5" customHeight="1">
      <c r="E7178" s="81"/>
    </row>
    <row r="7179" spans="5:5" s="77" customFormat="1" ht="88.5" customHeight="1">
      <c r="E7179" s="81"/>
    </row>
    <row r="7180" spans="5:5" s="77" customFormat="1" ht="88.5" customHeight="1">
      <c r="E7180" s="81"/>
    </row>
    <row r="7181" spans="5:5" s="77" customFormat="1" ht="88.5" customHeight="1">
      <c r="E7181" s="81"/>
    </row>
    <row r="7182" spans="5:5" s="77" customFormat="1" ht="88.5" customHeight="1">
      <c r="E7182" s="81"/>
    </row>
    <row r="7183" spans="5:5" s="77" customFormat="1" ht="88.5" customHeight="1">
      <c r="E7183" s="81"/>
    </row>
    <row r="7184" spans="5:5" s="77" customFormat="1" ht="88.5" customHeight="1">
      <c r="E7184" s="81"/>
    </row>
    <row r="7185" spans="5:5" s="77" customFormat="1" ht="88.5" customHeight="1">
      <c r="E7185" s="81"/>
    </row>
    <row r="7186" spans="5:5" s="77" customFormat="1" ht="88.5" customHeight="1">
      <c r="E7186" s="81"/>
    </row>
    <row r="7187" spans="5:5" s="77" customFormat="1" ht="88.5" customHeight="1">
      <c r="E7187" s="81"/>
    </row>
    <row r="7188" spans="5:5" s="77" customFormat="1" ht="88.5" customHeight="1">
      <c r="E7188" s="81"/>
    </row>
    <row r="7189" spans="5:5" s="77" customFormat="1" ht="88.5" customHeight="1">
      <c r="E7189" s="81"/>
    </row>
    <row r="7190" spans="5:5" s="77" customFormat="1" ht="88.5" customHeight="1">
      <c r="E7190" s="81"/>
    </row>
    <row r="7191" spans="5:5" s="77" customFormat="1" ht="88.5" customHeight="1">
      <c r="E7191" s="81"/>
    </row>
    <row r="7192" spans="5:5" s="77" customFormat="1" ht="88.5" customHeight="1">
      <c r="E7192" s="81"/>
    </row>
    <row r="7193" spans="5:5" s="77" customFormat="1" ht="88.5" customHeight="1">
      <c r="E7193" s="81"/>
    </row>
    <row r="7194" spans="5:5" s="77" customFormat="1" ht="88.5" customHeight="1">
      <c r="E7194" s="81"/>
    </row>
    <row r="7195" spans="5:5" s="77" customFormat="1" ht="88.5" customHeight="1">
      <c r="E7195" s="81"/>
    </row>
    <row r="7196" spans="5:5" s="77" customFormat="1" ht="88.5" customHeight="1">
      <c r="E7196" s="81"/>
    </row>
    <row r="7197" spans="5:5" s="77" customFormat="1" ht="88.5" customHeight="1">
      <c r="E7197" s="81"/>
    </row>
    <row r="7198" spans="5:5" s="77" customFormat="1" ht="88.5" customHeight="1">
      <c r="E7198" s="81"/>
    </row>
    <row r="7199" spans="5:5" s="77" customFormat="1" ht="88.5" customHeight="1">
      <c r="E7199" s="81"/>
    </row>
    <row r="7200" spans="5:5" s="77" customFormat="1" ht="88.5" customHeight="1">
      <c r="E7200" s="81"/>
    </row>
    <row r="7201" spans="5:5" s="77" customFormat="1" ht="88.5" customHeight="1">
      <c r="E7201" s="81"/>
    </row>
    <row r="7202" spans="5:5" s="77" customFormat="1" ht="88.5" customHeight="1">
      <c r="E7202" s="81"/>
    </row>
    <row r="7203" spans="5:5" s="77" customFormat="1" ht="88.5" customHeight="1">
      <c r="E7203" s="81"/>
    </row>
    <row r="7204" spans="5:5" s="77" customFormat="1" ht="88.5" customHeight="1">
      <c r="E7204" s="81"/>
    </row>
    <row r="7205" spans="5:5" s="77" customFormat="1" ht="88.5" customHeight="1">
      <c r="E7205" s="81"/>
    </row>
    <row r="7206" spans="5:5" s="77" customFormat="1" ht="88.5" customHeight="1">
      <c r="E7206" s="81"/>
    </row>
    <row r="7207" spans="5:5" s="77" customFormat="1" ht="88.5" customHeight="1">
      <c r="E7207" s="81"/>
    </row>
    <row r="7208" spans="5:5" s="77" customFormat="1" ht="88.5" customHeight="1">
      <c r="E7208" s="81"/>
    </row>
    <row r="7209" spans="5:5" s="77" customFormat="1" ht="88.5" customHeight="1">
      <c r="E7209" s="81"/>
    </row>
    <row r="7210" spans="5:5" s="77" customFormat="1" ht="88.5" customHeight="1">
      <c r="E7210" s="81"/>
    </row>
    <row r="7211" spans="5:5" s="77" customFormat="1" ht="88.5" customHeight="1">
      <c r="E7211" s="81"/>
    </row>
    <row r="7212" spans="5:5" s="77" customFormat="1" ht="88.5" customHeight="1">
      <c r="E7212" s="81"/>
    </row>
    <row r="7213" spans="5:5" s="77" customFormat="1" ht="88.5" customHeight="1">
      <c r="E7213" s="81"/>
    </row>
    <row r="7214" spans="5:5" s="77" customFormat="1" ht="88.5" customHeight="1">
      <c r="E7214" s="81"/>
    </row>
    <row r="7215" spans="5:5" s="77" customFormat="1" ht="88.5" customHeight="1">
      <c r="E7215" s="81"/>
    </row>
    <row r="7216" spans="5:5" s="77" customFormat="1" ht="88.5" customHeight="1">
      <c r="E7216" s="81"/>
    </row>
    <row r="7217" spans="5:5" s="77" customFormat="1" ht="88.5" customHeight="1">
      <c r="E7217" s="81"/>
    </row>
    <row r="7218" spans="5:5" s="77" customFormat="1" ht="88.5" customHeight="1">
      <c r="E7218" s="81"/>
    </row>
    <row r="7219" spans="5:5" s="77" customFormat="1" ht="88.5" customHeight="1">
      <c r="E7219" s="81"/>
    </row>
    <row r="7220" spans="5:5" s="77" customFormat="1" ht="88.5" customHeight="1">
      <c r="E7220" s="81"/>
    </row>
    <row r="7221" spans="5:5" s="77" customFormat="1" ht="88.5" customHeight="1">
      <c r="E7221" s="81"/>
    </row>
    <row r="7222" spans="5:5" s="77" customFormat="1" ht="88.5" customHeight="1">
      <c r="E7222" s="81"/>
    </row>
    <row r="7223" spans="5:5" s="77" customFormat="1" ht="88.5" customHeight="1">
      <c r="E7223" s="81"/>
    </row>
    <row r="7224" spans="5:5" s="77" customFormat="1" ht="88.5" customHeight="1">
      <c r="E7224" s="81"/>
    </row>
    <row r="7225" spans="5:5" s="77" customFormat="1" ht="88.5" customHeight="1">
      <c r="E7225" s="81"/>
    </row>
    <row r="7226" spans="5:5" s="77" customFormat="1" ht="88.5" customHeight="1">
      <c r="E7226" s="81"/>
    </row>
    <row r="7227" spans="5:5" s="77" customFormat="1" ht="88.5" customHeight="1">
      <c r="E7227" s="81"/>
    </row>
    <row r="7228" spans="5:5" s="77" customFormat="1" ht="88.5" customHeight="1">
      <c r="E7228" s="81"/>
    </row>
    <row r="7229" spans="5:5" s="77" customFormat="1" ht="88.5" customHeight="1">
      <c r="E7229" s="81"/>
    </row>
    <row r="7230" spans="5:5" s="77" customFormat="1" ht="88.5" customHeight="1">
      <c r="E7230" s="81"/>
    </row>
    <row r="7231" spans="5:5" s="77" customFormat="1" ht="88.5" customHeight="1">
      <c r="E7231" s="81"/>
    </row>
    <row r="7232" spans="5:5" s="77" customFormat="1" ht="88.5" customHeight="1">
      <c r="E7232" s="81"/>
    </row>
    <row r="7233" spans="5:5" s="77" customFormat="1" ht="88.5" customHeight="1">
      <c r="E7233" s="81"/>
    </row>
    <row r="7234" spans="5:5" s="77" customFormat="1" ht="88.5" customHeight="1">
      <c r="E7234" s="81"/>
    </row>
    <row r="7235" spans="5:5" s="77" customFormat="1" ht="88.5" customHeight="1">
      <c r="E7235" s="81"/>
    </row>
    <row r="7236" spans="5:5" s="77" customFormat="1" ht="88.5" customHeight="1">
      <c r="E7236" s="81"/>
    </row>
    <row r="7237" spans="5:5" s="77" customFormat="1" ht="88.5" customHeight="1">
      <c r="E7237" s="81"/>
    </row>
    <row r="7238" spans="5:5" s="77" customFormat="1" ht="88.5" customHeight="1">
      <c r="E7238" s="81"/>
    </row>
    <row r="7239" spans="5:5" s="77" customFormat="1" ht="88.5" customHeight="1">
      <c r="E7239" s="81"/>
    </row>
    <row r="7240" spans="5:5" s="77" customFormat="1" ht="88.5" customHeight="1">
      <c r="E7240" s="81"/>
    </row>
    <row r="7241" spans="5:5" s="77" customFormat="1" ht="88.5" customHeight="1">
      <c r="E7241" s="81"/>
    </row>
    <row r="7242" spans="5:5" s="77" customFormat="1" ht="88.5" customHeight="1">
      <c r="E7242" s="81"/>
    </row>
    <row r="7243" spans="5:5" s="77" customFormat="1" ht="88.5" customHeight="1">
      <c r="E7243" s="81"/>
    </row>
    <row r="7244" spans="5:5" s="77" customFormat="1" ht="88.5" customHeight="1">
      <c r="E7244" s="81"/>
    </row>
    <row r="7245" spans="5:5" s="77" customFormat="1" ht="88.5" customHeight="1">
      <c r="E7245" s="81"/>
    </row>
    <row r="7246" spans="5:5" s="77" customFormat="1" ht="88.5" customHeight="1">
      <c r="E7246" s="81"/>
    </row>
    <row r="7247" spans="5:5" s="77" customFormat="1" ht="88.5" customHeight="1">
      <c r="E7247" s="81"/>
    </row>
    <row r="7248" spans="5:5" s="77" customFormat="1" ht="88.5" customHeight="1">
      <c r="E7248" s="81"/>
    </row>
    <row r="7249" spans="5:5" s="77" customFormat="1" ht="88.5" customHeight="1">
      <c r="E7249" s="81"/>
    </row>
    <row r="7250" spans="5:5" s="77" customFormat="1" ht="88.5" customHeight="1">
      <c r="E7250" s="81"/>
    </row>
    <row r="7251" spans="5:5" s="77" customFormat="1" ht="88.5" customHeight="1">
      <c r="E7251" s="81"/>
    </row>
    <row r="7252" spans="5:5" s="77" customFormat="1" ht="88.5" customHeight="1">
      <c r="E7252" s="81"/>
    </row>
    <row r="7253" spans="5:5" s="77" customFormat="1" ht="88.5" customHeight="1">
      <c r="E7253" s="81"/>
    </row>
    <row r="7254" spans="5:5" s="77" customFormat="1" ht="88.5" customHeight="1">
      <c r="E7254" s="81"/>
    </row>
    <row r="7255" spans="5:5" s="77" customFormat="1" ht="88.5" customHeight="1">
      <c r="E7255" s="81"/>
    </row>
    <row r="7256" spans="5:5" s="77" customFormat="1" ht="88.5" customHeight="1">
      <c r="E7256" s="81"/>
    </row>
    <row r="7257" spans="5:5" s="77" customFormat="1" ht="88.5" customHeight="1">
      <c r="E7257" s="81"/>
    </row>
    <row r="7258" spans="5:5" s="77" customFormat="1" ht="88.5" customHeight="1">
      <c r="E7258" s="81"/>
    </row>
    <row r="7259" spans="5:5" s="77" customFormat="1" ht="88.5" customHeight="1">
      <c r="E7259" s="81"/>
    </row>
    <row r="7260" spans="5:5" s="77" customFormat="1" ht="88.5" customHeight="1">
      <c r="E7260" s="81"/>
    </row>
    <row r="7261" spans="5:5" s="77" customFormat="1" ht="88.5" customHeight="1">
      <c r="E7261" s="81"/>
    </row>
    <row r="7262" spans="5:5" s="77" customFormat="1" ht="88.5" customHeight="1">
      <c r="E7262" s="81"/>
    </row>
    <row r="7263" spans="5:5" s="77" customFormat="1" ht="88.5" customHeight="1">
      <c r="E7263" s="81"/>
    </row>
    <row r="7264" spans="5:5" s="77" customFormat="1" ht="88.5" customHeight="1">
      <c r="E7264" s="81"/>
    </row>
    <row r="7265" spans="5:5" s="77" customFormat="1" ht="88.5" customHeight="1">
      <c r="E7265" s="81"/>
    </row>
    <row r="7266" spans="5:5" s="77" customFormat="1" ht="88.5" customHeight="1">
      <c r="E7266" s="81"/>
    </row>
    <row r="7267" spans="5:5" s="77" customFormat="1" ht="88.5" customHeight="1">
      <c r="E7267" s="81"/>
    </row>
    <row r="7268" spans="5:5" s="77" customFormat="1" ht="88.5" customHeight="1">
      <c r="E7268" s="81"/>
    </row>
    <row r="7269" spans="5:5" s="77" customFormat="1" ht="88.5" customHeight="1">
      <c r="E7269" s="81"/>
    </row>
    <row r="7270" spans="5:5" s="77" customFormat="1" ht="88.5" customHeight="1">
      <c r="E7270" s="81"/>
    </row>
    <row r="7271" spans="5:5" s="77" customFormat="1" ht="88.5" customHeight="1">
      <c r="E7271" s="81"/>
    </row>
    <row r="7272" spans="5:5" s="77" customFormat="1" ht="88.5" customHeight="1">
      <c r="E7272" s="81"/>
    </row>
    <row r="7273" spans="5:5" s="77" customFormat="1" ht="88.5" customHeight="1">
      <c r="E7273" s="81"/>
    </row>
    <row r="7274" spans="5:5" s="77" customFormat="1" ht="88.5" customHeight="1">
      <c r="E7274" s="81"/>
    </row>
    <row r="7275" spans="5:5" s="77" customFormat="1" ht="88.5" customHeight="1">
      <c r="E7275" s="81"/>
    </row>
    <row r="7276" spans="5:5" s="77" customFormat="1" ht="88.5" customHeight="1">
      <c r="E7276" s="81"/>
    </row>
    <row r="7277" spans="5:5" s="77" customFormat="1" ht="88.5" customHeight="1">
      <c r="E7277" s="81"/>
    </row>
    <row r="7278" spans="5:5" s="77" customFormat="1" ht="88.5" customHeight="1">
      <c r="E7278" s="81"/>
    </row>
    <row r="7279" spans="5:5" s="77" customFormat="1" ht="88.5" customHeight="1">
      <c r="E7279" s="81"/>
    </row>
    <row r="7280" spans="5:5" s="77" customFormat="1" ht="88.5" customHeight="1">
      <c r="E7280" s="81"/>
    </row>
    <row r="7281" spans="5:5" s="77" customFormat="1" ht="88.5" customHeight="1">
      <c r="E7281" s="81"/>
    </row>
    <row r="7282" spans="5:5" s="77" customFormat="1" ht="88.5" customHeight="1">
      <c r="E7282" s="81"/>
    </row>
    <row r="7283" spans="5:5" s="77" customFormat="1" ht="88.5" customHeight="1">
      <c r="E7283" s="81"/>
    </row>
    <row r="7284" spans="5:5" s="77" customFormat="1" ht="88.5" customHeight="1">
      <c r="E7284" s="81"/>
    </row>
    <row r="7285" spans="5:5" s="77" customFormat="1" ht="88.5" customHeight="1">
      <c r="E7285" s="81"/>
    </row>
    <row r="7286" spans="5:5" s="77" customFormat="1" ht="88.5" customHeight="1">
      <c r="E7286" s="81"/>
    </row>
    <row r="7287" spans="5:5" s="77" customFormat="1" ht="88.5" customHeight="1">
      <c r="E7287" s="81"/>
    </row>
    <row r="7288" spans="5:5" s="77" customFormat="1" ht="88.5" customHeight="1">
      <c r="E7288" s="81"/>
    </row>
    <row r="7289" spans="5:5" s="77" customFormat="1" ht="88.5" customHeight="1">
      <c r="E7289" s="81"/>
    </row>
    <row r="7290" spans="5:5" s="77" customFormat="1" ht="88.5" customHeight="1">
      <c r="E7290" s="81"/>
    </row>
    <row r="7291" spans="5:5" s="77" customFormat="1" ht="88.5" customHeight="1">
      <c r="E7291" s="81"/>
    </row>
    <row r="7292" spans="5:5" s="77" customFormat="1" ht="88.5" customHeight="1">
      <c r="E7292" s="81"/>
    </row>
    <row r="7293" spans="5:5" s="77" customFormat="1" ht="88.5" customHeight="1">
      <c r="E7293" s="81"/>
    </row>
    <row r="7294" spans="5:5" s="77" customFormat="1" ht="88.5" customHeight="1">
      <c r="E7294" s="81"/>
    </row>
    <row r="7295" spans="5:5" s="77" customFormat="1" ht="88.5" customHeight="1">
      <c r="E7295" s="81"/>
    </row>
    <row r="7296" spans="5:5" s="77" customFormat="1" ht="88.5" customHeight="1">
      <c r="E7296" s="81"/>
    </row>
    <row r="7297" spans="5:5" s="77" customFormat="1" ht="88.5" customHeight="1">
      <c r="E7297" s="81"/>
    </row>
    <row r="7298" spans="5:5" s="77" customFormat="1" ht="88.5" customHeight="1">
      <c r="E7298" s="81"/>
    </row>
    <row r="7299" spans="5:5" s="77" customFormat="1" ht="88.5" customHeight="1">
      <c r="E7299" s="81"/>
    </row>
    <row r="7300" spans="5:5" s="77" customFormat="1" ht="88.5" customHeight="1">
      <c r="E7300" s="81"/>
    </row>
    <row r="7301" spans="5:5" s="77" customFormat="1" ht="88.5" customHeight="1">
      <c r="E7301" s="81"/>
    </row>
    <row r="7302" spans="5:5" s="77" customFormat="1" ht="88.5" customHeight="1">
      <c r="E7302" s="81"/>
    </row>
    <row r="7303" spans="5:5" s="77" customFormat="1" ht="88.5" customHeight="1">
      <c r="E7303" s="81"/>
    </row>
    <row r="7304" spans="5:5" s="77" customFormat="1" ht="88.5" customHeight="1">
      <c r="E7304" s="81"/>
    </row>
    <row r="7305" spans="5:5" s="77" customFormat="1" ht="88.5" customHeight="1">
      <c r="E7305" s="81"/>
    </row>
    <row r="7306" spans="5:5" s="77" customFormat="1" ht="88.5" customHeight="1">
      <c r="E7306" s="81"/>
    </row>
    <row r="7307" spans="5:5" s="77" customFormat="1" ht="88.5" customHeight="1">
      <c r="E7307" s="81"/>
    </row>
    <row r="7308" spans="5:5" s="77" customFormat="1" ht="88.5" customHeight="1">
      <c r="E7308" s="81"/>
    </row>
    <row r="7309" spans="5:5" s="77" customFormat="1" ht="88.5" customHeight="1">
      <c r="E7309" s="81"/>
    </row>
    <row r="7310" spans="5:5" s="77" customFormat="1" ht="88.5" customHeight="1">
      <c r="E7310" s="81"/>
    </row>
    <row r="7311" spans="5:5" s="77" customFormat="1" ht="88.5" customHeight="1">
      <c r="E7311" s="81"/>
    </row>
    <row r="7312" spans="5:5" s="77" customFormat="1" ht="88.5" customHeight="1">
      <c r="E7312" s="81"/>
    </row>
    <row r="7313" spans="5:5" s="77" customFormat="1" ht="88.5" customHeight="1">
      <c r="E7313" s="81"/>
    </row>
    <row r="7314" spans="5:5" s="77" customFormat="1" ht="88.5" customHeight="1">
      <c r="E7314" s="81"/>
    </row>
    <row r="7315" spans="5:5" s="77" customFormat="1" ht="88.5" customHeight="1">
      <c r="E7315" s="81"/>
    </row>
    <row r="7316" spans="5:5" s="77" customFormat="1" ht="88.5" customHeight="1">
      <c r="E7316" s="81"/>
    </row>
    <row r="7317" spans="5:5" s="77" customFormat="1" ht="88.5" customHeight="1">
      <c r="E7317" s="81"/>
    </row>
    <row r="7318" spans="5:5" s="77" customFormat="1" ht="88.5" customHeight="1">
      <c r="E7318" s="81"/>
    </row>
    <row r="7319" spans="5:5" s="77" customFormat="1" ht="88.5" customHeight="1">
      <c r="E7319" s="81"/>
    </row>
    <row r="7320" spans="5:5" s="77" customFormat="1" ht="88.5" customHeight="1">
      <c r="E7320" s="81"/>
    </row>
    <row r="7321" spans="5:5" s="77" customFormat="1" ht="88.5" customHeight="1">
      <c r="E7321" s="81"/>
    </row>
    <row r="7322" spans="5:5" s="77" customFormat="1" ht="88.5" customHeight="1">
      <c r="E7322" s="81"/>
    </row>
    <row r="7323" spans="5:5" s="77" customFormat="1" ht="88.5" customHeight="1">
      <c r="E7323" s="81"/>
    </row>
    <row r="7324" spans="5:5" s="77" customFormat="1" ht="88.5" customHeight="1">
      <c r="E7324" s="81"/>
    </row>
    <row r="7325" spans="5:5" s="77" customFormat="1" ht="88.5" customHeight="1">
      <c r="E7325" s="81"/>
    </row>
    <row r="7326" spans="5:5" s="77" customFormat="1" ht="88.5" customHeight="1">
      <c r="E7326" s="81"/>
    </row>
    <row r="7327" spans="5:5" s="77" customFormat="1" ht="88.5" customHeight="1">
      <c r="E7327" s="81"/>
    </row>
    <row r="7328" spans="5:5" s="77" customFormat="1" ht="88.5" customHeight="1">
      <c r="E7328" s="81"/>
    </row>
    <row r="7329" spans="5:5" s="77" customFormat="1" ht="88.5" customHeight="1">
      <c r="E7329" s="81"/>
    </row>
    <row r="7330" spans="5:5" s="77" customFormat="1" ht="88.5" customHeight="1">
      <c r="E7330" s="81"/>
    </row>
    <row r="7331" spans="5:5" s="77" customFormat="1" ht="88.5" customHeight="1">
      <c r="E7331" s="81"/>
    </row>
    <row r="7332" spans="5:5" s="77" customFormat="1" ht="88.5" customHeight="1">
      <c r="E7332" s="81"/>
    </row>
    <row r="7333" spans="5:5" s="77" customFormat="1" ht="88.5" customHeight="1">
      <c r="E7333" s="81"/>
    </row>
    <row r="7334" spans="5:5" s="77" customFormat="1" ht="88.5" customHeight="1">
      <c r="E7334" s="81"/>
    </row>
    <row r="7335" spans="5:5" s="77" customFormat="1" ht="88.5" customHeight="1">
      <c r="E7335" s="81"/>
    </row>
    <row r="7336" spans="5:5" s="77" customFormat="1" ht="88.5" customHeight="1">
      <c r="E7336" s="81"/>
    </row>
    <row r="7337" spans="5:5" s="77" customFormat="1" ht="88.5" customHeight="1">
      <c r="E7337" s="81"/>
    </row>
    <row r="7338" spans="5:5" s="77" customFormat="1" ht="88.5" customHeight="1">
      <c r="E7338" s="81"/>
    </row>
    <row r="7339" spans="5:5" s="77" customFormat="1" ht="88.5" customHeight="1">
      <c r="E7339" s="81"/>
    </row>
    <row r="7340" spans="5:5" s="77" customFormat="1" ht="88.5" customHeight="1">
      <c r="E7340" s="81"/>
    </row>
    <row r="7341" spans="5:5" s="77" customFormat="1" ht="88.5" customHeight="1">
      <c r="E7341" s="81"/>
    </row>
    <row r="7342" spans="5:5" s="77" customFormat="1" ht="88.5" customHeight="1">
      <c r="E7342" s="81"/>
    </row>
    <row r="7343" spans="5:5" s="77" customFormat="1" ht="88.5" customHeight="1">
      <c r="E7343" s="81"/>
    </row>
    <row r="7344" spans="5:5" s="77" customFormat="1" ht="88.5" customHeight="1">
      <c r="E7344" s="81"/>
    </row>
    <row r="7345" spans="5:5" s="77" customFormat="1" ht="88.5" customHeight="1">
      <c r="E7345" s="81"/>
    </row>
    <row r="7346" spans="5:5" s="77" customFormat="1" ht="88.5" customHeight="1">
      <c r="E7346" s="81"/>
    </row>
    <row r="7347" spans="5:5" s="77" customFormat="1" ht="88.5" customHeight="1">
      <c r="E7347" s="81"/>
    </row>
    <row r="7348" spans="5:5" s="77" customFormat="1" ht="88.5" customHeight="1">
      <c r="E7348" s="81"/>
    </row>
    <row r="7349" spans="5:5" s="77" customFormat="1" ht="88.5" customHeight="1">
      <c r="E7349" s="81"/>
    </row>
    <row r="7350" spans="5:5" s="77" customFormat="1" ht="88.5" customHeight="1">
      <c r="E7350" s="81"/>
    </row>
    <row r="7351" spans="5:5" s="77" customFormat="1" ht="88.5" customHeight="1">
      <c r="E7351" s="81"/>
    </row>
    <row r="7352" spans="5:5" s="77" customFormat="1" ht="88.5" customHeight="1">
      <c r="E7352" s="81"/>
    </row>
    <row r="7353" spans="5:5" s="77" customFormat="1" ht="88.5" customHeight="1">
      <c r="E7353" s="81"/>
    </row>
    <row r="7354" spans="5:5" s="77" customFormat="1" ht="88.5" customHeight="1">
      <c r="E7354" s="81"/>
    </row>
    <row r="7355" spans="5:5" s="77" customFormat="1" ht="88.5" customHeight="1">
      <c r="E7355" s="81"/>
    </row>
    <row r="7356" spans="5:5" s="77" customFormat="1" ht="88.5" customHeight="1">
      <c r="E7356" s="81"/>
    </row>
    <row r="7357" spans="5:5" s="77" customFormat="1" ht="88.5" customHeight="1">
      <c r="E7357" s="81"/>
    </row>
    <row r="7358" spans="5:5" s="77" customFormat="1" ht="88.5" customHeight="1">
      <c r="E7358" s="81"/>
    </row>
    <row r="7359" spans="5:5" s="77" customFormat="1" ht="88.5" customHeight="1">
      <c r="E7359" s="81"/>
    </row>
    <row r="7360" spans="5:5" s="77" customFormat="1" ht="88.5" customHeight="1">
      <c r="E7360" s="81"/>
    </row>
    <row r="7361" spans="5:5" s="77" customFormat="1" ht="88.5" customHeight="1">
      <c r="E7361" s="81"/>
    </row>
    <row r="7362" spans="5:5" s="77" customFormat="1" ht="88.5" customHeight="1">
      <c r="E7362" s="81"/>
    </row>
    <row r="7363" spans="5:5" s="77" customFormat="1" ht="88.5" customHeight="1">
      <c r="E7363" s="81"/>
    </row>
    <row r="7364" spans="5:5" s="77" customFormat="1" ht="88.5" customHeight="1">
      <c r="E7364" s="81"/>
    </row>
    <row r="7365" spans="5:5" s="77" customFormat="1" ht="88.5" customHeight="1">
      <c r="E7365" s="81"/>
    </row>
    <row r="7366" spans="5:5" s="77" customFormat="1" ht="88.5" customHeight="1">
      <c r="E7366" s="81"/>
    </row>
    <row r="7367" spans="5:5" s="77" customFormat="1" ht="88.5" customHeight="1">
      <c r="E7367" s="81"/>
    </row>
    <row r="7368" spans="5:5" s="77" customFormat="1" ht="88.5" customHeight="1">
      <c r="E7368" s="81"/>
    </row>
    <row r="7369" spans="5:5" s="77" customFormat="1" ht="88.5" customHeight="1">
      <c r="E7369" s="81"/>
    </row>
    <row r="7370" spans="5:5" s="77" customFormat="1" ht="88.5" customHeight="1">
      <c r="E7370" s="81"/>
    </row>
    <row r="7371" spans="5:5" s="77" customFormat="1" ht="88.5" customHeight="1">
      <c r="E7371" s="81"/>
    </row>
    <row r="7372" spans="5:5" s="77" customFormat="1" ht="88.5" customHeight="1">
      <c r="E7372" s="81"/>
    </row>
    <row r="7373" spans="5:5" s="77" customFormat="1" ht="88.5" customHeight="1">
      <c r="E7373" s="81"/>
    </row>
    <row r="7374" spans="5:5" s="77" customFormat="1" ht="88.5" customHeight="1">
      <c r="E7374" s="81"/>
    </row>
    <row r="7375" spans="5:5" s="77" customFormat="1" ht="88.5" customHeight="1">
      <c r="E7375" s="81"/>
    </row>
    <row r="7376" spans="5:5" s="77" customFormat="1" ht="88.5" customHeight="1">
      <c r="E7376" s="81"/>
    </row>
    <row r="7377" spans="5:5" s="77" customFormat="1" ht="88.5" customHeight="1">
      <c r="E7377" s="81"/>
    </row>
    <row r="7378" spans="5:5" s="77" customFormat="1" ht="88.5" customHeight="1">
      <c r="E7378" s="81"/>
    </row>
    <row r="7379" spans="5:5" s="77" customFormat="1" ht="88.5" customHeight="1">
      <c r="E7379" s="81"/>
    </row>
    <row r="7380" spans="5:5" s="77" customFormat="1" ht="88.5" customHeight="1">
      <c r="E7380" s="81"/>
    </row>
    <row r="7381" spans="5:5" s="77" customFormat="1" ht="88.5" customHeight="1">
      <c r="E7381" s="81"/>
    </row>
    <row r="7382" spans="5:5" s="77" customFormat="1" ht="88.5" customHeight="1">
      <c r="E7382" s="81"/>
    </row>
    <row r="7383" spans="5:5" s="77" customFormat="1" ht="88.5" customHeight="1">
      <c r="E7383" s="81"/>
    </row>
    <row r="7384" spans="5:5" s="77" customFormat="1" ht="88.5" customHeight="1">
      <c r="E7384" s="81"/>
    </row>
    <row r="7385" spans="5:5" s="77" customFormat="1" ht="88.5" customHeight="1">
      <c r="E7385" s="81"/>
    </row>
    <row r="7386" spans="5:5" s="77" customFormat="1" ht="88.5" customHeight="1">
      <c r="E7386" s="81"/>
    </row>
    <row r="7387" spans="5:5" s="77" customFormat="1" ht="88.5" customHeight="1">
      <c r="E7387" s="81"/>
    </row>
    <row r="7388" spans="5:5" s="77" customFormat="1" ht="88.5" customHeight="1">
      <c r="E7388" s="81"/>
    </row>
    <row r="7389" spans="5:5" s="77" customFormat="1" ht="88.5" customHeight="1">
      <c r="E7389" s="81"/>
    </row>
    <row r="7390" spans="5:5" s="77" customFormat="1" ht="88.5" customHeight="1">
      <c r="E7390" s="81"/>
    </row>
    <row r="7391" spans="5:5" s="77" customFormat="1" ht="88.5" customHeight="1">
      <c r="E7391" s="81"/>
    </row>
    <row r="7392" spans="5:5" s="77" customFormat="1" ht="88.5" customHeight="1">
      <c r="E7392" s="81"/>
    </row>
    <row r="7393" spans="5:5" s="77" customFormat="1" ht="88.5" customHeight="1">
      <c r="E7393" s="81"/>
    </row>
    <row r="7394" spans="5:5" s="77" customFormat="1" ht="88.5" customHeight="1">
      <c r="E7394" s="81"/>
    </row>
    <row r="7395" spans="5:5" s="77" customFormat="1" ht="88.5" customHeight="1">
      <c r="E7395" s="81"/>
    </row>
    <row r="7396" spans="5:5" s="77" customFormat="1" ht="88.5" customHeight="1">
      <c r="E7396" s="81"/>
    </row>
    <row r="7397" spans="5:5" s="77" customFormat="1" ht="88.5" customHeight="1">
      <c r="E7397" s="81"/>
    </row>
    <row r="7398" spans="5:5" s="77" customFormat="1" ht="88.5" customHeight="1">
      <c r="E7398" s="81"/>
    </row>
    <row r="7399" spans="5:5" s="77" customFormat="1" ht="88.5" customHeight="1">
      <c r="E7399" s="81"/>
    </row>
    <row r="7400" spans="5:5" s="77" customFormat="1" ht="88.5" customHeight="1">
      <c r="E7400" s="81"/>
    </row>
    <row r="7401" spans="5:5" s="77" customFormat="1" ht="88.5" customHeight="1">
      <c r="E7401" s="81"/>
    </row>
    <row r="7402" spans="5:5" s="77" customFormat="1" ht="88.5" customHeight="1">
      <c r="E7402" s="81"/>
    </row>
    <row r="7403" spans="5:5" s="77" customFormat="1" ht="88.5" customHeight="1">
      <c r="E7403" s="81"/>
    </row>
    <row r="7404" spans="5:5" s="77" customFormat="1" ht="88.5" customHeight="1">
      <c r="E7404" s="81"/>
    </row>
    <row r="7405" spans="5:5" s="77" customFormat="1" ht="88.5" customHeight="1">
      <c r="E7405" s="81"/>
    </row>
    <row r="7406" spans="5:5" s="77" customFormat="1" ht="88.5" customHeight="1">
      <c r="E7406" s="81"/>
    </row>
    <row r="7407" spans="5:5" s="77" customFormat="1" ht="88.5" customHeight="1">
      <c r="E7407" s="81"/>
    </row>
    <row r="7408" spans="5:5" s="77" customFormat="1" ht="88.5" customHeight="1">
      <c r="E7408" s="81"/>
    </row>
    <row r="7409" spans="5:5" s="77" customFormat="1" ht="88.5" customHeight="1">
      <c r="E7409" s="81"/>
    </row>
    <row r="7410" spans="5:5" s="77" customFormat="1" ht="88.5" customHeight="1">
      <c r="E7410" s="81"/>
    </row>
    <row r="7411" spans="5:5" s="77" customFormat="1" ht="88.5" customHeight="1">
      <c r="E7411" s="81"/>
    </row>
    <row r="7412" spans="5:5" s="77" customFormat="1" ht="88.5" customHeight="1">
      <c r="E7412" s="81"/>
    </row>
    <row r="7413" spans="5:5" s="77" customFormat="1" ht="88.5" customHeight="1">
      <c r="E7413" s="81"/>
    </row>
    <row r="7414" spans="5:5" s="77" customFormat="1" ht="88.5" customHeight="1">
      <c r="E7414" s="81"/>
    </row>
    <row r="7415" spans="5:5" s="77" customFormat="1" ht="88.5" customHeight="1">
      <c r="E7415" s="81"/>
    </row>
    <row r="7416" spans="5:5" s="77" customFormat="1" ht="88.5" customHeight="1">
      <c r="E7416" s="81"/>
    </row>
    <row r="7417" spans="5:5" s="77" customFormat="1" ht="88.5" customHeight="1">
      <c r="E7417" s="81"/>
    </row>
    <row r="7418" spans="5:5" s="77" customFormat="1" ht="88.5" customHeight="1">
      <c r="E7418" s="81"/>
    </row>
    <row r="7419" spans="5:5" s="77" customFormat="1" ht="88.5" customHeight="1">
      <c r="E7419" s="81"/>
    </row>
    <row r="7420" spans="5:5" s="77" customFormat="1" ht="88.5" customHeight="1">
      <c r="E7420" s="81"/>
    </row>
    <row r="7421" spans="5:5" s="77" customFormat="1" ht="88.5" customHeight="1">
      <c r="E7421" s="81"/>
    </row>
    <row r="7422" spans="5:5" s="77" customFormat="1" ht="88.5" customHeight="1">
      <c r="E7422" s="81"/>
    </row>
    <row r="7423" spans="5:5" s="77" customFormat="1" ht="88.5" customHeight="1">
      <c r="E7423" s="81"/>
    </row>
    <row r="7424" spans="5:5" s="77" customFormat="1" ht="88.5" customHeight="1">
      <c r="E7424" s="81"/>
    </row>
    <row r="7425" spans="5:5" s="77" customFormat="1" ht="88.5" customHeight="1">
      <c r="E7425" s="81"/>
    </row>
    <row r="7426" spans="5:5" s="77" customFormat="1" ht="88.5" customHeight="1">
      <c r="E7426" s="81"/>
    </row>
    <row r="7427" spans="5:5" s="77" customFormat="1" ht="88.5" customHeight="1">
      <c r="E7427" s="81"/>
    </row>
    <row r="7428" spans="5:5" s="77" customFormat="1" ht="88.5" customHeight="1">
      <c r="E7428" s="81"/>
    </row>
    <row r="7429" spans="5:5" s="77" customFormat="1" ht="88.5" customHeight="1">
      <c r="E7429" s="81"/>
    </row>
    <row r="7430" spans="5:5" s="77" customFormat="1" ht="88.5" customHeight="1">
      <c r="E7430" s="81"/>
    </row>
    <row r="7431" spans="5:5" s="77" customFormat="1" ht="88.5" customHeight="1">
      <c r="E7431" s="81"/>
    </row>
    <row r="7432" spans="5:5" s="77" customFormat="1" ht="88.5" customHeight="1">
      <c r="E7432" s="81"/>
    </row>
    <row r="7433" spans="5:5" s="77" customFormat="1" ht="88.5" customHeight="1">
      <c r="E7433" s="81"/>
    </row>
    <row r="7434" spans="5:5" s="77" customFormat="1" ht="88.5" customHeight="1">
      <c r="E7434" s="81"/>
    </row>
    <row r="7435" spans="5:5" s="77" customFormat="1" ht="88.5" customHeight="1">
      <c r="E7435" s="81"/>
    </row>
    <row r="7436" spans="5:5" s="77" customFormat="1" ht="88.5" customHeight="1">
      <c r="E7436" s="81"/>
    </row>
    <row r="7437" spans="5:5" s="77" customFormat="1" ht="88.5" customHeight="1">
      <c r="E7437" s="81"/>
    </row>
    <row r="7438" spans="5:5" s="77" customFormat="1" ht="88.5" customHeight="1">
      <c r="E7438" s="81"/>
    </row>
    <row r="7439" spans="5:5" s="77" customFormat="1" ht="88.5" customHeight="1">
      <c r="E7439" s="81"/>
    </row>
    <row r="7440" spans="5:5" s="77" customFormat="1" ht="88.5" customHeight="1">
      <c r="E7440" s="81"/>
    </row>
    <row r="7441" spans="5:5" s="77" customFormat="1" ht="88.5" customHeight="1">
      <c r="E7441" s="81"/>
    </row>
    <row r="7442" spans="5:5" s="77" customFormat="1" ht="88.5" customHeight="1">
      <c r="E7442" s="81"/>
    </row>
    <row r="7443" spans="5:5" s="77" customFormat="1" ht="88.5" customHeight="1">
      <c r="E7443" s="81"/>
    </row>
    <row r="7444" spans="5:5" s="77" customFormat="1" ht="88.5" customHeight="1">
      <c r="E7444" s="81"/>
    </row>
    <row r="7445" spans="5:5" s="77" customFormat="1" ht="88.5" customHeight="1">
      <c r="E7445" s="81"/>
    </row>
    <row r="7446" spans="5:5" s="77" customFormat="1" ht="88.5" customHeight="1">
      <c r="E7446" s="81"/>
    </row>
    <row r="7447" spans="5:5" s="77" customFormat="1" ht="88.5" customHeight="1">
      <c r="E7447" s="81"/>
    </row>
    <row r="7448" spans="5:5" s="77" customFormat="1" ht="88.5" customHeight="1">
      <c r="E7448" s="81"/>
    </row>
    <row r="7449" spans="5:5" s="77" customFormat="1" ht="88.5" customHeight="1">
      <c r="E7449" s="81"/>
    </row>
    <row r="7450" spans="5:5" s="77" customFormat="1" ht="88.5" customHeight="1">
      <c r="E7450" s="81"/>
    </row>
    <row r="7451" spans="5:5" s="77" customFormat="1" ht="88.5" customHeight="1">
      <c r="E7451" s="81"/>
    </row>
    <row r="7452" spans="5:5" s="77" customFormat="1" ht="88.5" customHeight="1">
      <c r="E7452" s="81"/>
    </row>
    <row r="7453" spans="5:5" s="77" customFormat="1" ht="88.5" customHeight="1">
      <c r="E7453" s="81"/>
    </row>
    <row r="7454" spans="5:5" s="77" customFormat="1" ht="88.5" customHeight="1">
      <c r="E7454" s="81"/>
    </row>
    <row r="7455" spans="5:5" s="77" customFormat="1" ht="88.5" customHeight="1">
      <c r="E7455" s="81"/>
    </row>
    <row r="7456" spans="5:5" s="77" customFormat="1" ht="88.5" customHeight="1">
      <c r="E7456" s="81"/>
    </row>
    <row r="7457" spans="5:5" s="77" customFormat="1" ht="88.5" customHeight="1">
      <c r="E7457" s="81"/>
    </row>
    <row r="7458" spans="5:5" s="77" customFormat="1" ht="88.5" customHeight="1">
      <c r="E7458" s="81"/>
    </row>
    <row r="7459" spans="5:5" s="77" customFormat="1" ht="88.5" customHeight="1">
      <c r="E7459" s="81"/>
    </row>
    <row r="7460" spans="5:5" s="77" customFormat="1" ht="88.5" customHeight="1">
      <c r="E7460" s="81"/>
    </row>
    <row r="7461" spans="5:5" s="77" customFormat="1" ht="88.5" customHeight="1">
      <c r="E7461" s="81"/>
    </row>
    <row r="7462" spans="5:5" s="77" customFormat="1" ht="88.5" customHeight="1">
      <c r="E7462" s="81"/>
    </row>
    <row r="7463" spans="5:5" s="77" customFormat="1" ht="88.5" customHeight="1">
      <c r="E7463" s="81"/>
    </row>
    <row r="7464" spans="5:5" s="77" customFormat="1" ht="88.5" customHeight="1">
      <c r="E7464" s="81"/>
    </row>
    <row r="7465" spans="5:5" s="77" customFormat="1" ht="88.5" customHeight="1">
      <c r="E7465" s="81"/>
    </row>
    <row r="7466" spans="5:5" s="77" customFormat="1" ht="88.5" customHeight="1">
      <c r="E7466" s="81"/>
    </row>
    <row r="7467" spans="5:5" s="77" customFormat="1" ht="88.5" customHeight="1">
      <c r="E7467" s="81"/>
    </row>
    <row r="7468" spans="5:5" s="77" customFormat="1" ht="88.5" customHeight="1">
      <c r="E7468" s="81"/>
    </row>
    <row r="7469" spans="5:5" s="77" customFormat="1" ht="88.5" customHeight="1">
      <c r="E7469" s="81"/>
    </row>
    <row r="7470" spans="5:5" s="77" customFormat="1" ht="88.5" customHeight="1">
      <c r="E7470" s="81"/>
    </row>
    <row r="7471" spans="5:5" s="77" customFormat="1" ht="88.5" customHeight="1">
      <c r="E7471" s="81"/>
    </row>
    <row r="7472" spans="5:5" s="77" customFormat="1" ht="88.5" customHeight="1">
      <c r="E7472" s="81"/>
    </row>
    <row r="7473" spans="5:5" s="77" customFormat="1" ht="88.5" customHeight="1">
      <c r="E7473" s="81"/>
    </row>
    <row r="7474" spans="5:5" s="77" customFormat="1" ht="88.5" customHeight="1">
      <c r="E7474" s="81"/>
    </row>
    <row r="7475" spans="5:5" s="77" customFormat="1" ht="88.5" customHeight="1">
      <c r="E7475" s="81"/>
    </row>
    <row r="7476" spans="5:5" s="77" customFormat="1" ht="88.5" customHeight="1">
      <c r="E7476" s="81"/>
    </row>
    <row r="7477" spans="5:5" s="77" customFormat="1" ht="88.5" customHeight="1">
      <c r="E7477" s="81"/>
    </row>
    <row r="7478" spans="5:5" s="77" customFormat="1" ht="88.5" customHeight="1">
      <c r="E7478" s="81"/>
    </row>
    <row r="7479" spans="5:5" s="77" customFormat="1" ht="88.5" customHeight="1">
      <c r="E7479" s="81"/>
    </row>
    <row r="7480" spans="5:5" s="77" customFormat="1" ht="88.5" customHeight="1">
      <c r="E7480" s="81"/>
    </row>
    <row r="7481" spans="5:5" s="77" customFormat="1" ht="88.5" customHeight="1">
      <c r="E7481" s="81"/>
    </row>
    <row r="7482" spans="5:5" s="77" customFormat="1" ht="88.5" customHeight="1">
      <c r="E7482" s="81"/>
    </row>
    <row r="7483" spans="5:5" s="77" customFormat="1" ht="88.5" customHeight="1">
      <c r="E7483" s="81"/>
    </row>
    <row r="7484" spans="5:5" s="77" customFormat="1" ht="88.5" customHeight="1">
      <c r="E7484" s="81"/>
    </row>
    <row r="7485" spans="5:5" s="77" customFormat="1" ht="88.5" customHeight="1">
      <c r="E7485" s="81"/>
    </row>
    <row r="7486" spans="5:5" s="77" customFormat="1" ht="88.5" customHeight="1">
      <c r="E7486" s="81"/>
    </row>
    <row r="7487" spans="5:5" s="77" customFormat="1" ht="88.5" customHeight="1">
      <c r="E7487" s="81"/>
    </row>
    <row r="7488" spans="5:5" s="77" customFormat="1" ht="88.5" customHeight="1">
      <c r="E7488" s="81"/>
    </row>
    <row r="7489" spans="5:5" s="77" customFormat="1" ht="88.5" customHeight="1">
      <c r="E7489" s="81"/>
    </row>
    <row r="7490" spans="5:5" s="77" customFormat="1" ht="88.5" customHeight="1">
      <c r="E7490" s="81"/>
    </row>
    <row r="7491" spans="5:5" s="77" customFormat="1" ht="88.5" customHeight="1">
      <c r="E7491" s="81"/>
    </row>
    <row r="7492" spans="5:5" s="77" customFormat="1" ht="88.5" customHeight="1">
      <c r="E7492" s="81"/>
    </row>
    <row r="7493" spans="5:5" s="77" customFormat="1" ht="88.5" customHeight="1">
      <c r="E7493" s="81"/>
    </row>
    <row r="7494" spans="5:5" s="77" customFormat="1" ht="88.5" customHeight="1">
      <c r="E7494" s="81"/>
    </row>
    <row r="7495" spans="5:5" s="77" customFormat="1" ht="88.5" customHeight="1">
      <c r="E7495" s="81"/>
    </row>
    <row r="7496" spans="5:5" s="77" customFormat="1" ht="88.5" customHeight="1">
      <c r="E7496" s="81"/>
    </row>
    <row r="7497" spans="5:5" s="77" customFormat="1" ht="88.5" customHeight="1">
      <c r="E7497" s="81"/>
    </row>
    <row r="7498" spans="5:5" s="77" customFormat="1" ht="88.5" customHeight="1">
      <c r="E7498" s="81"/>
    </row>
    <row r="7499" spans="5:5" s="77" customFormat="1" ht="88.5" customHeight="1">
      <c r="E7499" s="81"/>
    </row>
    <row r="7500" spans="5:5" s="77" customFormat="1" ht="88.5" customHeight="1">
      <c r="E7500" s="81"/>
    </row>
    <row r="7501" spans="5:5" s="77" customFormat="1" ht="88.5" customHeight="1">
      <c r="E7501" s="81"/>
    </row>
    <row r="7502" spans="5:5" s="77" customFormat="1" ht="88.5" customHeight="1">
      <c r="E7502" s="81"/>
    </row>
    <row r="7503" spans="5:5" s="77" customFormat="1" ht="88.5" customHeight="1">
      <c r="E7503" s="81"/>
    </row>
    <row r="7504" spans="5:5" s="77" customFormat="1" ht="88.5" customHeight="1">
      <c r="E7504" s="81"/>
    </row>
    <row r="7505" spans="5:5" s="77" customFormat="1" ht="88.5" customHeight="1">
      <c r="E7505" s="81"/>
    </row>
    <row r="7506" spans="5:5" s="77" customFormat="1" ht="88.5" customHeight="1">
      <c r="E7506" s="81"/>
    </row>
    <row r="7507" spans="5:5" s="77" customFormat="1" ht="88.5" customHeight="1">
      <c r="E7507" s="81"/>
    </row>
    <row r="7508" spans="5:5" s="77" customFormat="1" ht="88.5" customHeight="1">
      <c r="E7508" s="81"/>
    </row>
    <row r="7509" spans="5:5" s="77" customFormat="1" ht="88.5" customHeight="1">
      <c r="E7509" s="81"/>
    </row>
    <row r="7510" spans="5:5" s="77" customFormat="1" ht="88.5" customHeight="1">
      <c r="E7510" s="81"/>
    </row>
    <row r="7511" spans="5:5" s="77" customFormat="1" ht="88.5" customHeight="1">
      <c r="E7511" s="81"/>
    </row>
    <row r="7512" spans="5:5" s="77" customFormat="1" ht="88.5" customHeight="1">
      <c r="E7512" s="81"/>
    </row>
    <row r="7513" spans="5:5" s="77" customFormat="1" ht="88.5" customHeight="1">
      <c r="E7513" s="81"/>
    </row>
    <row r="7514" spans="5:5" s="77" customFormat="1" ht="88.5" customHeight="1">
      <c r="E7514" s="81"/>
    </row>
    <row r="7515" spans="5:5" s="77" customFormat="1" ht="88.5" customHeight="1">
      <c r="E7515" s="81"/>
    </row>
    <row r="7516" spans="5:5" s="77" customFormat="1" ht="88.5" customHeight="1">
      <c r="E7516" s="81"/>
    </row>
    <row r="7517" spans="5:5" s="77" customFormat="1" ht="88.5" customHeight="1">
      <c r="E7517" s="81"/>
    </row>
    <row r="7518" spans="5:5" s="77" customFormat="1" ht="88.5" customHeight="1">
      <c r="E7518" s="81"/>
    </row>
    <row r="7519" spans="5:5" s="77" customFormat="1" ht="88.5" customHeight="1">
      <c r="E7519" s="81"/>
    </row>
    <row r="7520" spans="5:5" s="77" customFormat="1" ht="88.5" customHeight="1">
      <c r="E7520" s="81"/>
    </row>
    <row r="7521" spans="5:5" s="77" customFormat="1" ht="88.5" customHeight="1">
      <c r="E7521" s="81"/>
    </row>
    <row r="7522" spans="5:5" s="77" customFormat="1" ht="88.5" customHeight="1">
      <c r="E7522" s="81"/>
    </row>
    <row r="7523" spans="5:5" s="77" customFormat="1" ht="88.5" customHeight="1">
      <c r="E7523" s="81"/>
    </row>
    <row r="7524" spans="5:5" s="77" customFormat="1" ht="88.5" customHeight="1">
      <c r="E7524" s="81"/>
    </row>
    <row r="7525" spans="5:5" s="77" customFormat="1" ht="88.5" customHeight="1">
      <c r="E7525" s="81"/>
    </row>
    <row r="7526" spans="5:5" s="77" customFormat="1" ht="88.5" customHeight="1">
      <c r="E7526" s="81"/>
    </row>
    <row r="7527" spans="5:5" s="77" customFormat="1" ht="88.5" customHeight="1">
      <c r="E7527" s="81"/>
    </row>
    <row r="7528" spans="5:5" s="77" customFormat="1" ht="88.5" customHeight="1">
      <c r="E7528" s="81"/>
    </row>
    <row r="7529" spans="5:5" s="77" customFormat="1" ht="88.5" customHeight="1">
      <c r="E7529" s="81"/>
    </row>
    <row r="7530" spans="5:5" s="77" customFormat="1" ht="88.5" customHeight="1">
      <c r="E7530" s="81"/>
    </row>
    <row r="7531" spans="5:5" s="77" customFormat="1" ht="88.5" customHeight="1">
      <c r="E7531" s="81"/>
    </row>
    <row r="7532" spans="5:5" s="77" customFormat="1" ht="88.5" customHeight="1">
      <c r="E7532" s="81"/>
    </row>
    <row r="7533" spans="5:5" s="77" customFormat="1" ht="88.5" customHeight="1">
      <c r="E7533" s="81"/>
    </row>
    <row r="7534" spans="5:5" s="77" customFormat="1" ht="88.5" customHeight="1">
      <c r="E7534" s="81"/>
    </row>
    <row r="7535" spans="5:5" s="77" customFormat="1" ht="88.5" customHeight="1">
      <c r="E7535" s="81"/>
    </row>
    <row r="7536" spans="5:5" s="77" customFormat="1" ht="88.5" customHeight="1">
      <c r="E7536" s="81"/>
    </row>
    <row r="7537" spans="5:5" s="77" customFormat="1" ht="88.5" customHeight="1">
      <c r="E7537" s="81"/>
    </row>
    <row r="7538" spans="5:5" s="77" customFormat="1" ht="88.5" customHeight="1">
      <c r="E7538" s="81"/>
    </row>
    <row r="7539" spans="5:5" s="77" customFormat="1" ht="88.5" customHeight="1">
      <c r="E7539" s="81"/>
    </row>
    <row r="7540" spans="5:5" s="77" customFormat="1" ht="88.5" customHeight="1">
      <c r="E7540" s="81"/>
    </row>
    <row r="7541" spans="5:5" s="77" customFormat="1" ht="88.5" customHeight="1">
      <c r="E7541" s="81"/>
    </row>
    <row r="7542" spans="5:5" s="77" customFormat="1" ht="88.5" customHeight="1">
      <c r="E7542" s="81"/>
    </row>
    <row r="7543" spans="5:5" s="77" customFormat="1" ht="88.5" customHeight="1">
      <c r="E7543" s="81"/>
    </row>
    <row r="7544" spans="5:5" s="77" customFormat="1" ht="88.5" customHeight="1">
      <c r="E7544" s="81"/>
    </row>
    <row r="7545" spans="5:5" s="77" customFormat="1" ht="88.5" customHeight="1">
      <c r="E7545" s="81"/>
    </row>
    <row r="7546" spans="5:5" s="77" customFormat="1" ht="88.5" customHeight="1">
      <c r="E7546" s="81"/>
    </row>
    <row r="7547" spans="5:5" s="77" customFormat="1" ht="88.5" customHeight="1">
      <c r="E7547" s="81"/>
    </row>
    <row r="7548" spans="5:5" s="77" customFormat="1" ht="88.5" customHeight="1">
      <c r="E7548" s="81"/>
    </row>
    <row r="7549" spans="5:5" s="77" customFormat="1" ht="88.5" customHeight="1">
      <c r="E7549" s="81"/>
    </row>
    <row r="7550" spans="5:5" s="77" customFormat="1" ht="88.5" customHeight="1">
      <c r="E7550" s="81"/>
    </row>
    <row r="7551" spans="5:5" s="77" customFormat="1" ht="88.5" customHeight="1">
      <c r="E7551" s="81"/>
    </row>
    <row r="7552" spans="5:5" s="77" customFormat="1" ht="88.5" customHeight="1">
      <c r="E7552" s="81"/>
    </row>
    <row r="7553" spans="5:5" s="77" customFormat="1" ht="88.5" customHeight="1">
      <c r="E7553" s="81"/>
    </row>
    <row r="7554" spans="5:5" s="77" customFormat="1" ht="88.5" customHeight="1">
      <c r="E7554" s="81"/>
    </row>
    <row r="7555" spans="5:5" s="77" customFormat="1" ht="88.5" customHeight="1">
      <c r="E7555" s="81"/>
    </row>
    <row r="7556" spans="5:5" s="77" customFormat="1" ht="88.5" customHeight="1">
      <c r="E7556" s="81"/>
    </row>
    <row r="7557" spans="5:5" s="77" customFormat="1" ht="88.5" customHeight="1">
      <c r="E7557" s="81"/>
    </row>
    <row r="7558" spans="5:5" s="77" customFormat="1" ht="88.5" customHeight="1">
      <c r="E7558" s="81"/>
    </row>
    <row r="7559" spans="5:5" s="77" customFormat="1" ht="88.5" customHeight="1">
      <c r="E7559" s="81"/>
    </row>
    <row r="7560" spans="5:5" s="77" customFormat="1" ht="88.5" customHeight="1">
      <c r="E7560" s="81"/>
    </row>
    <row r="7561" spans="5:5" s="77" customFormat="1" ht="88.5" customHeight="1">
      <c r="E7561" s="81"/>
    </row>
    <row r="7562" spans="5:5" s="77" customFormat="1" ht="88.5" customHeight="1">
      <c r="E7562" s="81"/>
    </row>
    <row r="7563" spans="5:5" s="77" customFormat="1" ht="88.5" customHeight="1">
      <c r="E7563" s="81"/>
    </row>
    <row r="7564" spans="5:5" s="77" customFormat="1" ht="88.5" customHeight="1">
      <c r="E7564" s="81"/>
    </row>
    <row r="7565" spans="5:5" s="77" customFormat="1" ht="88.5" customHeight="1">
      <c r="E7565" s="81"/>
    </row>
    <row r="7566" spans="5:5" s="77" customFormat="1" ht="88.5" customHeight="1">
      <c r="E7566" s="81"/>
    </row>
    <row r="7567" spans="5:5" s="77" customFormat="1" ht="88.5" customHeight="1">
      <c r="E7567" s="81"/>
    </row>
    <row r="7568" spans="5:5" s="77" customFormat="1" ht="88.5" customHeight="1">
      <c r="E7568" s="81"/>
    </row>
    <row r="7569" spans="5:5" s="77" customFormat="1" ht="88.5" customHeight="1">
      <c r="E7569" s="81"/>
    </row>
    <row r="7570" spans="5:5" s="77" customFormat="1" ht="88.5" customHeight="1">
      <c r="E7570" s="81"/>
    </row>
    <row r="7571" spans="5:5" s="77" customFormat="1" ht="88.5" customHeight="1">
      <c r="E7571" s="81"/>
    </row>
    <row r="7572" spans="5:5" s="77" customFormat="1" ht="88.5" customHeight="1">
      <c r="E7572" s="81"/>
    </row>
    <row r="7573" spans="5:5" s="77" customFormat="1" ht="88.5" customHeight="1">
      <c r="E7573" s="81"/>
    </row>
    <row r="7574" spans="5:5" s="77" customFormat="1" ht="88.5" customHeight="1">
      <c r="E7574" s="81"/>
    </row>
    <row r="7575" spans="5:5" s="77" customFormat="1" ht="88.5" customHeight="1">
      <c r="E7575" s="81"/>
    </row>
    <row r="7576" spans="5:5" s="77" customFormat="1" ht="88.5" customHeight="1">
      <c r="E7576" s="81"/>
    </row>
    <row r="7577" spans="5:5" s="77" customFormat="1" ht="88.5" customHeight="1">
      <c r="E7577" s="81"/>
    </row>
    <row r="7578" spans="5:5" s="77" customFormat="1" ht="88.5" customHeight="1">
      <c r="E7578" s="81"/>
    </row>
    <row r="7579" spans="5:5" s="77" customFormat="1" ht="88.5" customHeight="1">
      <c r="E7579" s="81"/>
    </row>
    <row r="7580" spans="5:5" s="77" customFormat="1" ht="88.5" customHeight="1">
      <c r="E7580" s="81"/>
    </row>
    <row r="7581" spans="5:5" s="77" customFormat="1" ht="88.5" customHeight="1">
      <c r="E7581" s="81"/>
    </row>
    <row r="7582" spans="5:5" s="77" customFormat="1" ht="88.5" customHeight="1">
      <c r="E7582" s="81"/>
    </row>
    <row r="7583" spans="5:5" s="77" customFormat="1" ht="88.5" customHeight="1">
      <c r="E7583" s="81"/>
    </row>
    <row r="7584" spans="5:5" s="77" customFormat="1" ht="88.5" customHeight="1">
      <c r="E7584" s="81"/>
    </row>
    <row r="7585" spans="5:5" s="77" customFormat="1" ht="88.5" customHeight="1">
      <c r="E7585" s="81"/>
    </row>
    <row r="7586" spans="5:5" s="77" customFormat="1" ht="88.5" customHeight="1">
      <c r="E7586" s="81"/>
    </row>
    <row r="7587" spans="5:5" s="77" customFormat="1" ht="88.5" customHeight="1">
      <c r="E7587" s="81"/>
    </row>
    <row r="7588" spans="5:5" s="77" customFormat="1" ht="88.5" customHeight="1">
      <c r="E7588" s="81"/>
    </row>
    <row r="7589" spans="5:5" s="77" customFormat="1" ht="88.5" customHeight="1">
      <c r="E7589" s="81"/>
    </row>
    <row r="7590" spans="5:5" s="77" customFormat="1" ht="88.5" customHeight="1">
      <c r="E7590" s="81"/>
    </row>
    <row r="7591" spans="5:5" s="77" customFormat="1" ht="88.5" customHeight="1">
      <c r="E7591" s="81"/>
    </row>
    <row r="7592" spans="5:5" s="77" customFormat="1" ht="88.5" customHeight="1">
      <c r="E7592" s="81"/>
    </row>
    <row r="7593" spans="5:5" s="77" customFormat="1" ht="88.5" customHeight="1">
      <c r="E7593" s="81"/>
    </row>
    <row r="7594" spans="5:5" s="77" customFormat="1" ht="88.5" customHeight="1">
      <c r="E7594" s="81"/>
    </row>
    <row r="7595" spans="5:5" s="77" customFormat="1" ht="88.5" customHeight="1">
      <c r="E7595" s="81"/>
    </row>
    <row r="7596" spans="5:5" s="77" customFormat="1" ht="88.5" customHeight="1">
      <c r="E7596" s="81"/>
    </row>
    <row r="7597" spans="5:5" s="77" customFormat="1" ht="88.5" customHeight="1">
      <c r="E7597" s="81"/>
    </row>
    <row r="7598" spans="5:5" s="77" customFormat="1" ht="88.5" customHeight="1">
      <c r="E7598" s="81"/>
    </row>
    <row r="7599" spans="5:5" s="77" customFormat="1" ht="88.5" customHeight="1">
      <c r="E7599" s="81"/>
    </row>
    <row r="7600" spans="5:5" s="77" customFormat="1" ht="88.5" customHeight="1">
      <c r="E7600" s="81"/>
    </row>
    <row r="7601" spans="5:5" s="77" customFormat="1" ht="88.5" customHeight="1">
      <c r="E7601" s="81"/>
    </row>
    <row r="7602" spans="5:5" s="77" customFormat="1" ht="88.5" customHeight="1">
      <c r="E7602" s="81"/>
    </row>
    <row r="7603" spans="5:5" s="77" customFormat="1" ht="88.5" customHeight="1">
      <c r="E7603" s="81"/>
    </row>
    <row r="7604" spans="5:5" s="77" customFormat="1" ht="88.5" customHeight="1">
      <c r="E7604" s="81"/>
    </row>
    <row r="7605" spans="5:5" s="77" customFormat="1" ht="88.5" customHeight="1">
      <c r="E7605" s="81"/>
    </row>
    <row r="7606" spans="5:5" s="77" customFormat="1" ht="88.5" customHeight="1">
      <c r="E7606" s="81"/>
    </row>
    <row r="7607" spans="5:5" s="77" customFormat="1" ht="88.5" customHeight="1">
      <c r="E7607" s="81"/>
    </row>
    <row r="7608" spans="5:5" s="77" customFormat="1" ht="88.5" customHeight="1">
      <c r="E7608" s="81"/>
    </row>
    <row r="7609" spans="5:5" s="77" customFormat="1" ht="88.5" customHeight="1">
      <c r="E7609" s="81"/>
    </row>
    <row r="7610" spans="5:5" s="77" customFormat="1" ht="88.5" customHeight="1">
      <c r="E7610" s="81"/>
    </row>
    <row r="7611" spans="5:5" s="77" customFormat="1" ht="88.5" customHeight="1">
      <c r="E7611" s="81"/>
    </row>
    <row r="7612" spans="5:5" s="77" customFormat="1" ht="88.5" customHeight="1">
      <c r="E7612" s="81"/>
    </row>
    <row r="7613" spans="5:5" s="77" customFormat="1" ht="88.5" customHeight="1">
      <c r="E7613" s="81"/>
    </row>
    <row r="7614" spans="5:5" s="77" customFormat="1" ht="88.5" customHeight="1">
      <c r="E7614" s="81"/>
    </row>
    <row r="7615" spans="5:5" s="77" customFormat="1" ht="88.5" customHeight="1">
      <c r="E7615" s="81"/>
    </row>
    <row r="7616" spans="5:5" s="77" customFormat="1" ht="88.5" customHeight="1">
      <c r="E7616" s="81"/>
    </row>
    <row r="7617" spans="5:5" s="77" customFormat="1" ht="88.5" customHeight="1">
      <c r="E7617" s="81"/>
    </row>
    <row r="7618" spans="5:5" s="77" customFormat="1" ht="88.5" customHeight="1">
      <c r="E7618" s="81"/>
    </row>
    <row r="7619" spans="5:5" s="77" customFormat="1" ht="88.5" customHeight="1">
      <c r="E7619" s="81"/>
    </row>
    <row r="7620" spans="5:5" s="77" customFormat="1" ht="88.5" customHeight="1">
      <c r="E7620" s="81"/>
    </row>
    <row r="7621" spans="5:5" s="77" customFormat="1" ht="88.5" customHeight="1">
      <c r="E7621" s="81"/>
    </row>
    <row r="7622" spans="5:5" s="77" customFormat="1" ht="88.5" customHeight="1">
      <c r="E7622" s="81"/>
    </row>
    <row r="7623" spans="5:5" s="77" customFormat="1" ht="88.5" customHeight="1">
      <c r="E7623" s="81"/>
    </row>
    <row r="7624" spans="5:5" s="77" customFormat="1" ht="88.5" customHeight="1">
      <c r="E7624" s="81"/>
    </row>
    <row r="7625" spans="5:5" s="77" customFormat="1" ht="88.5" customHeight="1">
      <c r="E7625" s="81"/>
    </row>
    <row r="7626" spans="5:5" s="77" customFormat="1" ht="88.5" customHeight="1">
      <c r="E7626" s="81"/>
    </row>
    <row r="7627" spans="5:5" s="77" customFormat="1" ht="88.5" customHeight="1">
      <c r="E7627" s="81"/>
    </row>
    <row r="7628" spans="5:5" s="77" customFormat="1" ht="88.5" customHeight="1">
      <c r="E7628" s="81"/>
    </row>
    <row r="7629" spans="5:5" s="77" customFormat="1" ht="88.5" customHeight="1">
      <c r="E7629" s="81"/>
    </row>
    <row r="7630" spans="5:5" s="77" customFormat="1" ht="88.5" customHeight="1">
      <c r="E7630" s="81"/>
    </row>
    <row r="7631" spans="5:5" s="77" customFormat="1" ht="88.5" customHeight="1">
      <c r="E7631" s="81"/>
    </row>
    <row r="7632" spans="5:5" s="77" customFormat="1" ht="88.5" customHeight="1">
      <c r="E7632" s="81"/>
    </row>
    <row r="7633" spans="5:5" s="77" customFormat="1" ht="88.5" customHeight="1">
      <c r="E7633" s="81"/>
    </row>
    <row r="7634" spans="5:5" s="77" customFormat="1" ht="88.5" customHeight="1">
      <c r="E7634" s="81"/>
    </row>
    <row r="7635" spans="5:5" s="77" customFormat="1" ht="88.5" customHeight="1">
      <c r="E7635" s="81"/>
    </row>
    <row r="7636" spans="5:5" s="77" customFormat="1" ht="88.5" customHeight="1">
      <c r="E7636" s="81"/>
    </row>
    <row r="7637" spans="5:5" s="77" customFormat="1" ht="88.5" customHeight="1">
      <c r="E7637" s="81"/>
    </row>
    <row r="7638" spans="5:5" s="77" customFormat="1" ht="88.5" customHeight="1">
      <c r="E7638" s="81"/>
    </row>
    <row r="7639" spans="5:5" s="77" customFormat="1" ht="88.5" customHeight="1">
      <c r="E7639" s="81"/>
    </row>
    <row r="7640" spans="5:5" s="77" customFormat="1" ht="88.5" customHeight="1">
      <c r="E7640" s="81"/>
    </row>
    <row r="7641" spans="5:5" s="77" customFormat="1" ht="88.5" customHeight="1">
      <c r="E7641" s="81"/>
    </row>
    <row r="7642" spans="5:5" s="77" customFormat="1" ht="88.5" customHeight="1">
      <c r="E7642" s="81"/>
    </row>
    <row r="7643" spans="5:5" s="77" customFormat="1" ht="88.5" customHeight="1">
      <c r="E7643" s="81"/>
    </row>
    <row r="7644" spans="5:5" s="77" customFormat="1" ht="88.5" customHeight="1">
      <c r="E7644" s="81"/>
    </row>
    <row r="7645" spans="5:5" s="77" customFormat="1" ht="88.5" customHeight="1">
      <c r="E7645" s="81"/>
    </row>
    <row r="7646" spans="5:5" s="77" customFormat="1" ht="88.5" customHeight="1">
      <c r="E7646" s="81"/>
    </row>
    <row r="7647" spans="5:5" s="77" customFormat="1" ht="88.5" customHeight="1">
      <c r="E7647" s="81"/>
    </row>
    <row r="7648" spans="5:5" s="77" customFormat="1" ht="88.5" customHeight="1">
      <c r="E7648" s="81"/>
    </row>
    <row r="7649" spans="5:5" s="77" customFormat="1" ht="88.5" customHeight="1">
      <c r="E7649" s="81"/>
    </row>
    <row r="7650" spans="5:5" s="77" customFormat="1" ht="88.5" customHeight="1">
      <c r="E7650" s="81"/>
    </row>
    <row r="7651" spans="5:5" s="77" customFormat="1" ht="88.5" customHeight="1">
      <c r="E7651" s="81"/>
    </row>
    <row r="7652" spans="5:5" s="77" customFormat="1" ht="88.5" customHeight="1">
      <c r="E7652" s="81"/>
    </row>
    <row r="7653" spans="5:5" s="77" customFormat="1" ht="88.5" customHeight="1">
      <c r="E7653" s="81"/>
    </row>
    <row r="7654" spans="5:5" s="77" customFormat="1" ht="88.5" customHeight="1">
      <c r="E7654" s="81"/>
    </row>
    <row r="7655" spans="5:5" s="77" customFormat="1" ht="88.5" customHeight="1">
      <c r="E7655" s="81"/>
    </row>
    <row r="7656" spans="5:5" s="77" customFormat="1" ht="88.5" customHeight="1">
      <c r="E7656" s="81"/>
    </row>
    <row r="7657" spans="5:5" s="77" customFormat="1" ht="88.5" customHeight="1">
      <c r="E7657" s="81"/>
    </row>
    <row r="7658" spans="5:5" s="77" customFormat="1" ht="88.5" customHeight="1">
      <c r="E7658" s="81"/>
    </row>
    <row r="7659" spans="5:5" s="77" customFormat="1" ht="88.5" customHeight="1">
      <c r="E7659" s="81"/>
    </row>
    <row r="7660" spans="5:5" s="77" customFormat="1" ht="88.5" customHeight="1">
      <c r="E7660" s="81"/>
    </row>
    <row r="7661" spans="5:5" s="77" customFormat="1" ht="88.5" customHeight="1">
      <c r="E7661" s="81"/>
    </row>
    <row r="7662" spans="5:5" s="77" customFormat="1" ht="88.5" customHeight="1">
      <c r="E7662" s="81"/>
    </row>
    <row r="7663" spans="5:5" s="77" customFormat="1" ht="88.5" customHeight="1">
      <c r="E7663" s="81"/>
    </row>
    <row r="7664" spans="5:5" s="77" customFormat="1" ht="88.5" customHeight="1">
      <c r="E7664" s="81"/>
    </row>
    <row r="7665" spans="5:5" s="77" customFormat="1" ht="88.5" customHeight="1">
      <c r="E7665" s="81"/>
    </row>
    <row r="7666" spans="5:5" s="77" customFormat="1" ht="88.5" customHeight="1">
      <c r="E7666" s="81"/>
    </row>
    <row r="7667" spans="5:5" s="77" customFormat="1" ht="88.5" customHeight="1">
      <c r="E7667" s="81"/>
    </row>
    <row r="7668" spans="5:5" s="77" customFormat="1" ht="88.5" customHeight="1">
      <c r="E7668" s="81"/>
    </row>
    <row r="7669" spans="5:5" s="77" customFormat="1" ht="88.5" customHeight="1">
      <c r="E7669" s="81"/>
    </row>
    <row r="7670" spans="5:5" s="77" customFormat="1" ht="88.5" customHeight="1">
      <c r="E7670" s="81"/>
    </row>
    <row r="7671" spans="5:5" s="77" customFormat="1" ht="88.5" customHeight="1">
      <c r="E7671" s="81"/>
    </row>
    <row r="7672" spans="5:5" s="77" customFormat="1" ht="88.5" customHeight="1">
      <c r="E7672" s="81"/>
    </row>
    <row r="7673" spans="5:5" s="77" customFormat="1" ht="88.5" customHeight="1">
      <c r="E7673" s="81"/>
    </row>
    <row r="7674" spans="5:5" s="77" customFormat="1" ht="88.5" customHeight="1">
      <c r="E7674" s="81"/>
    </row>
    <row r="7675" spans="5:5" s="77" customFormat="1" ht="88.5" customHeight="1">
      <c r="E7675" s="81"/>
    </row>
    <row r="7676" spans="5:5" s="77" customFormat="1" ht="88.5" customHeight="1">
      <c r="E7676" s="81"/>
    </row>
    <row r="7677" spans="5:5" s="77" customFormat="1" ht="88.5" customHeight="1">
      <c r="E7677" s="81"/>
    </row>
    <row r="7678" spans="5:5" s="77" customFormat="1" ht="88.5" customHeight="1">
      <c r="E7678" s="81"/>
    </row>
    <row r="7679" spans="5:5" s="77" customFormat="1" ht="88.5" customHeight="1">
      <c r="E7679" s="81"/>
    </row>
    <row r="7680" spans="5:5" s="77" customFormat="1" ht="88.5" customHeight="1">
      <c r="E7680" s="81"/>
    </row>
    <row r="7681" spans="5:5" s="77" customFormat="1" ht="88.5" customHeight="1">
      <c r="E7681" s="81"/>
    </row>
    <row r="7682" spans="5:5" s="77" customFormat="1" ht="88.5" customHeight="1">
      <c r="E7682" s="81"/>
    </row>
    <row r="7683" spans="5:5" s="77" customFormat="1" ht="88.5" customHeight="1">
      <c r="E7683" s="81"/>
    </row>
    <row r="7684" spans="5:5" s="77" customFormat="1" ht="88.5" customHeight="1">
      <c r="E7684" s="81"/>
    </row>
    <row r="7685" spans="5:5" s="77" customFormat="1" ht="88.5" customHeight="1">
      <c r="E7685" s="81"/>
    </row>
    <row r="7686" spans="5:5" s="77" customFormat="1" ht="88.5" customHeight="1">
      <c r="E7686" s="81"/>
    </row>
    <row r="7687" spans="5:5" s="77" customFormat="1" ht="88.5" customHeight="1">
      <c r="E7687" s="81"/>
    </row>
    <row r="7688" spans="5:5" s="77" customFormat="1" ht="88.5" customHeight="1">
      <c r="E7688" s="81"/>
    </row>
    <row r="7689" spans="5:5" s="77" customFormat="1" ht="88.5" customHeight="1">
      <c r="E7689" s="81"/>
    </row>
    <row r="7690" spans="5:5" s="77" customFormat="1" ht="88.5" customHeight="1">
      <c r="E7690" s="81"/>
    </row>
    <row r="7691" spans="5:5" s="77" customFormat="1" ht="88.5" customHeight="1">
      <c r="E7691" s="81"/>
    </row>
    <row r="7692" spans="5:5" s="77" customFormat="1" ht="88.5" customHeight="1">
      <c r="E7692" s="81"/>
    </row>
    <row r="7693" spans="5:5" s="77" customFormat="1" ht="88.5" customHeight="1">
      <c r="E7693" s="81"/>
    </row>
    <row r="7694" spans="5:5" s="77" customFormat="1" ht="88.5" customHeight="1">
      <c r="E7694" s="81"/>
    </row>
    <row r="7695" spans="5:5" s="77" customFormat="1" ht="88.5" customHeight="1">
      <c r="E7695" s="81"/>
    </row>
    <row r="7696" spans="5:5" s="77" customFormat="1" ht="88.5" customHeight="1">
      <c r="E7696" s="81"/>
    </row>
    <row r="7697" spans="5:5" s="77" customFormat="1" ht="88.5" customHeight="1">
      <c r="E7697" s="81"/>
    </row>
    <row r="7698" spans="5:5" s="77" customFormat="1" ht="88.5" customHeight="1">
      <c r="E7698" s="81"/>
    </row>
    <row r="7699" spans="5:5" s="77" customFormat="1" ht="88.5" customHeight="1">
      <c r="E7699" s="81"/>
    </row>
    <row r="7700" spans="5:5" s="77" customFormat="1" ht="88.5" customHeight="1">
      <c r="E7700" s="81"/>
    </row>
    <row r="7701" spans="5:5" s="77" customFormat="1" ht="88.5" customHeight="1">
      <c r="E7701" s="81"/>
    </row>
    <row r="7702" spans="5:5" s="77" customFormat="1" ht="88.5" customHeight="1">
      <c r="E7702" s="81"/>
    </row>
    <row r="7703" spans="5:5" s="77" customFormat="1" ht="88.5" customHeight="1">
      <c r="E7703" s="81"/>
    </row>
    <row r="7704" spans="5:5" s="77" customFormat="1" ht="88.5" customHeight="1">
      <c r="E7704" s="81"/>
    </row>
    <row r="7705" spans="5:5" s="77" customFormat="1" ht="88.5" customHeight="1">
      <c r="E7705" s="81"/>
    </row>
    <row r="7706" spans="5:5" s="77" customFormat="1" ht="88.5" customHeight="1">
      <c r="E7706" s="81"/>
    </row>
    <row r="7707" spans="5:5" s="77" customFormat="1" ht="88.5" customHeight="1">
      <c r="E7707" s="81"/>
    </row>
    <row r="7708" spans="5:5" s="77" customFormat="1" ht="88.5" customHeight="1">
      <c r="E7708" s="81"/>
    </row>
    <row r="7709" spans="5:5" s="77" customFormat="1" ht="88.5" customHeight="1">
      <c r="E7709" s="81"/>
    </row>
    <row r="7710" spans="5:5" s="77" customFormat="1" ht="88.5" customHeight="1">
      <c r="E7710" s="81"/>
    </row>
    <row r="7711" spans="5:5" s="77" customFormat="1" ht="88.5" customHeight="1">
      <c r="E7711" s="81"/>
    </row>
    <row r="7712" spans="5:5" s="77" customFormat="1" ht="88.5" customHeight="1">
      <c r="E7712" s="81"/>
    </row>
    <row r="7713" spans="5:5" s="77" customFormat="1" ht="88.5" customHeight="1">
      <c r="E7713" s="81"/>
    </row>
    <row r="7714" spans="5:5" s="77" customFormat="1" ht="88.5" customHeight="1">
      <c r="E7714" s="81"/>
    </row>
    <row r="7715" spans="5:5" s="77" customFormat="1" ht="88.5" customHeight="1">
      <c r="E7715" s="81"/>
    </row>
    <row r="7716" spans="5:5" s="77" customFormat="1" ht="88.5" customHeight="1">
      <c r="E7716" s="81"/>
    </row>
    <row r="7717" spans="5:5" s="77" customFormat="1" ht="88.5" customHeight="1">
      <c r="E7717" s="81"/>
    </row>
    <row r="7718" spans="5:5" s="77" customFormat="1" ht="88.5" customHeight="1">
      <c r="E7718" s="81"/>
    </row>
    <row r="7719" spans="5:5" s="77" customFormat="1" ht="88.5" customHeight="1">
      <c r="E7719" s="81"/>
    </row>
    <row r="7720" spans="5:5" s="77" customFormat="1" ht="88.5" customHeight="1">
      <c r="E7720" s="81"/>
    </row>
    <row r="7721" spans="5:5" s="77" customFormat="1" ht="88.5" customHeight="1">
      <c r="E7721" s="81"/>
    </row>
    <row r="7722" spans="5:5" s="77" customFormat="1" ht="88.5" customHeight="1">
      <c r="E7722" s="81"/>
    </row>
    <row r="7723" spans="5:5" s="77" customFormat="1" ht="88.5" customHeight="1">
      <c r="E7723" s="81"/>
    </row>
    <row r="7724" spans="5:5" s="77" customFormat="1" ht="88.5" customHeight="1">
      <c r="E7724" s="81"/>
    </row>
    <row r="7725" spans="5:5" s="77" customFormat="1" ht="88.5" customHeight="1">
      <c r="E7725" s="81"/>
    </row>
    <row r="7726" spans="5:5" s="77" customFormat="1" ht="88.5" customHeight="1">
      <c r="E7726" s="81"/>
    </row>
    <row r="7727" spans="5:5" s="77" customFormat="1" ht="88.5" customHeight="1">
      <c r="E7727" s="81"/>
    </row>
    <row r="7728" spans="5:5" s="77" customFormat="1" ht="88.5" customHeight="1">
      <c r="E7728" s="81"/>
    </row>
    <row r="7729" spans="5:5" s="77" customFormat="1" ht="88.5" customHeight="1">
      <c r="E7729" s="81"/>
    </row>
    <row r="7730" spans="5:5" s="77" customFormat="1" ht="88.5" customHeight="1">
      <c r="E7730" s="81"/>
    </row>
    <row r="7731" spans="5:5" s="77" customFormat="1" ht="88.5" customHeight="1">
      <c r="E7731" s="81"/>
    </row>
    <row r="7732" spans="5:5" s="77" customFormat="1" ht="88.5" customHeight="1">
      <c r="E7732" s="81"/>
    </row>
    <row r="7733" spans="5:5" s="77" customFormat="1" ht="88.5" customHeight="1">
      <c r="E7733" s="81"/>
    </row>
    <row r="7734" spans="5:5" s="77" customFormat="1" ht="88.5" customHeight="1">
      <c r="E7734" s="81"/>
    </row>
    <row r="7735" spans="5:5" s="77" customFormat="1" ht="88.5" customHeight="1">
      <c r="E7735" s="81"/>
    </row>
    <row r="7736" spans="5:5" s="77" customFormat="1" ht="88.5" customHeight="1">
      <c r="E7736" s="81"/>
    </row>
    <row r="7737" spans="5:5" s="77" customFormat="1" ht="88.5" customHeight="1">
      <c r="E7737" s="81"/>
    </row>
    <row r="7738" spans="5:5" s="77" customFormat="1" ht="88.5" customHeight="1">
      <c r="E7738" s="81"/>
    </row>
    <row r="7739" spans="5:5" s="77" customFormat="1" ht="88.5" customHeight="1">
      <c r="E7739" s="81"/>
    </row>
    <row r="7740" spans="5:5" s="77" customFormat="1" ht="88.5" customHeight="1">
      <c r="E7740" s="81"/>
    </row>
    <row r="7741" spans="5:5" s="77" customFormat="1" ht="88.5" customHeight="1">
      <c r="E7741" s="81"/>
    </row>
    <row r="7742" spans="5:5" s="77" customFormat="1" ht="88.5" customHeight="1">
      <c r="E7742" s="81"/>
    </row>
    <row r="7743" spans="5:5" s="77" customFormat="1" ht="88.5" customHeight="1">
      <c r="E7743" s="81"/>
    </row>
    <row r="7744" spans="5:5" s="77" customFormat="1" ht="88.5" customHeight="1">
      <c r="E7744" s="81"/>
    </row>
    <row r="7745" spans="5:5" s="77" customFormat="1" ht="88.5" customHeight="1">
      <c r="E7745" s="81"/>
    </row>
    <row r="7746" spans="5:5" s="77" customFormat="1" ht="88.5" customHeight="1">
      <c r="E7746" s="81"/>
    </row>
    <row r="7747" spans="5:5" s="77" customFormat="1" ht="88.5" customHeight="1">
      <c r="E7747" s="81"/>
    </row>
    <row r="7748" spans="5:5" s="77" customFormat="1" ht="88.5" customHeight="1">
      <c r="E7748" s="81"/>
    </row>
    <row r="7749" spans="5:5" s="77" customFormat="1" ht="88.5" customHeight="1">
      <c r="E7749" s="81"/>
    </row>
    <row r="7750" spans="5:5" s="77" customFormat="1" ht="88.5" customHeight="1">
      <c r="E7750" s="81"/>
    </row>
    <row r="7751" spans="5:5" s="77" customFormat="1" ht="88.5" customHeight="1">
      <c r="E7751" s="81"/>
    </row>
    <row r="7752" spans="5:5" s="77" customFormat="1" ht="88.5" customHeight="1">
      <c r="E7752" s="81"/>
    </row>
    <row r="7753" spans="5:5" s="77" customFormat="1" ht="88.5" customHeight="1">
      <c r="E7753" s="81"/>
    </row>
    <row r="7754" spans="5:5" s="77" customFormat="1" ht="88.5" customHeight="1">
      <c r="E7754" s="81"/>
    </row>
    <row r="7755" spans="5:5" s="77" customFormat="1" ht="88.5" customHeight="1">
      <c r="E7755" s="81"/>
    </row>
    <row r="7756" spans="5:5" s="77" customFormat="1" ht="88.5" customHeight="1">
      <c r="E7756" s="81"/>
    </row>
    <row r="7757" spans="5:5" s="77" customFormat="1" ht="88.5" customHeight="1">
      <c r="E7757" s="81"/>
    </row>
    <row r="7758" spans="5:5" s="77" customFormat="1" ht="88.5" customHeight="1">
      <c r="E7758" s="81"/>
    </row>
    <row r="7759" spans="5:5" s="77" customFormat="1" ht="88.5" customHeight="1">
      <c r="E7759" s="81"/>
    </row>
    <row r="7760" spans="5:5" s="77" customFormat="1" ht="88.5" customHeight="1">
      <c r="E7760" s="81"/>
    </row>
    <row r="7761" spans="5:5" s="77" customFormat="1" ht="88.5" customHeight="1">
      <c r="E7761" s="81"/>
    </row>
    <row r="7762" spans="5:5" s="77" customFormat="1" ht="88.5" customHeight="1">
      <c r="E7762" s="81"/>
    </row>
    <row r="7763" spans="5:5" s="77" customFormat="1" ht="88.5" customHeight="1">
      <c r="E7763" s="81"/>
    </row>
    <row r="7764" spans="5:5" s="77" customFormat="1" ht="88.5" customHeight="1">
      <c r="E7764" s="81"/>
    </row>
    <row r="7765" spans="5:5" s="77" customFormat="1" ht="88.5" customHeight="1">
      <c r="E7765" s="81"/>
    </row>
    <row r="7766" spans="5:5" s="77" customFormat="1" ht="88.5" customHeight="1">
      <c r="E7766" s="81"/>
    </row>
    <row r="7767" spans="5:5" s="77" customFormat="1" ht="88.5" customHeight="1">
      <c r="E7767" s="81"/>
    </row>
    <row r="7768" spans="5:5" s="77" customFormat="1" ht="88.5" customHeight="1">
      <c r="E7768" s="81"/>
    </row>
    <row r="7769" spans="5:5" s="77" customFormat="1" ht="88.5" customHeight="1">
      <c r="E7769" s="81"/>
    </row>
    <row r="7770" spans="5:5" s="77" customFormat="1" ht="88.5" customHeight="1">
      <c r="E7770" s="81"/>
    </row>
    <row r="7771" spans="5:5" s="77" customFormat="1" ht="88.5" customHeight="1">
      <c r="E7771" s="81"/>
    </row>
    <row r="7772" spans="5:5" s="77" customFormat="1" ht="88.5" customHeight="1">
      <c r="E7772" s="81"/>
    </row>
    <row r="7773" spans="5:5" s="77" customFormat="1" ht="88.5" customHeight="1">
      <c r="E7773" s="81"/>
    </row>
    <row r="7774" spans="5:5" s="77" customFormat="1" ht="88.5" customHeight="1">
      <c r="E7774" s="81"/>
    </row>
    <row r="7775" spans="5:5" s="77" customFormat="1" ht="88.5" customHeight="1">
      <c r="E7775" s="81"/>
    </row>
    <row r="7776" spans="5:5" s="77" customFormat="1" ht="88.5" customHeight="1">
      <c r="E7776" s="81"/>
    </row>
    <row r="7777" spans="5:5" s="77" customFormat="1" ht="88.5" customHeight="1">
      <c r="E7777" s="81"/>
    </row>
    <row r="7778" spans="5:5" s="77" customFormat="1" ht="88.5" customHeight="1">
      <c r="E7778" s="81"/>
    </row>
    <row r="7779" spans="5:5" s="77" customFormat="1" ht="88.5" customHeight="1">
      <c r="E7779" s="81"/>
    </row>
    <row r="7780" spans="5:5" s="77" customFormat="1" ht="88.5" customHeight="1">
      <c r="E7780" s="81"/>
    </row>
    <row r="7781" spans="5:5" s="77" customFormat="1" ht="88.5" customHeight="1">
      <c r="E7781" s="81"/>
    </row>
    <row r="7782" spans="5:5" s="77" customFormat="1" ht="88.5" customHeight="1">
      <c r="E7782" s="81"/>
    </row>
    <row r="7783" spans="5:5" s="77" customFormat="1" ht="88.5" customHeight="1">
      <c r="E7783" s="81"/>
    </row>
    <row r="7784" spans="5:5" s="77" customFormat="1" ht="88.5" customHeight="1">
      <c r="E7784" s="81"/>
    </row>
    <row r="7785" spans="5:5" s="77" customFormat="1" ht="88.5" customHeight="1">
      <c r="E7785" s="81"/>
    </row>
    <row r="7786" spans="5:5" s="77" customFormat="1" ht="88.5" customHeight="1">
      <c r="E7786" s="81"/>
    </row>
    <row r="7787" spans="5:5" s="77" customFormat="1" ht="88.5" customHeight="1">
      <c r="E7787" s="81"/>
    </row>
    <row r="7788" spans="5:5" s="77" customFormat="1" ht="88.5" customHeight="1">
      <c r="E7788" s="81"/>
    </row>
    <row r="7789" spans="5:5" s="77" customFormat="1" ht="88.5" customHeight="1">
      <c r="E7789" s="81"/>
    </row>
    <row r="7790" spans="5:5" s="77" customFormat="1" ht="88.5" customHeight="1">
      <c r="E7790" s="81"/>
    </row>
    <row r="7791" spans="5:5" s="77" customFormat="1" ht="88.5" customHeight="1">
      <c r="E7791" s="81"/>
    </row>
    <row r="7792" spans="5:5" s="77" customFormat="1" ht="88.5" customHeight="1">
      <c r="E7792" s="81"/>
    </row>
    <row r="7793" spans="5:5" s="77" customFormat="1" ht="88.5" customHeight="1">
      <c r="E7793" s="81"/>
    </row>
    <row r="7794" spans="5:5" s="77" customFormat="1" ht="88.5" customHeight="1">
      <c r="E7794" s="81"/>
    </row>
    <row r="7795" spans="5:5" s="77" customFormat="1" ht="88.5" customHeight="1">
      <c r="E7795" s="81"/>
    </row>
    <row r="7796" spans="5:5" s="77" customFormat="1" ht="88.5" customHeight="1">
      <c r="E7796" s="81"/>
    </row>
    <row r="7797" spans="5:5" s="77" customFormat="1" ht="88.5" customHeight="1">
      <c r="E7797" s="81"/>
    </row>
    <row r="7798" spans="5:5" s="77" customFormat="1" ht="88.5" customHeight="1">
      <c r="E7798" s="81"/>
    </row>
    <row r="7799" spans="5:5" s="77" customFormat="1" ht="88.5" customHeight="1">
      <c r="E7799" s="81"/>
    </row>
    <row r="7800" spans="5:5" s="77" customFormat="1" ht="88.5" customHeight="1">
      <c r="E7800" s="81"/>
    </row>
    <row r="7801" spans="5:5" s="77" customFormat="1" ht="88.5" customHeight="1">
      <c r="E7801" s="81"/>
    </row>
    <row r="7802" spans="5:5" s="77" customFormat="1" ht="88.5" customHeight="1">
      <c r="E7802" s="81"/>
    </row>
    <row r="7803" spans="5:5" s="77" customFormat="1" ht="88.5" customHeight="1">
      <c r="E7803" s="81"/>
    </row>
    <row r="7804" spans="5:5" s="77" customFormat="1" ht="88.5" customHeight="1">
      <c r="E7804" s="81"/>
    </row>
    <row r="7805" spans="5:5" s="77" customFormat="1" ht="88.5" customHeight="1">
      <c r="E7805" s="81"/>
    </row>
    <row r="7806" spans="5:5" s="77" customFormat="1" ht="88.5" customHeight="1">
      <c r="E7806" s="81"/>
    </row>
    <row r="7807" spans="5:5" s="77" customFormat="1" ht="88.5" customHeight="1">
      <c r="E7807" s="81"/>
    </row>
    <row r="7808" spans="5:5" s="77" customFormat="1" ht="88.5" customHeight="1">
      <c r="E7808" s="81"/>
    </row>
    <row r="7809" spans="5:5" s="77" customFormat="1" ht="88.5" customHeight="1">
      <c r="E7809" s="81"/>
    </row>
    <row r="7810" spans="5:5" s="77" customFormat="1" ht="88.5" customHeight="1">
      <c r="E7810" s="81"/>
    </row>
    <row r="7811" spans="5:5" s="77" customFormat="1" ht="88.5" customHeight="1">
      <c r="E7811" s="81"/>
    </row>
    <row r="7812" spans="5:5" s="77" customFormat="1" ht="88.5" customHeight="1">
      <c r="E7812" s="81"/>
    </row>
    <row r="7813" spans="5:5" s="77" customFormat="1" ht="88.5" customHeight="1">
      <c r="E7813" s="81"/>
    </row>
    <row r="7814" spans="5:5" s="77" customFormat="1" ht="88.5" customHeight="1">
      <c r="E7814" s="81"/>
    </row>
    <row r="7815" spans="5:5" s="77" customFormat="1" ht="88.5" customHeight="1">
      <c r="E7815" s="81"/>
    </row>
    <row r="7816" spans="5:5" s="77" customFormat="1" ht="88.5" customHeight="1">
      <c r="E7816" s="81"/>
    </row>
    <row r="7817" spans="5:5" s="77" customFormat="1" ht="88.5" customHeight="1">
      <c r="E7817" s="81"/>
    </row>
    <row r="7818" spans="5:5" s="77" customFormat="1" ht="88.5" customHeight="1">
      <c r="E7818" s="81"/>
    </row>
    <row r="7819" spans="5:5" s="77" customFormat="1" ht="88.5" customHeight="1">
      <c r="E7819" s="81"/>
    </row>
    <row r="7820" spans="5:5" s="77" customFormat="1" ht="88.5" customHeight="1">
      <c r="E7820" s="81"/>
    </row>
    <row r="7821" spans="5:5" s="77" customFormat="1" ht="88.5" customHeight="1">
      <c r="E7821" s="81"/>
    </row>
    <row r="7822" spans="5:5" s="77" customFormat="1" ht="88.5" customHeight="1">
      <c r="E7822" s="81"/>
    </row>
    <row r="7823" spans="5:5" s="77" customFormat="1" ht="88.5" customHeight="1">
      <c r="E7823" s="81"/>
    </row>
    <row r="7824" spans="5:5" s="77" customFormat="1" ht="88.5" customHeight="1">
      <c r="E7824" s="81"/>
    </row>
    <row r="7825" spans="5:5" s="77" customFormat="1" ht="88.5" customHeight="1">
      <c r="E7825" s="81"/>
    </row>
    <row r="7826" spans="5:5" s="77" customFormat="1" ht="88.5" customHeight="1">
      <c r="E7826" s="81"/>
    </row>
    <row r="7827" spans="5:5" s="77" customFormat="1" ht="88.5" customHeight="1">
      <c r="E7827" s="81"/>
    </row>
    <row r="7828" spans="5:5" s="77" customFormat="1" ht="88.5" customHeight="1">
      <c r="E7828" s="81"/>
    </row>
    <row r="7829" spans="5:5" s="77" customFormat="1" ht="88.5" customHeight="1">
      <c r="E7829" s="81"/>
    </row>
    <row r="7830" spans="5:5" s="77" customFormat="1" ht="88.5" customHeight="1">
      <c r="E7830" s="81"/>
    </row>
    <row r="7831" spans="5:5" s="77" customFormat="1" ht="88.5" customHeight="1">
      <c r="E7831" s="81"/>
    </row>
    <row r="7832" spans="5:5" s="77" customFormat="1" ht="88.5" customHeight="1">
      <c r="E7832" s="81"/>
    </row>
    <row r="7833" spans="5:5" s="77" customFormat="1" ht="88.5" customHeight="1">
      <c r="E7833" s="81"/>
    </row>
    <row r="7834" spans="5:5" s="77" customFormat="1" ht="88.5" customHeight="1">
      <c r="E7834" s="81"/>
    </row>
    <row r="7835" spans="5:5" s="77" customFormat="1" ht="88.5" customHeight="1">
      <c r="E7835" s="81"/>
    </row>
    <row r="7836" spans="5:5" s="77" customFormat="1" ht="88.5" customHeight="1">
      <c r="E7836" s="81"/>
    </row>
    <row r="7837" spans="5:5" s="77" customFormat="1" ht="88.5" customHeight="1">
      <c r="E7837" s="81"/>
    </row>
    <row r="7838" spans="5:5" s="77" customFormat="1" ht="88.5" customHeight="1">
      <c r="E7838" s="81"/>
    </row>
    <row r="7839" spans="5:5" s="77" customFormat="1" ht="88.5" customHeight="1">
      <c r="E7839" s="81"/>
    </row>
    <row r="7840" spans="5:5" s="77" customFormat="1" ht="88.5" customHeight="1">
      <c r="E7840" s="81"/>
    </row>
    <row r="7841" spans="5:5" s="77" customFormat="1" ht="88.5" customHeight="1">
      <c r="E7841" s="81"/>
    </row>
    <row r="7842" spans="5:5" s="77" customFormat="1" ht="88.5" customHeight="1">
      <c r="E7842" s="81"/>
    </row>
    <row r="7843" spans="5:5" s="77" customFormat="1" ht="88.5" customHeight="1">
      <c r="E7843" s="81"/>
    </row>
    <row r="7844" spans="5:5" s="77" customFormat="1" ht="88.5" customHeight="1">
      <c r="E7844" s="81"/>
    </row>
    <row r="7845" spans="5:5" s="77" customFormat="1" ht="88.5" customHeight="1">
      <c r="E7845" s="81"/>
    </row>
    <row r="7846" spans="5:5" s="77" customFormat="1" ht="88.5" customHeight="1">
      <c r="E7846" s="81"/>
    </row>
    <row r="7847" spans="5:5" s="77" customFormat="1" ht="88.5" customHeight="1">
      <c r="E7847" s="81"/>
    </row>
    <row r="7848" spans="5:5" s="77" customFormat="1" ht="88.5" customHeight="1">
      <c r="E7848" s="81"/>
    </row>
    <row r="7849" spans="5:5" s="77" customFormat="1" ht="88.5" customHeight="1">
      <c r="E7849" s="81"/>
    </row>
    <row r="7850" spans="5:5" s="77" customFormat="1" ht="88.5" customHeight="1">
      <c r="E7850" s="81"/>
    </row>
    <row r="7851" spans="5:5" s="77" customFormat="1" ht="88.5" customHeight="1">
      <c r="E7851" s="81"/>
    </row>
    <row r="7852" spans="5:5" s="77" customFormat="1" ht="88.5" customHeight="1">
      <c r="E7852" s="81"/>
    </row>
    <row r="7853" spans="5:5" s="77" customFormat="1" ht="88.5" customHeight="1">
      <c r="E7853" s="81"/>
    </row>
    <row r="7854" spans="5:5" s="77" customFormat="1" ht="88.5" customHeight="1">
      <c r="E7854" s="81"/>
    </row>
    <row r="7855" spans="5:5" s="77" customFormat="1" ht="88.5" customHeight="1">
      <c r="E7855" s="81"/>
    </row>
    <row r="7856" spans="5:5" s="77" customFormat="1" ht="88.5" customHeight="1">
      <c r="E7856" s="81"/>
    </row>
    <row r="7857" spans="5:5" s="77" customFormat="1" ht="88.5" customHeight="1">
      <c r="E7857" s="81"/>
    </row>
    <row r="7858" spans="5:5" s="77" customFormat="1" ht="88.5" customHeight="1">
      <c r="E7858" s="81"/>
    </row>
    <row r="7859" spans="5:5" s="77" customFormat="1" ht="88.5" customHeight="1">
      <c r="E7859" s="81"/>
    </row>
    <row r="7860" spans="5:5" s="77" customFormat="1" ht="88.5" customHeight="1">
      <c r="E7860" s="81"/>
    </row>
    <row r="7861" spans="5:5" s="77" customFormat="1" ht="88.5" customHeight="1">
      <c r="E7861" s="81"/>
    </row>
    <row r="7862" spans="5:5" s="77" customFormat="1" ht="88.5" customHeight="1">
      <c r="E7862" s="81"/>
    </row>
    <row r="7863" spans="5:5" s="77" customFormat="1" ht="88.5" customHeight="1">
      <c r="E7863" s="81"/>
    </row>
    <row r="7864" spans="5:5" s="77" customFormat="1" ht="88.5" customHeight="1">
      <c r="E7864" s="81"/>
    </row>
    <row r="7865" spans="5:5" s="77" customFormat="1" ht="88.5" customHeight="1">
      <c r="E7865" s="81"/>
    </row>
    <row r="7866" spans="5:5" s="77" customFormat="1" ht="88.5" customHeight="1">
      <c r="E7866" s="81"/>
    </row>
    <row r="7867" spans="5:5" s="77" customFormat="1" ht="88.5" customHeight="1">
      <c r="E7867" s="81"/>
    </row>
    <row r="7868" spans="5:5" s="77" customFormat="1" ht="88.5" customHeight="1">
      <c r="E7868" s="81"/>
    </row>
    <row r="7869" spans="5:5" s="77" customFormat="1" ht="88.5" customHeight="1">
      <c r="E7869" s="81"/>
    </row>
    <row r="7870" spans="5:5" s="77" customFormat="1" ht="88.5" customHeight="1">
      <c r="E7870" s="81"/>
    </row>
    <row r="7871" spans="5:5" s="77" customFormat="1" ht="88.5" customHeight="1">
      <c r="E7871" s="81"/>
    </row>
    <row r="7872" spans="5:5" s="77" customFormat="1" ht="88.5" customHeight="1">
      <c r="E7872" s="81"/>
    </row>
    <row r="7873" spans="5:5" s="77" customFormat="1" ht="88.5" customHeight="1">
      <c r="E7873" s="81"/>
    </row>
    <row r="7874" spans="5:5" s="77" customFormat="1" ht="88.5" customHeight="1">
      <c r="E7874" s="81"/>
    </row>
    <row r="7875" spans="5:5" s="77" customFormat="1" ht="88.5" customHeight="1">
      <c r="E7875" s="81"/>
    </row>
    <row r="7876" spans="5:5" s="77" customFormat="1" ht="88.5" customHeight="1">
      <c r="E7876" s="81"/>
    </row>
    <row r="7877" spans="5:5" s="77" customFormat="1" ht="88.5" customHeight="1">
      <c r="E7877" s="81"/>
    </row>
    <row r="7878" spans="5:5" s="77" customFormat="1" ht="88.5" customHeight="1">
      <c r="E7878" s="81"/>
    </row>
    <row r="7879" spans="5:5" s="77" customFormat="1" ht="88.5" customHeight="1">
      <c r="E7879" s="81"/>
    </row>
    <row r="7880" spans="5:5" s="77" customFormat="1" ht="88.5" customHeight="1">
      <c r="E7880" s="81"/>
    </row>
    <row r="7881" spans="5:5" s="77" customFormat="1" ht="88.5" customHeight="1">
      <c r="E7881" s="81"/>
    </row>
    <row r="7882" spans="5:5" s="77" customFormat="1" ht="88.5" customHeight="1">
      <c r="E7882" s="81"/>
    </row>
    <row r="7883" spans="5:5" s="77" customFormat="1" ht="88.5" customHeight="1">
      <c r="E7883" s="81"/>
    </row>
    <row r="7884" spans="5:5" s="77" customFormat="1" ht="88.5" customHeight="1">
      <c r="E7884" s="81"/>
    </row>
    <row r="7885" spans="5:5" s="77" customFormat="1" ht="88.5" customHeight="1">
      <c r="E7885" s="81"/>
    </row>
    <row r="7886" spans="5:5" s="77" customFormat="1" ht="88.5" customHeight="1">
      <c r="E7886" s="81"/>
    </row>
    <row r="7887" spans="5:5" s="77" customFormat="1" ht="88.5" customHeight="1">
      <c r="E7887" s="81"/>
    </row>
    <row r="7888" spans="5:5" s="77" customFormat="1" ht="88.5" customHeight="1">
      <c r="E7888" s="81"/>
    </row>
    <row r="7889" spans="5:5" s="77" customFormat="1" ht="88.5" customHeight="1">
      <c r="E7889" s="81"/>
    </row>
    <row r="7890" spans="5:5" s="77" customFormat="1" ht="88.5" customHeight="1">
      <c r="E7890" s="81"/>
    </row>
    <row r="7891" spans="5:5" s="77" customFormat="1" ht="88.5" customHeight="1">
      <c r="E7891" s="81"/>
    </row>
    <row r="7892" spans="5:5" s="77" customFormat="1" ht="88.5" customHeight="1">
      <c r="E7892" s="81"/>
    </row>
    <row r="7893" spans="5:5" s="77" customFormat="1" ht="88.5" customHeight="1">
      <c r="E7893" s="81"/>
    </row>
    <row r="7894" spans="5:5" s="77" customFormat="1" ht="88.5" customHeight="1">
      <c r="E7894" s="81"/>
    </row>
    <row r="7895" spans="5:5" s="77" customFormat="1" ht="88.5" customHeight="1">
      <c r="E7895" s="81"/>
    </row>
    <row r="7896" spans="5:5" s="77" customFormat="1" ht="88.5" customHeight="1">
      <c r="E7896" s="81"/>
    </row>
    <row r="7897" spans="5:5" s="77" customFormat="1" ht="88.5" customHeight="1">
      <c r="E7897" s="81"/>
    </row>
    <row r="7898" spans="5:5" s="77" customFormat="1" ht="88.5" customHeight="1">
      <c r="E7898" s="81"/>
    </row>
    <row r="7899" spans="5:5" s="77" customFormat="1" ht="88.5" customHeight="1">
      <c r="E7899" s="81"/>
    </row>
    <row r="7900" spans="5:5" s="77" customFormat="1" ht="88.5" customHeight="1">
      <c r="E7900" s="81"/>
    </row>
    <row r="7901" spans="5:5" s="77" customFormat="1" ht="88.5" customHeight="1">
      <c r="E7901" s="81"/>
    </row>
    <row r="7902" spans="5:5" s="77" customFormat="1" ht="88.5" customHeight="1">
      <c r="E7902" s="81"/>
    </row>
    <row r="7903" spans="5:5" s="77" customFormat="1" ht="88.5" customHeight="1">
      <c r="E7903" s="81"/>
    </row>
    <row r="7904" spans="5:5" s="77" customFormat="1" ht="88.5" customHeight="1">
      <c r="E7904" s="81"/>
    </row>
    <row r="7905" spans="5:5" s="77" customFormat="1" ht="88.5" customHeight="1">
      <c r="E7905" s="81"/>
    </row>
    <row r="7906" spans="5:5" s="77" customFormat="1" ht="88.5" customHeight="1">
      <c r="E7906" s="81"/>
    </row>
    <row r="7907" spans="5:5" s="77" customFormat="1" ht="88.5" customHeight="1">
      <c r="E7907" s="81"/>
    </row>
    <row r="7908" spans="5:5" s="77" customFormat="1" ht="88.5" customHeight="1">
      <c r="E7908" s="81"/>
    </row>
    <row r="7909" spans="5:5" s="77" customFormat="1" ht="88.5" customHeight="1">
      <c r="E7909" s="81"/>
    </row>
    <row r="7910" spans="5:5" s="77" customFormat="1" ht="88.5" customHeight="1">
      <c r="E7910" s="81"/>
    </row>
    <row r="7911" spans="5:5" s="77" customFormat="1" ht="88.5" customHeight="1">
      <c r="E7911" s="81"/>
    </row>
    <row r="7912" spans="5:5" s="77" customFormat="1" ht="88.5" customHeight="1">
      <c r="E7912" s="81"/>
    </row>
    <row r="7913" spans="5:5" s="77" customFormat="1" ht="88.5" customHeight="1">
      <c r="E7913" s="81"/>
    </row>
    <row r="7914" spans="5:5" s="77" customFormat="1" ht="88.5" customHeight="1">
      <c r="E7914" s="81"/>
    </row>
    <row r="7915" spans="5:5" s="77" customFormat="1" ht="88.5" customHeight="1">
      <c r="E7915" s="81"/>
    </row>
    <row r="7916" spans="5:5" s="77" customFormat="1" ht="88.5" customHeight="1">
      <c r="E7916" s="81"/>
    </row>
    <row r="7917" spans="5:5" s="77" customFormat="1" ht="88.5" customHeight="1">
      <c r="E7917" s="81"/>
    </row>
    <row r="7918" spans="5:5" s="77" customFormat="1" ht="88.5" customHeight="1">
      <c r="E7918" s="81"/>
    </row>
    <row r="7919" spans="5:5" s="77" customFormat="1" ht="88.5" customHeight="1">
      <c r="E7919" s="81"/>
    </row>
    <row r="7920" spans="5:5" s="77" customFormat="1" ht="88.5" customHeight="1">
      <c r="E7920" s="81"/>
    </row>
    <row r="7921" spans="5:5" s="77" customFormat="1" ht="88.5" customHeight="1">
      <c r="E7921" s="81"/>
    </row>
    <row r="7922" spans="5:5" s="77" customFormat="1" ht="88.5" customHeight="1">
      <c r="E7922" s="81"/>
    </row>
    <row r="7923" spans="5:5" s="77" customFormat="1" ht="88.5" customHeight="1">
      <c r="E7923" s="81"/>
    </row>
    <row r="7924" spans="5:5" s="77" customFormat="1" ht="88.5" customHeight="1">
      <c r="E7924" s="81"/>
    </row>
    <row r="7925" spans="5:5" s="77" customFormat="1" ht="88.5" customHeight="1">
      <c r="E7925" s="81"/>
    </row>
    <row r="7926" spans="5:5" s="77" customFormat="1" ht="88.5" customHeight="1">
      <c r="E7926" s="81"/>
    </row>
    <row r="7927" spans="5:5" s="77" customFormat="1" ht="88.5" customHeight="1">
      <c r="E7927" s="81"/>
    </row>
    <row r="7928" spans="5:5" s="77" customFormat="1" ht="88.5" customHeight="1">
      <c r="E7928" s="81"/>
    </row>
    <row r="7929" spans="5:5" s="77" customFormat="1" ht="88.5" customHeight="1">
      <c r="E7929" s="81"/>
    </row>
    <row r="7930" spans="5:5" s="77" customFormat="1" ht="88.5" customHeight="1">
      <c r="E7930" s="81"/>
    </row>
    <row r="7931" spans="5:5" s="77" customFormat="1" ht="88.5" customHeight="1">
      <c r="E7931" s="81"/>
    </row>
    <row r="7932" spans="5:5" s="77" customFormat="1" ht="88.5" customHeight="1">
      <c r="E7932" s="81"/>
    </row>
    <row r="7933" spans="5:5" s="77" customFormat="1" ht="88.5" customHeight="1">
      <c r="E7933" s="81"/>
    </row>
    <row r="7934" spans="5:5" s="77" customFormat="1" ht="88.5" customHeight="1">
      <c r="E7934" s="81"/>
    </row>
    <row r="7935" spans="5:5" s="77" customFormat="1" ht="88.5" customHeight="1">
      <c r="E7935" s="81"/>
    </row>
    <row r="7936" spans="5:5" s="77" customFormat="1" ht="88.5" customHeight="1">
      <c r="E7936" s="81"/>
    </row>
    <row r="7937" spans="5:5" s="77" customFormat="1" ht="88.5" customHeight="1">
      <c r="E7937" s="81"/>
    </row>
    <row r="7938" spans="5:5" s="77" customFormat="1" ht="88.5" customHeight="1">
      <c r="E7938" s="81"/>
    </row>
    <row r="7939" spans="5:5" s="77" customFormat="1" ht="88.5" customHeight="1">
      <c r="E7939" s="81"/>
    </row>
    <row r="7940" spans="5:5" s="77" customFormat="1" ht="88.5" customHeight="1">
      <c r="E7940" s="81"/>
    </row>
    <row r="7941" spans="5:5" s="77" customFormat="1" ht="88.5" customHeight="1">
      <c r="E7941" s="81"/>
    </row>
    <row r="7942" spans="5:5" s="77" customFormat="1" ht="88.5" customHeight="1">
      <c r="E7942" s="81"/>
    </row>
    <row r="7943" spans="5:5" s="77" customFormat="1" ht="88.5" customHeight="1">
      <c r="E7943" s="81"/>
    </row>
    <row r="7944" spans="5:5" s="77" customFormat="1" ht="88.5" customHeight="1">
      <c r="E7944" s="81"/>
    </row>
    <row r="7945" spans="5:5" s="77" customFormat="1" ht="88.5" customHeight="1">
      <c r="E7945" s="81"/>
    </row>
    <row r="7946" spans="5:5" s="77" customFormat="1" ht="88.5" customHeight="1">
      <c r="E7946" s="81"/>
    </row>
    <row r="7947" spans="5:5" s="77" customFormat="1" ht="88.5" customHeight="1">
      <c r="E7947" s="81"/>
    </row>
    <row r="7948" spans="5:5" s="77" customFormat="1" ht="88.5" customHeight="1">
      <c r="E7948" s="81"/>
    </row>
    <row r="7949" spans="5:5" s="77" customFormat="1" ht="88.5" customHeight="1">
      <c r="E7949" s="81"/>
    </row>
    <row r="7950" spans="5:5" s="77" customFormat="1" ht="88.5" customHeight="1">
      <c r="E7950" s="81"/>
    </row>
    <row r="7951" spans="5:5" s="77" customFormat="1" ht="88.5" customHeight="1">
      <c r="E7951" s="81"/>
    </row>
    <row r="7952" spans="5:5" s="77" customFormat="1" ht="88.5" customHeight="1">
      <c r="E7952" s="81"/>
    </row>
    <row r="7953" spans="5:5" s="77" customFormat="1" ht="88.5" customHeight="1">
      <c r="E7953" s="81"/>
    </row>
    <row r="7954" spans="5:5" s="77" customFormat="1" ht="88.5" customHeight="1">
      <c r="E7954" s="81"/>
    </row>
    <row r="7955" spans="5:5" s="77" customFormat="1" ht="88.5" customHeight="1">
      <c r="E7955" s="81"/>
    </row>
    <row r="7956" spans="5:5" s="77" customFormat="1" ht="88.5" customHeight="1">
      <c r="E7956" s="81"/>
    </row>
    <row r="7957" spans="5:5" s="77" customFormat="1" ht="88.5" customHeight="1">
      <c r="E7957" s="81"/>
    </row>
    <row r="7958" spans="5:5" s="77" customFormat="1" ht="88.5" customHeight="1">
      <c r="E7958" s="81"/>
    </row>
    <row r="7959" spans="5:5" s="77" customFormat="1" ht="88.5" customHeight="1">
      <c r="E7959" s="81"/>
    </row>
    <row r="7960" spans="5:5" s="77" customFormat="1" ht="88.5" customHeight="1">
      <c r="E7960" s="81"/>
    </row>
    <row r="7961" spans="5:5" s="77" customFormat="1" ht="88.5" customHeight="1">
      <c r="E7961" s="81"/>
    </row>
    <row r="7962" spans="5:5" s="77" customFormat="1" ht="88.5" customHeight="1">
      <c r="E7962" s="81"/>
    </row>
    <row r="7963" spans="5:5" s="77" customFormat="1" ht="88.5" customHeight="1">
      <c r="E7963" s="81"/>
    </row>
    <row r="7964" spans="5:5" s="77" customFormat="1" ht="88.5" customHeight="1">
      <c r="E7964" s="81"/>
    </row>
    <row r="7965" spans="5:5" s="77" customFormat="1" ht="88.5" customHeight="1">
      <c r="E7965" s="81"/>
    </row>
    <row r="7966" spans="5:5" s="77" customFormat="1" ht="88.5" customHeight="1">
      <c r="E7966" s="81"/>
    </row>
    <row r="7967" spans="5:5" s="77" customFormat="1" ht="88.5" customHeight="1">
      <c r="E7967" s="81"/>
    </row>
    <row r="7968" spans="5:5" s="77" customFormat="1" ht="88.5" customHeight="1">
      <c r="E7968" s="81"/>
    </row>
    <row r="7969" spans="5:5" s="77" customFormat="1" ht="88.5" customHeight="1">
      <c r="E7969" s="81"/>
    </row>
    <row r="7970" spans="5:5" s="77" customFormat="1" ht="88.5" customHeight="1">
      <c r="E7970" s="81"/>
    </row>
    <row r="7971" spans="5:5" s="77" customFormat="1" ht="88.5" customHeight="1">
      <c r="E7971" s="81"/>
    </row>
    <row r="7972" spans="5:5" s="77" customFormat="1" ht="88.5" customHeight="1">
      <c r="E7972" s="81"/>
    </row>
    <row r="7973" spans="5:5" s="77" customFormat="1" ht="88.5" customHeight="1">
      <c r="E7973" s="81"/>
    </row>
    <row r="7974" spans="5:5" s="77" customFormat="1" ht="88.5" customHeight="1">
      <c r="E7974" s="81"/>
    </row>
    <row r="7975" spans="5:5" s="77" customFormat="1" ht="88.5" customHeight="1">
      <c r="E7975" s="81"/>
    </row>
    <row r="7976" spans="5:5" s="77" customFormat="1" ht="88.5" customHeight="1">
      <c r="E7976" s="81"/>
    </row>
    <row r="7977" spans="5:5" s="77" customFormat="1" ht="88.5" customHeight="1">
      <c r="E7977" s="81"/>
    </row>
    <row r="7978" spans="5:5" s="77" customFormat="1" ht="88.5" customHeight="1">
      <c r="E7978" s="81"/>
    </row>
    <row r="7979" spans="5:5" s="77" customFormat="1" ht="88.5" customHeight="1">
      <c r="E7979" s="81"/>
    </row>
    <row r="7980" spans="5:5" s="77" customFormat="1" ht="88.5" customHeight="1">
      <c r="E7980" s="81"/>
    </row>
    <row r="7981" spans="5:5" s="77" customFormat="1" ht="88.5" customHeight="1">
      <c r="E7981" s="81"/>
    </row>
    <row r="7982" spans="5:5" s="77" customFormat="1" ht="88.5" customHeight="1">
      <c r="E7982" s="81"/>
    </row>
    <row r="7983" spans="5:5" s="77" customFormat="1" ht="88.5" customHeight="1">
      <c r="E7983" s="81"/>
    </row>
    <row r="7984" spans="5:5" s="77" customFormat="1" ht="88.5" customHeight="1">
      <c r="E7984" s="81"/>
    </row>
    <row r="7985" spans="5:5" s="77" customFormat="1" ht="88.5" customHeight="1">
      <c r="E7985" s="81"/>
    </row>
    <row r="7986" spans="5:5" s="77" customFormat="1" ht="88.5" customHeight="1">
      <c r="E7986" s="81"/>
    </row>
    <row r="7987" spans="5:5" s="77" customFormat="1" ht="88.5" customHeight="1">
      <c r="E7987" s="81"/>
    </row>
    <row r="7988" spans="5:5" s="77" customFormat="1" ht="88.5" customHeight="1">
      <c r="E7988" s="81"/>
    </row>
    <row r="7989" spans="5:5" s="77" customFormat="1" ht="88.5" customHeight="1">
      <c r="E7989" s="81"/>
    </row>
    <row r="7990" spans="5:5" s="77" customFormat="1" ht="88.5" customHeight="1">
      <c r="E7990" s="81"/>
    </row>
    <row r="7991" spans="5:5" s="77" customFormat="1" ht="88.5" customHeight="1">
      <c r="E7991" s="81"/>
    </row>
    <row r="7992" spans="5:5" s="77" customFormat="1" ht="88.5" customHeight="1">
      <c r="E7992" s="81"/>
    </row>
    <row r="7993" spans="5:5" s="77" customFormat="1" ht="88.5" customHeight="1">
      <c r="E7993" s="81"/>
    </row>
    <row r="7994" spans="5:5" s="77" customFormat="1" ht="88.5" customHeight="1">
      <c r="E7994" s="81"/>
    </row>
    <row r="7995" spans="5:5" s="77" customFormat="1" ht="88.5" customHeight="1">
      <c r="E7995" s="81"/>
    </row>
    <row r="7996" spans="5:5" s="77" customFormat="1" ht="88.5" customHeight="1">
      <c r="E7996" s="81"/>
    </row>
    <row r="7997" spans="5:5" s="77" customFormat="1" ht="88.5" customHeight="1">
      <c r="E7997" s="81"/>
    </row>
    <row r="7998" spans="5:5" s="77" customFormat="1" ht="88.5" customHeight="1">
      <c r="E7998" s="81"/>
    </row>
    <row r="7999" spans="5:5" s="77" customFormat="1" ht="88.5" customHeight="1">
      <c r="E7999" s="81"/>
    </row>
    <row r="8000" spans="5:5" s="77" customFormat="1" ht="88.5" customHeight="1">
      <c r="E8000" s="81"/>
    </row>
    <row r="8001" spans="5:5" s="77" customFormat="1" ht="88.5" customHeight="1">
      <c r="E8001" s="81"/>
    </row>
    <row r="8002" spans="5:5" s="77" customFormat="1" ht="88.5" customHeight="1">
      <c r="E8002" s="81"/>
    </row>
    <row r="8003" spans="5:5" s="77" customFormat="1" ht="88.5" customHeight="1">
      <c r="E8003" s="81"/>
    </row>
    <row r="8004" spans="5:5" s="77" customFormat="1" ht="88.5" customHeight="1">
      <c r="E8004" s="81"/>
    </row>
    <row r="8005" spans="5:5" s="77" customFormat="1" ht="88.5" customHeight="1">
      <c r="E8005" s="81"/>
    </row>
    <row r="8006" spans="5:5" s="77" customFormat="1" ht="88.5" customHeight="1">
      <c r="E8006" s="81"/>
    </row>
    <row r="8007" spans="5:5" s="77" customFormat="1" ht="88.5" customHeight="1">
      <c r="E8007" s="81"/>
    </row>
    <row r="8008" spans="5:5" s="77" customFormat="1" ht="88.5" customHeight="1">
      <c r="E8008" s="81"/>
    </row>
    <row r="8009" spans="5:5" s="77" customFormat="1" ht="88.5" customHeight="1">
      <c r="E8009" s="81"/>
    </row>
    <row r="8010" spans="5:5" s="77" customFormat="1" ht="88.5" customHeight="1">
      <c r="E8010" s="81"/>
    </row>
    <row r="8011" spans="5:5" s="77" customFormat="1" ht="88.5" customHeight="1">
      <c r="E8011" s="81"/>
    </row>
    <row r="8012" spans="5:5" s="77" customFormat="1" ht="88.5" customHeight="1">
      <c r="E8012" s="81"/>
    </row>
    <row r="8013" spans="5:5" s="77" customFormat="1" ht="88.5" customHeight="1">
      <c r="E8013" s="81"/>
    </row>
    <row r="8014" spans="5:5" s="77" customFormat="1" ht="88.5" customHeight="1">
      <c r="E8014" s="81"/>
    </row>
    <row r="8015" spans="5:5" s="77" customFormat="1" ht="88.5" customHeight="1">
      <c r="E8015" s="81"/>
    </row>
    <row r="8016" spans="5:5" s="77" customFormat="1" ht="88.5" customHeight="1">
      <c r="E8016" s="81"/>
    </row>
    <row r="8017" spans="5:5" s="77" customFormat="1" ht="88.5" customHeight="1">
      <c r="E8017" s="81"/>
    </row>
    <row r="8018" spans="5:5" s="77" customFormat="1" ht="88.5" customHeight="1">
      <c r="E8018" s="81"/>
    </row>
    <row r="8019" spans="5:5" s="77" customFormat="1" ht="88.5" customHeight="1">
      <c r="E8019" s="81"/>
    </row>
    <row r="8020" spans="5:5" s="77" customFormat="1" ht="88.5" customHeight="1">
      <c r="E8020" s="81"/>
    </row>
    <row r="8021" spans="5:5" s="77" customFormat="1" ht="88.5" customHeight="1">
      <c r="E8021" s="81"/>
    </row>
    <row r="8022" spans="5:5" s="77" customFormat="1" ht="88.5" customHeight="1">
      <c r="E8022" s="81"/>
    </row>
    <row r="8023" spans="5:5" s="77" customFormat="1" ht="88.5" customHeight="1">
      <c r="E8023" s="81"/>
    </row>
    <row r="8024" spans="5:5" s="77" customFormat="1" ht="88.5" customHeight="1">
      <c r="E8024" s="81"/>
    </row>
    <row r="8025" spans="5:5" s="77" customFormat="1" ht="88.5" customHeight="1">
      <c r="E8025" s="81"/>
    </row>
    <row r="8026" spans="5:5" s="77" customFormat="1" ht="88.5" customHeight="1">
      <c r="E8026" s="81"/>
    </row>
    <row r="8027" spans="5:5" s="77" customFormat="1" ht="88.5" customHeight="1">
      <c r="E8027" s="81"/>
    </row>
    <row r="8028" spans="5:5" s="77" customFormat="1" ht="88.5" customHeight="1">
      <c r="E8028" s="81"/>
    </row>
    <row r="8029" spans="5:5" s="77" customFormat="1" ht="88.5" customHeight="1">
      <c r="E8029" s="81"/>
    </row>
    <row r="8030" spans="5:5" s="77" customFormat="1" ht="88.5" customHeight="1">
      <c r="E8030" s="81"/>
    </row>
    <row r="8031" spans="5:5" s="77" customFormat="1" ht="88.5" customHeight="1">
      <c r="E8031" s="81"/>
    </row>
    <row r="8032" spans="5:5" s="77" customFormat="1" ht="88.5" customHeight="1">
      <c r="E8032" s="81"/>
    </row>
    <row r="8033" spans="5:5" s="77" customFormat="1" ht="88.5" customHeight="1">
      <c r="E8033" s="81"/>
    </row>
    <row r="8034" spans="5:5" s="77" customFormat="1" ht="88.5" customHeight="1">
      <c r="E8034" s="81"/>
    </row>
    <row r="8035" spans="5:5" s="77" customFormat="1" ht="88.5" customHeight="1">
      <c r="E8035" s="81"/>
    </row>
    <row r="8036" spans="5:5" s="77" customFormat="1" ht="88.5" customHeight="1">
      <c r="E8036" s="81"/>
    </row>
    <row r="8037" spans="5:5" s="77" customFormat="1" ht="88.5" customHeight="1">
      <c r="E8037" s="81"/>
    </row>
    <row r="8038" spans="5:5" s="77" customFormat="1" ht="88.5" customHeight="1">
      <c r="E8038" s="81"/>
    </row>
    <row r="8039" spans="5:5" s="77" customFormat="1" ht="88.5" customHeight="1">
      <c r="E8039" s="81"/>
    </row>
    <row r="8040" spans="5:5" s="77" customFormat="1" ht="88.5" customHeight="1">
      <c r="E8040" s="81"/>
    </row>
    <row r="8041" spans="5:5" s="77" customFormat="1" ht="88.5" customHeight="1">
      <c r="E8041" s="81"/>
    </row>
    <row r="8042" spans="5:5" s="77" customFormat="1" ht="88.5" customHeight="1">
      <c r="E8042" s="81"/>
    </row>
    <row r="8043" spans="5:5" s="77" customFormat="1" ht="88.5" customHeight="1">
      <c r="E8043" s="81"/>
    </row>
    <row r="8044" spans="5:5" s="77" customFormat="1" ht="88.5" customHeight="1">
      <c r="E8044" s="81"/>
    </row>
    <row r="8045" spans="5:5" s="77" customFormat="1" ht="88.5" customHeight="1">
      <c r="E8045" s="81"/>
    </row>
    <row r="8046" spans="5:5" s="77" customFormat="1" ht="88.5" customHeight="1">
      <c r="E8046" s="81"/>
    </row>
    <row r="8047" spans="5:5" s="77" customFormat="1" ht="88.5" customHeight="1">
      <c r="E8047" s="81"/>
    </row>
    <row r="8048" spans="5:5" s="77" customFormat="1" ht="88.5" customHeight="1">
      <c r="E8048" s="81"/>
    </row>
    <row r="8049" spans="5:5" s="77" customFormat="1" ht="88.5" customHeight="1">
      <c r="E8049" s="81"/>
    </row>
    <row r="8050" spans="5:5" s="77" customFormat="1" ht="88.5" customHeight="1">
      <c r="E8050" s="81"/>
    </row>
    <row r="8051" spans="5:5" s="77" customFormat="1" ht="88.5" customHeight="1">
      <c r="E8051" s="81"/>
    </row>
    <row r="8052" spans="5:5" s="77" customFormat="1" ht="88.5" customHeight="1">
      <c r="E8052" s="81"/>
    </row>
    <row r="8053" spans="5:5" s="77" customFormat="1" ht="88.5" customHeight="1">
      <c r="E8053" s="81"/>
    </row>
    <row r="8054" spans="5:5" s="77" customFormat="1" ht="88.5" customHeight="1">
      <c r="E8054" s="81"/>
    </row>
    <row r="8055" spans="5:5" s="77" customFormat="1" ht="88.5" customHeight="1">
      <c r="E8055" s="81"/>
    </row>
    <row r="8056" spans="5:5" s="77" customFormat="1" ht="88.5" customHeight="1">
      <c r="E8056" s="81"/>
    </row>
    <row r="8057" spans="5:5" s="77" customFormat="1" ht="88.5" customHeight="1">
      <c r="E8057" s="81"/>
    </row>
    <row r="8058" spans="5:5" s="77" customFormat="1" ht="88.5" customHeight="1">
      <c r="E8058" s="81"/>
    </row>
    <row r="8059" spans="5:5" s="77" customFormat="1" ht="88.5" customHeight="1">
      <c r="E8059" s="81"/>
    </row>
    <row r="8060" spans="5:5" s="77" customFormat="1" ht="88.5" customHeight="1">
      <c r="E8060" s="81"/>
    </row>
    <row r="8061" spans="5:5" s="77" customFormat="1" ht="88.5" customHeight="1">
      <c r="E8061" s="81"/>
    </row>
    <row r="8062" spans="5:5" s="77" customFormat="1" ht="88.5" customHeight="1">
      <c r="E8062" s="81"/>
    </row>
    <row r="8063" spans="5:5" s="77" customFormat="1" ht="88.5" customHeight="1">
      <c r="E8063" s="81"/>
    </row>
    <row r="8064" spans="5:5" s="77" customFormat="1" ht="88.5" customHeight="1">
      <c r="E8064" s="81"/>
    </row>
    <row r="8065" spans="5:5" s="77" customFormat="1" ht="88.5" customHeight="1">
      <c r="E8065" s="81"/>
    </row>
    <row r="8066" spans="5:5" s="77" customFormat="1" ht="88.5" customHeight="1">
      <c r="E8066" s="81"/>
    </row>
    <row r="8067" spans="5:5" s="77" customFormat="1" ht="88.5" customHeight="1">
      <c r="E8067" s="81"/>
    </row>
    <row r="8068" spans="5:5" s="77" customFormat="1" ht="88.5" customHeight="1">
      <c r="E8068" s="81"/>
    </row>
    <row r="8069" spans="5:5" s="77" customFormat="1" ht="88.5" customHeight="1">
      <c r="E8069" s="81"/>
    </row>
    <row r="8070" spans="5:5" s="77" customFormat="1" ht="88.5" customHeight="1">
      <c r="E8070" s="81"/>
    </row>
    <row r="8071" spans="5:5" s="77" customFormat="1" ht="88.5" customHeight="1">
      <c r="E8071" s="81"/>
    </row>
    <row r="8072" spans="5:5" s="77" customFormat="1" ht="88.5" customHeight="1">
      <c r="E8072" s="81"/>
    </row>
    <row r="8073" spans="5:5" s="77" customFormat="1" ht="88.5" customHeight="1">
      <c r="E8073" s="81"/>
    </row>
    <row r="8074" spans="5:5" s="77" customFormat="1" ht="88.5" customHeight="1">
      <c r="E8074" s="81"/>
    </row>
    <row r="8075" spans="5:5" s="77" customFormat="1" ht="88.5" customHeight="1">
      <c r="E8075" s="81"/>
    </row>
    <row r="8076" spans="5:5" s="77" customFormat="1" ht="88.5" customHeight="1">
      <c r="E8076" s="81"/>
    </row>
    <row r="8077" spans="5:5" s="77" customFormat="1" ht="88.5" customHeight="1">
      <c r="E8077" s="81"/>
    </row>
    <row r="8078" spans="5:5" s="77" customFormat="1" ht="88.5" customHeight="1">
      <c r="E8078" s="81"/>
    </row>
    <row r="8079" spans="5:5" s="77" customFormat="1" ht="88.5" customHeight="1">
      <c r="E8079" s="81"/>
    </row>
    <row r="8080" spans="5:5" s="77" customFormat="1" ht="88.5" customHeight="1">
      <c r="E8080" s="81"/>
    </row>
    <row r="8081" spans="5:5" s="77" customFormat="1" ht="88.5" customHeight="1">
      <c r="E8081" s="81"/>
    </row>
    <row r="8082" spans="5:5" s="77" customFormat="1" ht="88.5" customHeight="1">
      <c r="E8082" s="81"/>
    </row>
    <row r="8083" spans="5:5" s="77" customFormat="1" ht="88.5" customHeight="1">
      <c r="E8083" s="81"/>
    </row>
    <row r="8084" spans="5:5" s="77" customFormat="1" ht="88.5" customHeight="1">
      <c r="E8084" s="81"/>
    </row>
    <row r="8085" spans="5:5" s="77" customFormat="1" ht="88.5" customHeight="1">
      <c r="E8085" s="81"/>
    </row>
    <row r="8086" spans="5:5" s="77" customFormat="1" ht="88.5" customHeight="1">
      <c r="E8086" s="81"/>
    </row>
    <row r="8087" spans="5:5" s="77" customFormat="1" ht="88.5" customHeight="1">
      <c r="E8087" s="81"/>
    </row>
    <row r="8088" spans="5:5" s="77" customFormat="1" ht="88.5" customHeight="1">
      <c r="E8088" s="81"/>
    </row>
    <row r="8089" spans="5:5" s="77" customFormat="1" ht="88.5" customHeight="1">
      <c r="E8089" s="81"/>
    </row>
    <row r="8090" spans="5:5" s="77" customFormat="1" ht="88.5" customHeight="1">
      <c r="E8090" s="81"/>
    </row>
    <row r="8091" spans="5:5" s="77" customFormat="1" ht="88.5" customHeight="1">
      <c r="E8091" s="81"/>
    </row>
    <row r="8092" spans="5:5" s="77" customFormat="1" ht="88.5" customHeight="1">
      <c r="E8092" s="81"/>
    </row>
    <row r="8093" spans="5:5" s="77" customFormat="1" ht="88.5" customHeight="1">
      <c r="E8093" s="81"/>
    </row>
    <row r="8094" spans="5:5" s="77" customFormat="1" ht="88.5" customHeight="1">
      <c r="E8094" s="81"/>
    </row>
    <row r="8095" spans="5:5" s="77" customFormat="1" ht="88.5" customHeight="1">
      <c r="E8095" s="81"/>
    </row>
    <row r="8096" spans="5:5" s="77" customFormat="1" ht="88.5" customHeight="1">
      <c r="E8096" s="81"/>
    </row>
    <row r="8097" spans="5:5" s="77" customFormat="1" ht="88.5" customHeight="1">
      <c r="E8097" s="81"/>
    </row>
    <row r="8098" spans="5:5" s="77" customFormat="1" ht="88.5" customHeight="1">
      <c r="E8098" s="81"/>
    </row>
    <row r="8099" spans="5:5" s="77" customFormat="1" ht="88.5" customHeight="1">
      <c r="E8099" s="81"/>
    </row>
    <row r="8100" spans="5:5" s="77" customFormat="1" ht="88.5" customHeight="1">
      <c r="E8100" s="81"/>
    </row>
    <row r="8101" spans="5:5" s="77" customFormat="1" ht="88.5" customHeight="1">
      <c r="E8101" s="81"/>
    </row>
    <row r="8102" spans="5:5" s="77" customFormat="1" ht="88.5" customHeight="1">
      <c r="E8102" s="81"/>
    </row>
    <row r="8103" spans="5:5" s="77" customFormat="1" ht="88.5" customHeight="1">
      <c r="E8103" s="81"/>
    </row>
    <row r="8104" spans="5:5" s="77" customFormat="1" ht="88.5" customHeight="1">
      <c r="E8104" s="81"/>
    </row>
    <row r="8105" spans="5:5" s="77" customFormat="1" ht="88.5" customHeight="1">
      <c r="E8105" s="81"/>
    </row>
    <row r="8106" spans="5:5" s="77" customFormat="1" ht="88.5" customHeight="1">
      <c r="E8106" s="81"/>
    </row>
    <row r="8107" spans="5:5" s="77" customFormat="1" ht="88.5" customHeight="1">
      <c r="E8107" s="81"/>
    </row>
    <row r="8108" spans="5:5" s="77" customFormat="1" ht="88.5" customHeight="1">
      <c r="E8108" s="81"/>
    </row>
    <row r="8109" spans="5:5" s="77" customFormat="1" ht="88.5" customHeight="1">
      <c r="E8109" s="81"/>
    </row>
    <row r="8110" spans="5:5" s="77" customFormat="1" ht="88.5" customHeight="1">
      <c r="E8110" s="81"/>
    </row>
    <row r="8111" spans="5:5" s="77" customFormat="1" ht="88.5" customHeight="1">
      <c r="E8111" s="81"/>
    </row>
    <row r="8112" spans="5:5" s="77" customFormat="1" ht="88.5" customHeight="1">
      <c r="E8112" s="81"/>
    </row>
    <row r="8113" spans="5:5" s="77" customFormat="1" ht="88.5" customHeight="1">
      <c r="E8113" s="81"/>
    </row>
    <row r="8114" spans="5:5" s="77" customFormat="1" ht="88.5" customHeight="1">
      <c r="E8114" s="81"/>
    </row>
    <row r="8115" spans="5:5" s="77" customFormat="1" ht="88.5" customHeight="1">
      <c r="E8115" s="81"/>
    </row>
    <row r="8116" spans="5:5" s="77" customFormat="1" ht="88.5" customHeight="1">
      <c r="E8116" s="81"/>
    </row>
    <row r="8117" spans="5:5" s="77" customFormat="1" ht="88.5" customHeight="1">
      <c r="E8117" s="81"/>
    </row>
    <row r="8118" spans="5:5" s="77" customFormat="1" ht="88.5" customHeight="1">
      <c r="E8118" s="81"/>
    </row>
    <row r="8119" spans="5:5" s="77" customFormat="1" ht="88.5" customHeight="1">
      <c r="E8119" s="81"/>
    </row>
    <row r="8120" spans="5:5" s="77" customFormat="1" ht="88.5" customHeight="1">
      <c r="E8120" s="81"/>
    </row>
    <row r="8121" spans="5:5" s="77" customFormat="1" ht="88.5" customHeight="1">
      <c r="E8121" s="81"/>
    </row>
    <row r="8122" spans="5:5" s="77" customFormat="1" ht="88.5" customHeight="1">
      <c r="E8122" s="81"/>
    </row>
    <row r="8123" spans="5:5" s="77" customFormat="1" ht="88.5" customHeight="1">
      <c r="E8123" s="81"/>
    </row>
    <row r="8124" spans="5:5" s="77" customFormat="1" ht="88.5" customHeight="1">
      <c r="E8124" s="81"/>
    </row>
    <row r="8125" spans="5:5" s="77" customFormat="1" ht="88.5" customHeight="1">
      <c r="E8125" s="81"/>
    </row>
    <row r="8126" spans="5:5" s="77" customFormat="1" ht="88.5" customHeight="1">
      <c r="E8126" s="81"/>
    </row>
    <row r="8127" spans="5:5" s="77" customFormat="1" ht="88.5" customHeight="1">
      <c r="E8127" s="81"/>
    </row>
    <row r="8128" spans="5:5" s="77" customFormat="1" ht="88.5" customHeight="1">
      <c r="E8128" s="81"/>
    </row>
    <row r="8129" spans="5:5" s="77" customFormat="1" ht="88.5" customHeight="1">
      <c r="E8129" s="81"/>
    </row>
    <row r="8130" spans="5:5" s="77" customFormat="1" ht="88.5" customHeight="1">
      <c r="E8130" s="81"/>
    </row>
    <row r="8131" spans="5:5" s="77" customFormat="1" ht="88.5" customHeight="1">
      <c r="E8131" s="81"/>
    </row>
    <row r="8132" spans="5:5" s="77" customFormat="1" ht="88.5" customHeight="1">
      <c r="E8132" s="81"/>
    </row>
    <row r="8133" spans="5:5" s="77" customFormat="1" ht="88.5" customHeight="1">
      <c r="E8133" s="81"/>
    </row>
    <row r="8134" spans="5:5" s="77" customFormat="1" ht="88.5" customHeight="1">
      <c r="E8134" s="81"/>
    </row>
    <row r="8135" spans="5:5" s="77" customFormat="1" ht="88.5" customHeight="1">
      <c r="E8135" s="81"/>
    </row>
    <row r="8136" spans="5:5" s="77" customFormat="1" ht="88.5" customHeight="1">
      <c r="E8136" s="81"/>
    </row>
    <row r="8137" spans="5:5" s="77" customFormat="1" ht="88.5" customHeight="1">
      <c r="E8137" s="81"/>
    </row>
    <row r="8138" spans="5:5" s="77" customFormat="1" ht="88.5" customHeight="1">
      <c r="E8138" s="81"/>
    </row>
    <row r="8139" spans="5:5" s="77" customFormat="1" ht="88.5" customHeight="1">
      <c r="E8139" s="81"/>
    </row>
    <row r="8140" spans="5:5" s="77" customFormat="1" ht="88.5" customHeight="1">
      <c r="E8140" s="81"/>
    </row>
    <row r="8141" spans="5:5" s="77" customFormat="1" ht="88.5" customHeight="1">
      <c r="E8141" s="81"/>
    </row>
    <row r="8142" spans="5:5" s="77" customFormat="1" ht="88.5" customHeight="1">
      <c r="E8142" s="81"/>
    </row>
    <row r="8143" spans="5:5" s="77" customFormat="1" ht="88.5" customHeight="1">
      <c r="E8143" s="81"/>
    </row>
    <row r="8144" spans="5:5" s="77" customFormat="1" ht="88.5" customHeight="1">
      <c r="E8144" s="81"/>
    </row>
    <row r="8145" spans="5:5" s="77" customFormat="1" ht="88.5" customHeight="1">
      <c r="E8145" s="81"/>
    </row>
    <row r="8146" spans="5:5" s="77" customFormat="1" ht="88.5" customHeight="1">
      <c r="E8146" s="81"/>
    </row>
    <row r="8147" spans="5:5" s="77" customFormat="1" ht="88.5" customHeight="1">
      <c r="E8147" s="81"/>
    </row>
    <row r="8148" spans="5:5" s="77" customFormat="1" ht="88.5" customHeight="1">
      <c r="E8148" s="81"/>
    </row>
    <row r="8149" spans="5:5" s="77" customFormat="1" ht="88.5" customHeight="1">
      <c r="E8149" s="81"/>
    </row>
    <row r="8150" spans="5:5" s="77" customFormat="1" ht="88.5" customHeight="1">
      <c r="E8150" s="81"/>
    </row>
    <row r="8151" spans="5:5" s="77" customFormat="1" ht="88.5" customHeight="1">
      <c r="E8151" s="81"/>
    </row>
    <row r="8152" spans="5:5" s="77" customFormat="1" ht="88.5" customHeight="1">
      <c r="E8152" s="81"/>
    </row>
    <row r="8153" spans="5:5" s="77" customFormat="1" ht="88.5" customHeight="1">
      <c r="E8153" s="81"/>
    </row>
    <row r="8154" spans="5:5" s="77" customFormat="1" ht="88.5" customHeight="1">
      <c r="E8154" s="81"/>
    </row>
    <row r="8155" spans="5:5" s="77" customFormat="1" ht="88.5" customHeight="1">
      <c r="E8155" s="81"/>
    </row>
    <row r="8156" spans="5:5" s="77" customFormat="1" ht="88.5" customHeight="1">
      <c r="E8156" s="81"/>
    </row>
    <row r="8157" spans="5:5" s="77" customFormat="1" ht="88.5" customHeight="1">
      <c r="E8157" s="81"/>
    </row>
    <row r="8158" spans="5:5" s="77" customFormat="1" ht="88.5" customHeight="1">
      <c r="E8158" s="81"/>
    </row>
    <row r="8159" spans="5:5" s="77" customFormat="1" ht="88.5" customHeight="1">
      <c r="E8159" s="81"/>
    </row>
    <row r="8160" spans="5:5" s="77" customFormat="1" ht="88.5" customHeight="1">
      <c r="E8160" s="81"/>
    </row>
    <row r="8161" spans="5:5" s="77" customFormat="1" ht="88.5" customHeight="1">
      <c r="E8161" s="81"/>
    </row>
    <row r="8162" spans="5:5" s="77" customFormat="1" ht="88.5" customHeight="1">
      <c r="E8162" s="81"/>
    </row>
    <row r="8163" spans="5:5" s="77" customFormat="1" ht="88.5" customHeight="1">
      <c r="E8163" s="81"/>
    </row>
    <row r="8164" spans="5:5" s="77" customFormat="1" ht="88.5" customHeight="1">
      <c r="E8164" s="81"/>
    </row>
    <row r="8165" spans="5:5" s="77" customFormat="1" ht="88.5" customHeight="1">
      <c r="E8165" s="81"/>
    </row>
    <row r="8166" spans="5:5" s="77" customFormat="1" ht="88.5" customHeight="1">
      <c r="E8166" s="81"/>
    </row>
    <row r="8167" spans="5:5" s="77" customFormat="1" ht="88.5" customHeight="1">
      <c r="E8167" s="81"/>
    </row>
    <row r="8168" spans="5:5" s="77" customFormat="1" ht="88.5" customHeight="1">
      <c r="E8168" s="81"/>
    </row>
    <row r="8169" spans="5:5" s="77" customFormat="1" ht="88.5" customHeight="1">
      <c r="E8169" s="81"/>
    </row>
    <row r="8170" spans="5:5" s="77" customFormat="1" ht="88.5" customHeight="1">
      <c r="E8170" s="81"/>
    </row>
    <row r="8171" spans="5:5" s="77" customFormat="1" ht="88.5" customHeight="1">
      <c r="E8171" s="81"/>
    </row>
    <row r="8172" spans="5:5" s="77" customFormat="1" ht="88.5" customHeight="1">
      <c r="E8172" s="81"/>
    </row>
    <row r="8173" spans="5:5" s="77" customFormat="1" ht="88.5" customHeight="1">
      <c r="E8173" s="81"/>
    </row>
    <row r="8174" spans="5:5" s="77" customFormat="1" ht="88.5" customHeight="1">
      <c r="E8174" s="81"/>
    </row>
    <row r="8175" spans="5:5" s="77" customFormat="1" ht="88.5" customHeight="1">
      <c r="E8175" s="81"/>
    </row>
    <row r="8176" spans="5:5" s="77" customFormat="1" ht="88.5" customHeight="1">
      <c r="E8176" s="81"/>
    </row>
    <row r="8177" spans="5:5" s="77" customFormat="1" ht="88.5" customHeight="1">
      <c r="E8177" s="81"/>
    </row>
    <row r="8178" spans="5:5" s="77" customFormat="1" ht="88.5" customHeight="1">
      <c r="E8178" s="81"/>
    </row>
    <row r="8179" spans="5:5" s="77" customFormat="1" ht="88.5" customHeight="1">
      <c r="E8179" s="81"/>
    </row>
    <row r="8180" spans="5:5" s="77" customFormat="1" ht="88.5" customHeight="1">
      <c r="E8180" s="81"/>
    </row>
    <row r="8181" spans="5:5" s="77" customFormat="1" ht="88.5" customHeight="1">
      <c r="E8181" s="81"/>
    </row>
    <row r="8182" spans="5:5" s="77" customFormat="1" ht="88.5" customHeight="1">
      <c r="E8182" s="81"/>
    </row>
    <row r="8183" spans="5:5" s="77" customFormat="1" ht="88.5" customHeight="1">
      <c r="E8183" s="81"/>
    </row>
    <row r="8184" spans="5:5" s="77" customFormat="1" ht="88.5" customHeight="1">
      <c r="E8184" s="81"/>
    </row>
    <row r="8185" spans="5:5" s="77" customFormat="1" ht="88.5" customHeight="1">
      <c r="E8185" s="81"/>
    </row>
    <row r="8186" spans="5:5" s="77" customFormat="1" ht="88.5" customHeight="1">
      <c r="E8186" s="81"/>
    </row>
    <row r="8187" spans="5:5" s="77" customFormat="1" ht="88.5" customHeight="1">
      <c r="E8187" s="81"/>
    </row>
    <row r="8188" spans="5:5" s="77" customFormat="1" ht="88.5" customHeight="1">
      <c r="E8188" s="81"/>
    </row>
    <row r="8189" spans="5:5" s="77" customFormat="1" ht="88.5" customHeight="1">
      <c r="E8189" s="81"/>
    </row>
    <row r="8190" spans="5:5" s="77" customFormat="1" ht="88.5" customHeight="1">
      <c r="E8190" s="81"/>
    </row>
    <row r="8191" spans="5:5" s="77" customFormat="1" ht="88.5" customHeight="1">
      <c r="E8191" s="81"/>
    </row>
    <row r="8192" spans="5:5" s="77" customFormat="1" ht="88.5" customHeight="1">
      <c r="E8192" s="81"/>
    </row>
    <row r="8193" spans="5:5" s="77" customFormat="1" ht="88.5" customHeight="1">
      <c r="E8193" s="81"/>
    </row>
    <row r="8194" spans="5:5" s="77" customFormat="1" ht="88.5" customHeight="1">
      <c r="E8194" s="81"/>
    </row>
    <row r="8195" spans="5:5" s="77" customFormat="1" ht="88.5" customHeight="1">
      <c r="E8195" s="81"/>
    </row>
    <row r="8196" spans="5:5" s="77" customFormat="1" ht="88.5" customHeight="1">
      <c r="E8196" s="81"/>
    </row>
    <row r="8197" spans="5:5" s="77" customFormat="1" ht="88.5" customHeight="1">
      <c r="E8197" s="81"/>
    </row>
    <row r="8198" spans="5:5" s="77" customFormat="1" ht="88.5" customHeight="1">
      <c r="E8198" s="81"/>
    </row>
    <row r="8199" spans="5:5" s="77" customFormat="1" ht="88.5" customHeight="1">
      <c r="E8199" s="81"/>
    </row>
    <row r="8200" spans="5:5" s="77" customFormat="1" ht="88.5" customHeight="1">
      <c r="E8200" s="81"/>
    </row>
    <row r="8201" spans="5:5" s="77" customFormat="1" ht="88.5" customHeight="1">
      <c r="E8201" s="81"/>
    </row>
    <row r="8202" spans="5:5" s="77" customFormat="1" ht="88.5" customHeight="1">
      <c r="E8202" s="81"/>
    </row>
    <row r="8203" spans="5:5" s="77" customFormat="1" ht="88.5" customHeight="1">
      <c r="E8203" s="81"/>
    </row>
    <row r="8204" spans="5:5" s="77" customFormat="1" ht="88.5" customHeight="1">
      <c r="E8204" s="81"/>
    </row>
    <row r="8205" spans="5:5" s="77" customFormat="1" ht="88.5" customHeight="1">
      <c r="E8205" s="81"/>
    </row>
    <row r="8206" spans="5:5" s="77" customFormat="1" ht="88.5" customHeight="1">
      <c r="E8206" s="81"/>
    </row>
    <row r="8207" spans="5:5" s="77" customFormat="1" ht="88.5" customHeight="1">
      <c r="E8207" s="81"/>
    </row>
    <row r="8208" spans="5:5" s="77" customFormat="1" ht="88.5" customHeight="1">
      <c r="E8208" s="81"/>
    </row>
    <row r="8209" spans="5:5" s="77" customFormat="1" ht="88.5" customHeight="1">
      <c r="E8209" s="81"/>
    </row>
    <row r="8210" spans="5:5" s="77" customFormat="1" ht="88.5" customHeight="1">
      <c r="E8210" s="81"/>
    </row>
    <row r="8211" spans="5:5" s="77" customFormat="1" ht="88.5" customHeight="1">
      <c r="E8211" s="81"/>
    </row>
    <row r="8212" spans="5:5" s="77" customFormat="1" ht="88.5" customHeight="1">
      <c r="E8212" s="81"/>
    </row>
    <row r="8213" spans="5:5" s="77" customFormat="1" ht="88.5" customHeight="1">
      <c r="E8213" s="81"/>
    </row>
    <row r="8214" spans="5:5" s="77" customFormat="1" ht="88.5" customHeight="1">
      <c r="E8214" s="81"/>
    </row>
    <row r="8215" spans="5:5" s="77" customFormat="1" ht="88.5" customHeight="1">
      <c r="E8215" s="81"/>
    </row>
    <row r="8216" spans="5:5" s="77" customFormat="1" ht="88.5" customHeight="1">
      <c r="E8216" s="81"/>
    </row>
    <row r="8217" spans="5:5" s="77" customFormat="1" ht="88.5" customHeight="1">
      <c r="E8217" s="81"/>
    </row>
    <row r="8218" spans="5:5" s="77" customFormat="1" ht="88.5" customHeight="1">
      <c r="E8218" s="81"/>
    </row>
    <row r="8219" spans="5:5" s="77" customFormat="1" ht="88.5" customHeight="1">
      <c r="E8219" s="81"/>
    </row>
    <row r="8220" spans="5:5" s="77" customFormat="1" ht="88.5" customHeight="1">
      <c r="E8220" s="81"/>
    </row>
    <row r="8221" spans="5:5" s="77" customFormat="1" ht="88.5" customHeight="1">
      <c r="E8221" s="81"/>
    </row>
    <row r="8222" spans="5:5" s="77" customFormat="1" ht="88.5" customHeight="1">
      <c r="E8222" s="81"/>
    </row>
    <row r="8223" spans="5:5" s="77" customFormat="1" ht="88.5" customHeight="1">
      <c r="E8223" s="81"/>
    </row>
    <row r="8224" spans="5:5" s="77" customFormat="1" ht="88.5" customHeight="1">
      <c r="E8224" s="81"/>
    </row>
    <row r="8225" spans="5:5" s="77" customFormat="1" ht="88.5" customHeight="1">
      <c r="E8225" s="81"/>
    </row>
    <row r="8226" spans="5:5" s="77" customFormat="1" ht="88.5" customHeight="1">
      <c r="E8226" s="81"/>
    </row>
    <row r="8227" spans="5:5" s="77" customFormat="1" ht="88.5" customHeight="1">
      <c r="E8227" s="81"/>
    </row>
    <row r="8228" spans="5:5" s="77" customFormat="1" ht="88.5" customHeight="1">
      <c r="E8228" s="81"/>
    </row>
    <row r="8229" spans="5:5" s="77" customFormat="1" ht="88.5" customHeight="1">
      <c r="E8229" s="81"/>
    </row>
    <row r="8230" spans="5:5" s="77" customFormat="1" ht="88.5" customHeight="1">
      <c r="E8230" s="81"/>
    </row>
    <row r="8231" spans="5:5" s="77" customFormat="1" ht="88.5" customHeight="1">
      <c r="E8231" s="81"/>
    </row>
    <row r="8232" spans="5:5" s="77" customFormat="1" ht="88.5" customHeight="1">
      <c r="E8232" s="81"/>
    </row>
    <row r="8233" spans="5:5" s="77" customFormat="1" ht="88.5" customHeight="1">
      <c r="E8233" s="81"/>
    </row>
    <row r="8234" spans="5:5" s="77" customFormat="1" ht="88.5" customHeight="1">
      <c r="E8234" s="81"/>
    </row>
    <row r="8235" spans="5:5" s="77" customFormat="1" ht="88.5" customHeight="1">
      <c r="E8235" s="81"/>
    </row>
    <row r="8236" spans="5:5" s="77" customFormat="1" ht="88.5" customHeight="1">
      <c r="E8236" s="81"/>
    </row>
    <row r="8237" spans="5:5" s="77" customFormat="1" ht="88.5" customHeight="1">
      <c r="E8237" s="81"/>
    </row>
    <row r="8238" spans="5:5" s="77" customFormat="1" ht="88.5" customHeight="1">
      <c r="E8238" s="81"/>
    </row>
    <row r="8239" spans="5:5" s="77" customFormat="1" ht="88.5" customHeight="1">
      <c r="E8239" s="81"/>
    </row>
    <row r="8240" spans="5:5" s="77" customFormat="1" ht="88.5" customHeight="1">
      <c r="E8240" s="81"/>
    </row>
    <row r="8241" spans="5:5" s="77" customFormat="1" ht="88.5" customHeight="1">
      <c r="E8241" s="81"/>
    </row>
    <row r="8242" spans="5:5" s="77" customFormat="1" ht="88.5" customHeight="1">
      <c r="E8242" s="81"/>
    </row>
    <row r="8243" spans="5:5" s="77" customFormat="1" ht="88.5" customHeight="1">
      <c r="E8243" s="81"/>
    </row>
    <row r="8244" spans="5:5" s="77" customFormat="1" ht="88.5" customHeight="1">
      <c r="E8244" s="81"/>
    </row>
    <row r="8245" spans="5:5" s="77" customFormat="1" ht="88.5" customHeight="1">
      <c r="E8245" s="81"/>
    </row>
    <row r="8246" spans="5:5" s="77" customFormat="1" ht="88.5" customHeight="1">
      <c r="E8246" s="81"/>
    </row>
    <row r="8247" spans="5:5" s="77" customFormat="1" ht="88.5" customHeight="1">
      <c r="E8247" s="81"/>
    </row>
    <row r="8248" spans="5:5" s="77" customFormat="1" ht="88.5" customHeight="1">
      <c r="E8248" s="81"/>
    </row>
    <row r="8249" spans="5:5" s="77" customFormat="1" ht="88.5" customHeight="1">
      <c r="E8249" s="81"/>
    </row>
    <row r="8250" spans="5:5" s="77" customFormat="1" ht="88.5" customHeight="1">
      <c r="E8250" s="81"/>
    </row>
    <row r="8251" spans="5:5" s="77" customFormat="1" ht="88.5" customHeight="1">
      <c r="E8251" s="81"/>
    </row>
    <row r="8252" spans="5:5" s="77" customFormat="1" ht="88.5" customHeight="1">
      <c r="E8252" s="81"/>
    </row>
    <row r="8253" spans="5:5" s="77" customFormat="1" ht="88.5" customHeight="1">
      <c r="E8253" s="81"/>
    </row>
    <row r="8254" spans="5:5" s="77" customFormat="1" ht="88.5" customHeight="1">
      <c r="E8254" s="81"/>
    </row>
    <row r="8255" spans="5:5" s="77" customFormat="1" ht="88.5" customHeight="1">
      <c r="E8255" s="81"/>
    </row>
    <row r="8256" spans="5:5" s="77" customFormat="1" ht="88.5" customHeight="1">
      <c r="E8256" s="81"/>
    </row>
    <row r="8257" spans="5:5" s="77" customFormat="1" ht="88.5" customHeight="1">
      <c r="E8257" s="81"/>
    </row>
    <row r="8258" spans="5:5" s="77" customFormat="1" ht="88.5" customHeight="1">
      <c r="E8258" s="81"/>
    </row>
    <row r="8259" spans="5:5" s="77" customFormat="1" ht="88.5" customHeight="1">
      <c r="E8259" s="81"/>
    </row>
    <row r="8260" spans="5:5" s="77" customFormat="1" ht="88.5" customHeight="1">
      <c r="E8260" s="81"/>
    </row>
    <row r="8261" spans="5:5" s="77" customFormat="1" ht="88.5" customHeight="1">
      <c r="E8261" s="81"/>
    </row>
    <row r="8262" spans="5:5" s="77" customFormat="1" ht="88.5" customHeight="1">
      <c r="E8262" s="81"/>
    </row>
    <row r="8263" spans="5:5" s="77" customFormat="1" ht="88.5" customHeight="1">
      <c r="E8263" s="81"/>
    </row>
    <row r="8264" spans="5:5" s="77" customFormat="1" ht="88.5" customHeight="1">
      <c r="E8264" s="81"/>
    </row>
    <row r="8265" spans="5:5" s="77" customFormat="1" ht="88.5" customHeight="1">
      <c r="E8265" s="81"/>
    </row>
    <row r="8266" spans="5:5" s="77" customFormat="1" ht="88.5" customHeight="1">
      <c r="E8266" s="81"/>
    </row>
    <row r="8267" spans="5:5" s="77" customFormat="1" ht="88.5" customHeight="1">
      <c r="E8267" s="81"/>
    </row>
    <row r="8268" spans="5:5" s="77" customFormat="1" ht="88.5" customHeight="1">
      <c r="E8268" s="81"/>
    </row>
    <row r="8269" spans="5:5" s="77" customFormat="1" ht="88.5" customHeight="1">
      <c r="E8269" s="81"/>
    </row>
    <row r="8270" spans="5:5" s="77" customFormat="1" ht="88.5" customHeight="1">
      <c r="E8270" s="81"/>
    </row>
    <row r="8271" spans="5:5" s="77" customFormat="1" ht="88.5" customHeight="1">
      <c r="E8271" s="81"/>
    </row>
    <row r="8272" spans="5:5" s="77" customFormat="1" ht="88.5" customHeight="1">
      <c r="E8272" s="81"/>
    </row>
    <row r="8273" spans="5:5" s="77" customFormat="1" ht="88.5" customHeight="1">
      <c r="E8273" s="81"/>
    </row>
    <row r="8274" spans="5:5" s="77" customFormat="1" ht="88.5" customHeight="1">
      <c r="E8274" s="81"/>
    </row>
    <row r="8275" spans="5:5" s="77" customFormat="1" ht="88.5" customHeight="1">
      <c r="E8275" s="81"/>
    </row>
    <row r="8276" spans="5:5" s="77" customFormat="1" ht="88.5" customHeight="1">
      <c r="E8276" s="81"/>
    </row>
    <row r="8277" spans="5:5" s="77" customFormat="1" ht="88.5" customHeight="1">
      <c r="E8277" s="81"/>
    </row>
    <row r="8278" spans="5:5" s="77" customFormat="1" ht="88.5" customHeight="1">
      <c r="E8278" s="81"/>
    </row>
    <row r="8279" spans="5:5" s="77" customFormat="1" ht="88.5" customHeight="1">
      <c r="E8279" s="81"/>
    </row>
    <row r="8280" spans="5:5" s="77" customFormat="1" ht="88.5" customHeight="1">
      <c r="E8280" s="81"/>
    </row>
    <row r="8281" spans="5:5" s="77" customFormat="1" ht="88.5" customHeight="1">
      <c r="E8281" s="81"/>
    </row>
    <row r="8282" spans="5:5" s="77" customFormat="1" ht="88.5" customHeight="1">
      <c r="E8282" s="81"/>
    </row>
    <row r="8283" spans="5:5" s="77" customFormat="1" ht="88.5" customHeight="1">
      <c r="E8283" s="81"/>
    </row>
    <row r="8284" spans="5:5" s="77" customFormat="1" ht="88.5" customHeight="1">
      <c r="E8284" s="81"/>
    </row>
    <row r="8285" spans="5:5" s="77" customFormat="1" ht="88.5" customHeight="1">
      <c r="E8285" s="81"/>
    </row>
    <row r="8286" spans="5:5" s="77" customFormat="1" ht="88.5" customHeight="1">
      <c r="E8286" s="81"/>
    </row>
    <row r="8287" spans="5:5" s="77" customFormat="1" ht="88.5" customHeight="1">
      <c r="E8287" s="81"/>
    </row>
    <row r="8288" spans="5:5" s="77" customFormat="1" ht="88.5" customHeight="1">
      <c r="E8288" s="81"/>
    </row>
    <row r="8289" spans="5:5" s="77" customFormat="1" ht="88.5" customHeight="1">
      <c r="E8289" s="81"/>
    </row>
    <row r="8290" spans="5:5" s="77" customFormat="1" ht="88.5" customHeight="1">
      <c r="E8290" s="81"/>
    </row>
    <row r="8291" spans="5:5" s="77" customFormat="1" ht="88.5" customHeight="1">
      <c r="E8291" s="81"/>
    </row>
    <row r="8292" spans="5:5" s="77" customFormat="1" ht="88.5" customHeight="1">
      <c r="E8292" s="81"/>
    </row>
    <row r="8293" spans="5:5" s="77" customFormat="1" ht="88.5" customHeight="1">
      <c r="E8293" s="81"/>
    </row>
    <row r="8294" spans="5:5" s="77" customFormat="1" ht="88.5" customHeight="1">
      <c r="E8294" s="81"/>
    </row>
    <row r="8295" spans="5:5" s="77" customFormat="1" ht="88.5" customHeight="1">
      <c r="E8295" s="81"/>
    </row>
    <row r="8296" spans="5:5" s="77" customFormat="1" ht="88.5" customHeight="1">
      <c r="E8296" s="81"/>
    </row>
    <row r="8297" spans="5:5" s="77" customFormat="1" ht="88.5" customHeight="1">
      <c r="E8297" s="81"/>
    </row>
    <row r="8298" spans="5:5" s="77" customFormat="1" ht="88.5" customHeight="1">
      <c r="E8298" s="81"/>
    </row>
    <row r="8299" spans="5:5" s="77" customFormat="1" ht="88.5" customHeight="1">
      <c r="E8299" s="81"/>
    </row>
    <row r="8300" spans="5:5" s="77" customFormat="1" ht="88.5" customHeight="1">
      <c r="E8300" s="81"/>
    </row>
    <row r="8301" spans="5:5" s="77" customFormat="1" ht="88.5" customHeight="1">
      <c r="E8301" s="81"/>
    </row>
    <row r="8302" spans="5:5" s="77" customFormat="1" ht="88.5" customHeight="1">
      <c r="E8302" s="81"/>
    </row>
    <row r="8303" spans="5:5" s="77" customFormat="1" ht="88.5" customHeight="1">
      <c r="E8303" s="81"/>
    </row>
    <row r="8304" spans="5:5" s="77" customFormat="1" ht="88.5" customHeight="1">
      <c r="E8304" s="81"/>
    </row>
    <row r="8305" spans="5:5" s="77" customFormat="1" ht="88.5" customHeight="1">
      <c r="E8305" s="81"/>
    </row>
    <row r="8306" spans="5:5" s="77" customFormat="1" ht="88.5" customHeight="1">
      <c r="E8306" s="81"/>
    </row>
    <row r="8307" spans="5:5" s="77" customFormat="1" ht="88.5" customHeight="1">
      <c r="E8307" s="81"/>
    </row>
    <row r="8308" spans="5:5" s="77" customFormat="1" ht="88.5" customHeight="1">
      <c r="E8308" s="81"/>
    </row>
    <row r="8309" spans="5:5" s="77" customFormat="1" ht="88.5" customHeight="1">
      <c r="E8309" s="81"/>
    </row>
    <row r="8310" spans="5:5" s="77" customFormat="1" ht="88.5" customHeight="1">
      <c r="E8310" s="81"/>
    </row>
    <row r="8311" spans="5:5" s="77" customFormat="1" ht="88.5" customHeight="1">
      <c r="E8311" s="81"/>
    </row>
    <row r="8312" spans="5:5" s="77" customFormat="1" ht="88.5" customHeight="1">
      <c r="E8312" s="81"/>
    </row>
    <row r="8313" spans="5:5" s="77" customFormat="1" ht="88.5" customHeight="1">
      <c r="E8313" s="81"/>
    </row>
    <row r="8314" spans="5:5" s="77" customFormat="1" ht="88.5" customHeight="1">
      <c r="E8314" s="81"/>
    </row>
    <row r="8315" spans="5:5" s="77" customFormat="1" ht="88.5" customHeight="1">
      <c r="E8315" s="81"/>
    </row>
    <row r="8316" spans="5:5" s="77" customFormat="1" ht="88.5" customHeight="1">
      <c r="E8316" s="81"/>
    </row>
    <row r="8317" spans="5:5" s="77" customFormat="1" ht="88.5" customHeight="1">
      <c r="E8317" s="81"/>
    </row>
    <row r="8318" spans="5:5" s="77" customFormat="1" ht="88.5" customHeight="1">
      <c r="E8318" s="81"/>
    </row>
    <row r="8319" spans="5:5" s="77" customFormat="1" ht="88.5" customHeight="1">
      <c r="E8319" s="81"/>
    </row>
    <row r="8320" spans="5:5" s="77" customFormat="1" ht="88.5" customHeight="1">
      <c r="E8320" s="81"/>
    </row>
    <row r="8321" spans="5:5" s="77" customFormat="1" ht="88.5" customHeight="1">
      <c r="E8321" s="81"/>
    </row>
    <row r="8322" spans="5:5" s="77" customFormat="1" ht="88.5" customHeight="1">
      <c r="E8322" s="81"/>
    </row>
    <row r="8323" spans="5:5" s="77" customFormat="1" ht="88.5" customHeight="1">
      <c r="E8323" s="81"/>
    </row>
    <row r="8324" spans="5:5" s="77" customFormat="1" ht="88.5" customHeight="1">
      <c r="E8324" s="81"/>
    </row>
    <row r="8325" spans="5:5" s="77" customFormat="1" ht="88.5" customHeight="1">
      <c r="E8325" s="81"/>
    </row>
    <row r="8326" spans="5:5" s="77" customFormat="1" ht="88.5" customHeight="1">
      <c r="E8326" s="81"/>
    </row>
    <row r="8327" spans="5:5" s="77" customFormat="1" ht="88.5" customHeight="1">
      <c r="E8327" s="81"/>
    </row>
    <row r="8328" spans="5:5" s="77" customFormat="1" ht="88.5" customHeight="1">
      <c r="E8328" s="81"/>
    </row>
    <row r="8329" spans="5:5" s="77" customFormat="1" ht="88.5" customHeight="1">
      <c r="E8329" s="81"/>
    </row>
    <row r="8330" spans="5:5" s="77" customFormat="1" ht="88.5" customHeight="1">
      <c r="E8330" s="81"/>
    </row>
    <row r="8331" spans="5:5" s="77" customFormat="1" ht="88.5" customHeight="1">
      <c r="E8331" s="81"/>
    </row>
    <row r="8332" spans="5:5" s="77" customFormat="1" ht="88.5" customHeight="1">
      <c r="E8332" s="81"/>
    </row>
    <row r="8333" spans="5:5" s="77" customFormat="1" ht="88.5" customHeight="1">
      <c r="E8333" s="81"/>
    </row>
    <row r="8334" spans="5:5" s="77" customFormat="1" ht="88.5" customHeight="1">
      <c r="E8334" s="81"/>
    </row>
    <row r="8335" spans="5:5" s="77" customFormat="1" ht="88.5" customHeight="1">
      <c r="E8335" s="81"/>
    </row>
    <row r="8336" spans="5:5" s="77" customFormat="1" ht="88.5" customHeight="1">
      <c r="E8336" s="81"/>
    </row>
    <row r="8337" spans="5:5" s="77" customFormat="1" ht="88.5" customHeight="1">
      <c r="E8337" s="81"/>
    </row>
    <row r="8338" spans="5:5" s="77" customFormat="1" ht="88.5" customHeight="1">
      <c r="E8338" s="81"/>
    </row>
    <row r="8339" spans="5:5" s="77" customFormat="1" ht="88.5" customHeight="1">
      <c r="E8339" s="81"/>
    </row>
    <row r="8340" spans="5:5" s="77" customFormat="1" ht="88.5" customHeight="1">
      <c r="E8340" s="81"/>
    </row>
    <row r="8341" spans="5:5" s="77" customFormat="1" ht="88.5" customHeight="1">
      <c r="E8341" s="81"/>
    </row>
    <row r="8342" spans="5:5" s="77" customFormat="1" ht="88.5" customHeight="1">
      <c r="E8342" s="81"/>
    </row>
    <row r="8343" spans="5:5" s="77" customFormat="1" ht="88.5" customHeight="1">
      <c r="E8343" s="81"/>
    </row>
    <row r="8344" spans="5:5" s="77" customFormat="1" ht="88.5" customHeight="1">
      <c r="E8344" s="81"/>
    </row>
    <row r="8345" spans="5:5" s="77" customFormat="1" ht="88.5" customHeight="1">
      <c r="E8345" s="81"/>
    </row>
    <row r="8346" spans="5:5" s="77" customFormat="1" ht="88.5" customHeight="1">
      <c r="E8346" s="81"/>
    </row>
    <row r="8347" spans="5:5" s="77" customFormat="1" ht="88.5" customHeight="1">
      <c r="E8347" s="81"/>
    </row>
    <row r="8348" spans="5:5" s="77" customFormat="1" ht="88.5" customHeight="1">
      <c r="E8348" s="81"/>
    </row>
    <row r="8349" spans="5:5" s="77" customFormat="1" ht="88.5" customHeight="1">
      <c r="E8349" s="81"/>
    </row>
    <row r="8350" spans="5:5" s="77" customFormat="1" ht="88.5" customHeight="1">
      <c r="E8350" s="81"/>
    </row>
    <row r="8351" spans="5:5" s="77" customFormat="1" ht="88.5" customHeight="1">
      <c r="E8351" s="81"/>
    </row>
    <row r="8352" spans="5:5" s="77" customFormat="1" ht="88.5" customHeight="1">
      <c r="E8352" s="81"/>
    </row>
    <row r="8353" spans="5:5" s="77" customFormat="1" ht="88.5" customHeight="1">
      <c r="E8353" s="81"/>
    </row>
    <row r="8354" spans="5:5" s="77" customFormat="1" ht="88.5" customHeight="1">
      <c r="E8354" s="81"/>
    </row>
    <row r="8355" spans="5:5" s="77" customFormat="1" ht="88.5" customHeight="1">
      <c r="E8355" s="81"/>
    </row>
    <row r="8356" spans="5:5" s="77" customFormat="1" ht="88.5" customHeight="1">
      <c r="E8356" s="81"/>
    </row>
    <row r="8357" spans="5:5" s="77" customFormat="1" ht="88.5" customHeight="1">
      <c r="E8357" s="81"/>
    </row>
    <row r="8358" spans="5:5" s="77" customFormat="1" ht="88.5" customHeight="1">
      <c r="E8358" s="81"/>
    </row>
    <row r="8359" spans="5:5" s="77" customFormat="1" ht="88.5" customHeight="1">
      <c r="E8359" s="81"/>
    </row>
    <row r="8360" spans="5:5" s="77" customFormat="1" ht="88.5" customHeight="1">
      <c r="E8360" s="81"/>
    </row>
    <row r="8361" spans="5:5" s="77" customFormat="1" ht="88.5" customHeight="1">
      <c r="E8361" s="81"/>
    </row>
    <row r="8362" spans="5:5" s="77" customFormat="1" ht="88.5" customHeight="1">
      <c r="E8362" s="81"/>
    </row>
    <row r="8363" spans="5:5" s="77" customFormat="1" ht="88.5" customHeight="1">
      <c r="E8363" s="81"/>
    </row>
    <row r="8364" spans="5:5" s="77" customFormat="1" ht="88.5" customHeight="1">
      <c r="E8364" s="81"/>
    </row>
    <row r="8365" spans="5:5" s="77" customFormat="1" ht="88.5" customHeight="1">
      <c r="E8365" s="81"/>
    </row>
    <row r="8366" spans="5:5" s="77" customFormat="1" ht="88.5" customHeight="1">
      <c r="E8366" s="81"/>
    </row>
    <row r="8367" spans="5:5" s="77" customFormat="1" ht="88.5" customHeight="1">
      <c r="E8367" s="81"/>
    </row>
    <row r="8368" spans="5:5" s="77" customFormat="1" ht="88.5" customHeight="1">
      <c r="E8368" s="81"/>
    </row>
    <row r="8369" spans="5:5" s="77" customFormat="1" ht="88.5" customHeight="1">
      <c r="E8369" s="81"/>
    </row>
    <row r="8370" spans="5:5" s="77" customFormat="1" ht="88.5" customHeight="1">
      <c r="E8370" s="81"/>
    </row>
    <row r="8371" spans="5:5" s="77" customFormat="1" ht="88.5" customHeight="1">
      <c r="E8371" s="81"/>
    </row>
    <row r="8372" spans="5:5" s="77" customFormat="1" ht="88.5" customHeight="1">
      <c r="E8372" s="81"/>
    </row>
    <row r="8373" spans="5:5" s="77" customFormat="1" ht="88.5" customHeight="1">
      <c r="E8373" s="81"/>
    </row>
    <row r="8374" spans="5:5" s="77" customFormat="1" ht="88.5" customHeight="1">
      <c r="E8374" s="81"/>
    </row>
    <row r="8375" spans="5:5" s="77" customFormat="1" ht="88.5" customHeight="1">
      <c r="E8375" s="81"/>
    </row>
    <row r="8376" spans="5:5" s="77" customFormat="1" ht="88.5" customHeight="1">
      <c r="E8376" s="81"/>
    </row>
    <row r="8377" spans="5:5" s="77" customFormat="1" ht="88.5" customHeight="1">
      <c r="E8377" s="81"/>
    </row>
    <row r="8378" spans="5:5" s="77" customFormat="1" ht="88.5" customHeight="1">
      <c r="E8378" s="81"/>
    </row>
    <row r="8379" spans="5:5" s="77" customFormat="1" ht="88.5" customHeight="1">
      <c r="E8379" s="81"/>
    </row>
    <row r="8380" spans="5:5" s="77" customFormat="1" ht="88.5" customHeight="1">
      <c r="E8380" s="81"/>
    </row>
    <row r="8381" spans="5:5" s="77" customFormat="1" ht="88.5" customHeight="1">
      <c r="E8381" s="81"/>
    </row>
    <row r="8382" spans="5:5" s="77" customFormat="1" ht="88.5" customHeight="1">
      <c r="E8382" s="81"/>
    </row>
    <row r="8383" spans="5:5" s="77" customFormat="1" ht="88.5" customHeight="1">
      <c r="E8383" s="81"/>
    </row>
    <row r="8384" spans="5:5" s="77" customFormat="1" ht="88.5" customHeight="1">
      <c r="E8384" s="81"/>
    </row>
    <row r="8385" spans="5:5" s="77" customFormat="1" ht="88.5" customHeight="1">
      <c r="E8385" s="81"/>
    </row>
    <row r="8386" spans="5:5" s="77" customFormat="1" ht="88.5" customHeight="1">
      <c r="E8386" s="81"/>
    </row>
    <row r="8387" spans="5:5" s="77" customFormat="1" ht="88.5" customHeight="1">
      <c r="E8387" s="81"/>
    </row>
    <row r="8388" spans="5:5" s="77" customFormat="1" ht="88.5" customHeight="1">
      <c r="E8388" s="81"/>
    </row>
    <row r="8389" spans="5:5" s="77" customFormat="1" ht="88.5" customHeight="1">
      <c r="E8389" s="81"/>
    </row>
    <row r="8390" spans="5:5" s="77" customFormat="1" ht="88.5" customHeight="1">
      <c r="E8390" s="81"/>
    </row>
    <row r="8391" spans="5:5" s="77" customFormat="1" ht="88.5" customHeight="1">
      <c r="E8391" s="81"/>
    </row>
    <row r="8392" spans="5:5" s="77" customFormat="1" ht="88.5" customHeight="1">
      <c r="E8392" s="81"/>
    </row>
    <row r="8393" spans="5:5" s="77" customFormat="1" ht="88.5" customHeight="1">
      <c r="E8393" s="81"/>
    </row>
    <row r="8394" spans="5:5" s="77" customFormat="1" ht="88.5" customHeight="1">
      <c r="E8394" s="81"/>
    </row>
    <row r="8395" spans="5:5" s="77" customFormat="1" ht="88.5" customHeight="1">
      <c r="E8395" s="81"/>
    </row>
    <row r="8396" spans="5:5" s="77" customFormat="1" ht="88.5" customHeight="1">
      <c r="E8396" s="81"/>
    </row>
    <row r="8397" spans="5:5" s="77" customFormat="1" ht="88.5" customHeight="1">
      <c r="E8397" s="81"/>
    </row>
    <row r="8398" spans="5:5" s="77" customFormat="1" ht="88.5" customHeight="1">
      <c r="E8398" s="81"/>
    </row>
    <row r="8399" spans="5:5" s="77" customFormat="1" ht="88.5" customHeight="1">
      <c r="E8399" s="81"/>
    </row>
    <row r="8400" spans="5:5" s="77" customFormat="1" ht="88.5" customHeight="1">
      <c r="E8400" s="81"/>
    </row>
    <row r="8401" spans="5:5" s="77" customFormat="1" ht="88.5" customHeight="1">
      <c r="E8401" s="81"/>
    </row>
    <row r="8402" spans="5:5" s="77" customFormat="1" ht="88.5" customHeight="1">
      <c r="E8402" s="81"/>
    </row>
    <row r="8403" spans="5:5" s="77" customFormat="1" ht="88.5" customHeight="1">
      <c r="E8403" s="81"/>
    </row>
    <row r="8404" spans="5:5" s="77" customFormat="1" ht="88.5" customHeight="1">
      <c r="E8404" s="81"/>
    </row>
    <row r="8405" spans="5:5" s="77" customFormat="1" ht="88.5" customHeight="1">
      <c r="E8405" s="81"/>
    </row>
    <row r="8406" spans="5:5" s="77" customFormat="1" ht="88.5" customHeight="1">
      <c r="E8406" s="81"/>
    </row>
    <row r="8407" spans="5:5" s="77" customFormat="1" ht="88.5" customHeight="1">
      <c r="E8407" s="81"/>
    </row>
    <row r="8408" spans="5:5" s="77" customFormat="1" ht="88.5" customHeight="1">
      <c r="E8408" s="81"/>
    </row>
    <row r="8409" spans="5:5" s="77" customFormat="1" ht="88.5" customHeight="1">
      <c r="E8409" s="81"/>
    </row>
    <row r="8410" spans="5:5" s="77" customFormat="1" ht="88.5" customHeight="1">
      <c r="E8410" s="81"/>
    </row>
    <row r="8411" spans="5:5" s="77" customFormat="1" ht="88.5" customHeight="1">
      <c r="E8411" s="81"/>
    </row>
    <row r="8412" spans="5:5" s="77" customFormat="1" ht="88.5" customHeight="1">
      <c r="E8412" s="81"/>
    </row>
    <row r="8413" spans="5:5" s="77" customFormat="1" ht="88.5" customHeight="1">
      <c r="E8413" s="81"/>
    </row>
    <row r="8414" spans="5:5" s="77" customFormat="1" ht="88.5" customHeight="1">
      <c r="E8414" s="81"/>
    </row>
    <row r="8415" spans="5:5" s="77" customFormat="1" ht="88.5" customHeight="1">
      <c r="E8415" s="81"/>
    </row>
    <row r="8416" spans="5:5" s="77" customFormat="1" ht="88.5" customHeight="1">
      <c r="E8416" s="81"/>
    </row>
    <row r="8417" spans="5:5" s="77" customFormat="1" ht="88.5" customHeight="1">
      <c r="E8417" s="81"/>
    </row>
    <row r="8418" spans="5:5" s="77" customFormat="1" ht="88.5" customHeight="1">
      <c r="E8418" s="81"/>
    </row>
    <row r="8419" spans="5:5" s="77" customFormat="1" ht="88.5" customHeight="1">
      <c r="E8419" s="81"/>
    </row>
    <row r="8420" spans="5:5" s="77" customFormat="1" ht="88.5" customHeight="1">
      <c r="E8420" s="81"/>
    </row>
    <row r="8421" spans="5:5" s="77" customFormat="1" ht="88.5" customHeight="1">
      <c r="E8421" s="81"/>
    </row>
    <row r="8422" spans="5:5" s="77" customFormat="1" ht="88.5" customHeight="1">
      <c r="E8422" s="81"/>
    </row>
    <row r="8423" spans="5:5" s="77" customFormat="1" ht="88.5" customHeight="1">
      <c r="E8423" s="81"/>
    </row>
    <row r="8424" spans="5:5" s="77" customFormat="1" ht="88.5" customHeight="1">
      <c r="E8424" s="81"/>
    </row>
    <row r="8425" spans="5:5" s="77" customFormat="1" ht="88.5" customHeight="1">
      <c r="E8425" s="81"/>
    </row>
    <row r="8426" spans="5:5" s="77" customFormat="1" ht="88.5" customHeight="1">
      <c r="E8426" s="81"/>
    </row>
    <row r="8427" spans="5:5" s="77" customFormat="1" ht="88.5" customHeight="1">
      <c r="E8427" s="81"/>
    </row>
    <row r="8428" spans="5:5" s="77" customFormat="1" ht="88.5" customHeight="1">
      <c r="E8428" s="81"/>
    </row>
    <row r="8429" spans="5:5" s="77" customFormat="1" ht="88.5" customHeight="1">
      <c r="E8429" s="81"/>
    </row>
    <row r="8430" spans="5:5" s="77" customFormat="1" ht="88.5" customHeight="1">
      <c r="E8430" s="81"/>
    </row>
    <row r="8431" spans="5:5" s="77" customFormat="1" ht="88.5" customHeight="1">
      <c r="E8431" s="81"/>
    </row>
    <row r="8432" spans="5:5" s="77" customFormat="1" ht="88.5" customHeight="1">
      <c r="E8432" s="81"/>
    </row>
    <row r="8433" spans="5:5" s="77" customFormat="1" ht="88.5" customHeight="1">
      <c r="E8433" s="81"/>
    </row>
    <row r="8434" spans="5:5" s="77" customFormat="1" ht="88.5" customHeight="1">
      <c r="E8434" s="81"/>
    </row>
    <row r="8435" spans="5:5" s="77" customFormat="1" ht="88.5" customHeight="1">
      <c r="E8435" s="81"/>
    </row>
    <row r="8436" spans="5:5" s="77" customFormat="1" ht="88.5" customHeight="1">
      <c r="E8436" s="81"/>
    </row>
    <row r="8437" spans="5:5" s="77" customFormat="1" ht="88.5" customHeight="1">
      <c r="E8437" s="81"/>
    </row>
    <row r="8438" spans="5:5" s="77" customFormat="1" ht="88.5" customHeight="1">
      <c r="E8438" s="81"/>
    </row>
    <row r="8439" spans="5:5" s="77" customFormat="1" ht="88.5" customHeight="1">
      <c r="E8439" s="81"/>
    </row>
    <row r="8440" spans="5:5" s="77" customFormat="1" ht="88.5" customHeight="1">
      <c r="E8440" s="81"/>
    </row>
    <row r="8441" spans="5:5" s="77" customFormat="1" ht="88.5" customHeight="1">
      <c r="E8441" s="81"/>
    </row>
    <row r="8442" spans="5:5" s="77" customFormat="1" ht="88.5" customHeight="1">
      <c r="E8442" s="81"/>
    </row>
    <row r="8443" spans="5:5" s="77" customFormat="1" ht="88.5" customHeight="1">
      <c r="E8443" s="81"/>
    </row>
    <row r="8444" spans="5:5" s="77" customFormat="1" ht="88.5" customHeight="1">
      <c r="E8444" s="81"/>
    </row>
    <row r="8445" spans="5:5" s="77" customFormat="1" ht="88.5" customHeight="1">
      <c r="E8445" s="81"/>
    </row>
    <row r="8446" spans="5:5" s="77" customFormat="1" ht="88.5" customHeight="1">
      <c r="E8446" s="81"/>
    </row>
    <row r="8447" spans="5:5" s="77" customFormat="1" ht="88.5" customHeight="1">
      <c r="E8447" s="81"/>
    </row>
    <row r="8448" spans="5:5" s="77" customFormat="1" ht="88.5" customHeight="1">
      <c r="E8448" s="81"/>
    </row>
    <row r="8449" spans="5:5" s="77" customFormat="1" ht="88.5" customHeight="1">
      <c r="E8449" s="81"/>
    </row>
    <row r="8450" spans="5:5" s="77" customFormat="1" ht="88.5" customHeight="1">
      <c r="E8450" s="81"/>
    </row>
    <row r="8451" spans="5:5" s="77" customFormat="1" ht="88.5" customHeight="1">
      <c r="E8451" s="81"/>
    </row>
    <row r="8452" spans="5:5" s="77" customFormat="1" ht="88.5" customHeight="1">
      <c r="E8452" s="81"/>
    </row>
    <row r="8453" spans="5:5" s="77" customFormat="1" ht="88.5" customHeight="1">
      <c r="E8453" s="81"/>
    </row>
    <row r="8454" spans="5:5" s="77" customFormat="1" ht="88.5" customHeight="1">
      <c r="E8454" s="81"/>
    </row>
    <row r="8455" spans="5:5" s="77" customFormat="1" ht="88.5" customHeight="1">
      <c r="E8455" s="81"/>
    </row>
    <row r="8456" spans="5:5" s="77" customFormat="1" ht="88.5" customHeight="1">
      <c r="E8456" s="81"/>
    </row>
    <row r="8457" spans="5:5" s="77" customFormat="1" ht="88.5" customHeight="1">
      <c r="E8457" s="81"/>
    </row>
    <row r="8458" spans="5:5" s="77" customFormat="1" ht="88.5" customHeight="1">
      <c r="E8458" s="81"/>
    </row>
    <row r="8459" spans="5:5" s="77" customFormat="1" ht="88.5" customHeight="1">
      <c r="E8459" s="81"/>
    </row>
    <row r="8460" spans="5:5" s="77" customFormat="1" ht="88.5" customHeight="1">
      <c r="E8460" s="81"/>
    </row>
    <row r="8461" spans="5:5" s="77" customFormat="1" ht="88.5" customHeight="1">
      <c r="E8461" s="81"/>
    </row>
    <row r="8462" spans="5:5" s="77" customFormat="1" ht="88.5" customHeight="1">
      <c r="E8462" s="81"/>
    </row>
    <row r="8463" spans="5:5" s="77" customFormat="1" ht="88.5" customHeight="1">
      <c r="E8463" s="81"/>
    </row>
    <row r="8464" spans="5:5" s="77" customFormat="1" ht="88.5" customHeight="1">
      <c r="E8464" s="81"/>
    </row>
    <row r="8465" spans="5:5" s="77" customFormat="1" ht="88.5" customHeight="1">
      <c r="E8465" s="81"/>
    </row>
    <row r="8466" spans="5:5" s="77" customFormat="1" ht="88.5" customHeight="1">
      <c r="E8466" s="81"/>
    </row>
    <row r="8467" spans="5:5" s="77" customFormat="1" ht="88.5" customHeight="1">
      <c r="E8467" s="81"/>
    </row>
    <row r="8468" spans="5:5" s="77" customFormat="1" ht="88.5" customHeight="1">
      <c r="E8468" s="81"/>
    </row>
    <row r="8469" spans="5:5" s="77" customFormat="1" ht="88.5" customHeight="1">
      <c r="E8469" s="81"/>
    </row>
    <row r="8470" spans="5:5" s="77" customFormat="1" ht="88.5" customHeight="1">
      <c r="E8470" s="81"/>
    </row>
    <row r="8471" spans="5:5" s="77" customFormat="1" ht="88.5" customHeight="1">
      <c r="E8471" s="81"/>
    </row>
    <row r="8472" spans="5:5" s="77" customFormat="1" ht="88.5" customHeight="1">
      <c r="E8472" s="81"/>
    </row>
    <row r="8473" spans="5:5" s="77" customFormat="1" ht="88.5" customHeight="1">
      <c r="E8473" s="81"/>
    </row>
    <row r="8474" spans="5:5" s="77" customFormat="1" ht="88.5" customHeight="1">
      <c r="E8474" s="81"/>
    </row>
    <row r="8475" spans="5:5" s="77" customFormat="1" ht="88.5" customHeight="1">
      <c r="E8475" s="81"/>
    </row>
    <row r="8476" spans="5:5" s="77" customFormat="1" ht="88.5" customHeight="1">
      <c r="E8476" s="81"/>
    </row>
    <row r="8477" spans="5:5" s="77" customFormat="1" ht="88.5" customHeight="1">
      <c r="E8477" s="81"/>
    </row>
    <row r="8478" spans="5:5" s="77" customFormat="1" ht="88.5" customHeight="1">
      <c r="E8478" s="81"/>
    </row>
    <row r="8479" spans="5:5" s="77" customFormat="1" ht="88.5" customHeight="1">
      <c r="E8479" s="81"/>
    </row>
    <row r="8480" spans="5:5" s="77" customFormat="1" ht="88.5" customHeight="1">
      <c r="E8480" s="81"/>
    </row>
    <row r="8481" spans="5:5" s="77" customFormat="1" ht="88.5" customHeight="1">
      <c r="E8481" s="81"/>
    </row>
    <row r="8482" spans="5:5" s="77" customFormat="1" ht="88.5" customHeight="1">
      <c r="E8482" s="81"/>
    </row>
    <row r="8483" spans="5:5" s="77" customFormat="1" ht="88.5" customHeight="1">
      <c r="E8483" s="81"/>
    </row>
    <row r="8484" spans="5:5" s="77" customFormat="1" ht="88.5" customHeight="1">
      <c r="E8484" s="81"/>
    </row>
    <row r="8485" spans="5:5" s="77" customFormat="1" ht="88.5" customHeight="1">
      <c r="E8485" s="81"/>
    </row>
    <row r="8486" spans="5:5" s="77" customFormat="1" ht="88.5" customHeight="1">
      <c r="E8486" s="81"/>
    </row>
    <row r="8487" spans="5:5" s="77" customFormat="1" ht="88.5" customHeight="1">
      <c r="E8487" s="81"/>
    </row>
    <row r="8488" spans="5:5" s="77" customFormat="1" ht="88.5" customHeight="1">
      <c r="E8488" s="81"/>
    </row>
    <row r="8489" spans="5:5" s="77" customFormat="1" ht="88.5" customHeight="1">
      <c r="E8489" s="81"/>
    </row>
    <row r="8490" spans="5:5" s="77" customFormat="1" ht="88.5" customHeight="1">
      <c r="E8490" s="81"/>
    </row>
    <row r="8491" spans="5:5" s="77" customFormat="1" ht="88.5" customHeight="1">
      <c r="E8491" s="81"/>
    </row>
    <row r="8492" spans="5:5" s="77" customFormat="1" ht="88.5" customHeight="1">
      <c r="E8492" s="81"/>
    </row>
    <row r="8493" spans="5:5" s="77" customFormat="1" ht="88.5" customHeight="1">
      <c r="E8493" s="81"/>
    </row>
    <row r="8494" spans="5:5" s="77" customFormat="1" ht="88.5" customHeight="1">
      <c r="E8494" s="81"/>
    </row>
    <row r="8495" spans="5:5" s="77" customFormat="1" ht="88.5" customHeight="1">
      <c r="E8495" s="81"/>
    </row>
    <row r="8496" spans="5:5" s="77" customFormat="1" ht="88.5" customHeight="1">
      <c r="E8496" s="81"/>
    </row>
    <row r="8497" spans="5:5" s="77" customFormat="1" ht="88.5" customHeight="1">
      <c r="E8497" s="81"/>
    </row>
    <row r="8498" spans="5:5" s="77" customFormat="1" ht="88.5" customHeight="1">
      <c r="E8498" s="81"/>
    </row>
    <row r="8499" spans="5:5" s="77" customFormat="1" ht="88.5" customHeight="1">
      <c r="E8499" s="81"/>
    </row>
    <row r="8500" spans="5:5" s="77" customFormat="1" ht="88.5" customHeight="1">
      <c r="E8500" s="81"/>
    </row>
    <row r="8501" spans="5:5" s="77" customFormat="1" ht="88.5" customHeight="1">
      <c r="E8501" s="81"/>
    </row>
    <row r="8502" spans="5:5" s="77" customFormat="1" ht="88.5" customHeight="1">
      <c r="E8502" s="81"/>
    </row>
    <row r="8503" spans="5:5" s="77" customFormat="1" ht="88.5" customHeight="1">
      <c r="E8503" s="81"/>
    </row>
    <row r="8504" spans="5:5" s="77" customFormat="1" ht="88.5" customHeight="1">
      <c r="E8504" s="81"/>
    </row>
    <row r="8505" spans="5:5" s="77" customFormat="1" ht="88.5" customHeight="1">
      <c r="E8505" s="81"/>
    </row>
    <row r="8506" spans="5:5" s="77" customFormat="1" ht="88.5" customHeight="1">
      <c r="E8506" s="81"/>
    </row>
    <row r="8507" spans="5:5" s="77" customFormat="1" ht="88.5" customHeight="1">
      <c r="E8507" s="81"/>
    </row>
    <row r="8508" spans="5:5" s="77" customFormat="1" ht="88.5" customHeight="1">
      <c r="E8508" s="81"/>
    </row>
    <row r="8509" spans="5:5" s="77" customFormat="1" ht="88.5" customHeight="1">
      <c r="E8509" s="81"/>
    </row>
    <row r="8510" spans="5:5" s="77" customFormat="1" ht="88.5" customHeight="1">
      <c r="E8510" s="81"/>
    </row>
    <row r="8511" spans="5:5" s="77" customFormat="1" ht="88.5" customHeight="1">
      <c r="E8511" s="81"/>
    </row>
    <row r="8512" spans="5:5" s="77" customFormat="1" ht="88.5" customHeight="1">
      <c r="E8512" s="81"/>
    </row>
    <row r="8513" spans="5:5" s="77" customFormat="1" ht="88.5" customHeight="1">
      <c r="E8513" s="81"/>
    </row>
    <row r="8514" spans="5:5" s="77" customFormat="1" ht="88.5" customHeight="1">
      <c r="E8514" s="81"/>
    </row>
    <row r="8515" spans="5:5" s="77" customFormat="1" ht="88.5" customHeight="1">
      <c r="E8515" s="81"/>
    </row>
    <row r="8516" spans="5:5" s="77" customFormat="1" ht="88.5" customHeight="1">
      <c r="E8516" s="81"/>
    </row>
    <row r="8517" spans="5:5" s="77" customFormat="1" ht="88.5" customHeight="1">
      <c r="E8517" s="81"/>
    </row>
    <row r="8518" spans="5:5" s="77" customFormat="1" ht="88.5" customHeight="1">
      <c r="E8518" s="81"/>
    </row>
    <row r="8519" spans="5:5" s="77" customFormat="1" ht="88.5" customHeight="1">
      <c r="E8519" s="81"/>
    </row>
    <row r="8520" spans="5:5" s="77" customFormat="1" ht="88.5" customHeight="1">
      <c r="E8520" s="81"/>
    </row>
    <row r="8521" spans="5:5" s="77" customFormat="1" ht="88.5" customHeight="1">
      <c r="E8521" s="81"/>
    </row>
    <row r="8522" spans="5:5" s="77" customFormat="1" ht="88.5" customHeight="1">
      <c r="E8522" s="81"/>
    </row>
    <row r="8523" spans="5:5" s="77" customFormat="1" ht="88.5" customHeight="1">
      <c r="E8523" s="81"/>
    </row>
    <row r="8524" spans="5:5" s="77" customFormat="1" ht="88.5" customHeight="1">
      <c r="E8524" s="81"/>
    </row>
    <row r="8525" spans="5:5" s="77" customFormat="1" ht="88.5" customHeight="1">
      <c r="E8525" s="81"/>
    </row>
    <row r="8526" spans="5:5" s="77" customFormat="1" ht="88.5" customHeight="1">
      <c r="E8526" s="81"/>
    </row>
    <row r="8527" spans="5:5" s="77" customFormat="1" ht="88.5" customHeight="1">
      <c r="E8527" s="81"/>
    </row>
    <row r="8528" spans="5:5" s="77" customFormat="1" ht="88.5" customHeight="1">
      <c r="E8528" s="81"/>
    </row>
    <row r="8529" spans="5:5" s="77" customFormat="1" ht="88.5" customHeight="1">
      <c r="E8529" s="81"/>
    </row>
    <row r="8530" spans="5:5" s="77" customFormat="1" ht="88.5" customHeight="1">
      <c r="E8530" s="81"/>
    </row>
    <row r="8531" spans="5:5" s="77" customFormat="1" ht="88.5" customHeight="1">
      <c r="E8531" s="81"/>
    </row>
    <row r="8532" spans="5:5" s="77" customFormat="1" ht="88.5" customHeight="1">
      <c r="E8532" s="81"/>
    </row>
    <row r="8533" spans="5:5" s="77" customFormat="1" ht="88.5" customHeight="1">
      <c r="E8533" s="81"/>
    </row>
    <row r="8534" spans="5:5" s="77" customFormat="1" ht="88.5" customHeight="1">
      <c r="E8534" s="81"/>
    </row>
    <row r="8535" spans="5:5" s="77" customFormat="1" ht="88.5" customHeight="1">
      <c r="E8535" s="81"/>
    </row>
    <row r="8536" spans="5:5" s="77" customFormat="1" ht="88.5" customHeight="1">
      <c r="E8536" s="81"/>
    </row>
    <row r="8537" spans="5:5" s="77" customFormat="1" ht="88.5" customHeight="1">
      <c r="E8537" s="81"/>
    </row>
    <row r="8538" spans="5:5" s="77" customFormat="1" ht="88.5" customHeight="1">
      <c r="E8538" s="81"/>
    </row>
    <row r="8539" spans="5:5" s="77" customFormat="1" ht="88.5" customHeight="1">
      <c r="E8539" s="81"/>
    </row>
    <row r="8540" spans="5:5" s="77" customFormat="1" ht="88.5" customHeight="1">
      <c r="E8540" s="81"/>
    </row>
    <row r="8541" spans="5:5" s="77" customFormat="1" ht="88.5" customHeight="1">
      <c r="E8541" s="81"/>
    </row>
    <row r="8542" spans="5:5" s="77" customFormat="1" ht="88.5" customHeight="1">
      <c r="E8542" s="81"/>
    </row>
    <row r="8543" spans="5:5" s="77" customFormat="1" ht="88.5" customHeight="1">
      <c r="E8543" s="81"/>
    </row>
    <row r="8544" spans="5:5" s="77" customFormat="1" ht="88.5" customHeight="1">
      <c r="E8544" s="81"/>
    </row>
    <row r="8545" spans="5:5" s="77" customFormat="1" ht="88.5" customHeight="1">
      <c r="E8545" s="81"/>
    </row>
    <row r="8546" spans="5:5" s="77" customFormat="1" ht="88.5" customHeight="1">
      <c r="E8546" s="81"/>
    </row>
    <row r="8547" spans="5:5" s="77" customFormat="1" ht="88.5" customHeight="1">
      <c r="E8547" s="81"/>
    </row>
    <row r="8548" spans="5:5" s="77" customFormat="1" ht="88.5" customHeight="1">
      <c r="E8548" s="81"/>
    </row>
    <row r="8549" spans="5:5" s="77" customFormat="1" ht="88.5" customHeight="1">
      <c r="E8549" s="81"/>
    </row>
    <row r="8550" spans="5:5" s="77" customFormat="1" ht="88.5" customHeight="1">
      <c r="E8550" s="81"/>
    </row>
    <row r="8551" spans="5:5" s="77" customFormat="1" ht="88.5" customHeight="1">
      <c r="E8551" s="81"/>
    </row>
    <row r="8552" spans="5:5" s="77" customFormat="1" ht="88.5" customHeight="1">
      <c r="E8552" s="81"/>
    </row>
    <row r="8553" spans="5:5" s="77" customFormat="1" ht="88.5" customHeight="1">
      <c r="E8553" s="81"/>
    </row>
    <row r="8554" spans="5:5" s="77" customFormat="1" ht="88.5" customHeight="1">
      <c r="E8554" s="81"/>
    </row>
    <row r="8555" spans="5:5" s="77" customFormat="1" ht="88.5" customHeight="1">
      <c r="E8555" s="81"/>
    </row>
    <row r="8556" spans="5:5" s="77" customFormat="1" ht="88.5" customHeight="1">
      <c r="E8556" s="81"/>
    </row>
    <row r="8557" spans="5:5" s="77" customFormat="1" ht="88.5" customHeight="1">
      <c r="E8557" s="81"/>
    </row>
    <row r="8558" spans="5:5" s="77" customFormat="1" ht="88.5" customHeight="1">
      <c r="E8558" s="81"/>
    </row>
    <row r="8559" spans="5:5" s="77" customFormat="1" ht="88.5" customHeight="1">
      <c r="E8559" s="81"/>
    </row>
    <row r="8560" spans="5:5" s="77" customFormat="1" ht="88.5" customHeight="1">
      <c r="E8560" s="81"/>
    </row>
    <row r="8561" spans="5:5" s="77" customFormat="1" ht="88.5" customHeight="1">
      <c r="E8561" s="81"/>
    </row>
    <row r="8562" spans="5:5" s="77" customFormat="1" ht="88.5" customHeight="1">
      <c r="E8562" s="81"/>
    </row>
    <row r="8563" spans="5:5" s="77" customFormat="1" ht="88.5" customHeight="1">
      <c r="E8563" s="81"/>
    </row>
    <row r="8564" spans="5:5" s="77" customFormat="1" ht="88.5" customHeight="1">
      <c r="E8564" s="81"/>
    </row>
    <row r="8565" spans="5:5" s="77" customFormat="1" ht="88.5" customHeight="1">
      <c r="E8565" s="81"/>
    </row>
    <row r="8566" spans="5:5" s="77" customFormat="1" ht="88.5" customHeight="1">
      <c r="E8566" s="81"/>
    </row>
    <row r="8567" spans="5:5" s="77" customFormat="1" ht="88.5" customHeight="1">
      <c r="E8567" s="81"/>
    </row>
    <row r="8568" spans="5:5" s="77" customFormat="1" ht="88.5" customHeight="1">
      <c r="E8568" s="81"/>
    </row>
    <row r="8569" spans="5:5" s="77" customFormat="1" ht="88.5" customHeight="1">
      <c r="E8569" s="81"/>
    </row>
    <row r="8570" spans="5:5" s="77" customFormat="1" ht="88.5" customHeight="1">
      <c r="E8570" s="81"/>
    </row>
    <row r="8571" spans="5:5" s="77" customFormat="1" ht="88.5" customHeight="1">
      <c r="E8571" s="81"/>
    </row>
    <row r="8572" spans="5:5" s="77" customFormat="1" ht="88.5" customHeight="1">
      <c r="E8572" s="81"/>
    </row>
    <row r="8573" spans="5:5" s="77" customFormat="1" ht="88.5" customHeight="1">
      <c r="E8573" s="81"/>
    </row>
    <row r="8574" spans="5:5" s="77" customFormat="1" ht="88.5" customHeight="1">
      <c r="E8574" s="81"/>
    </row>
    <row r="8575" spans="5:5" s="77" customFormat="1" ht="88.5" customHeight="1">
      <c r="E8575" s="81"/>
    </row>
    <row r="8576" spans="5:5" s="77" customFormat="1" ht="88.5" customHeight="1">
      <c r="E8576" s="81"/>
    </row>
    <row r="8577" spans="5:5" s="77" customFormat="1" ht="88.5" customHeight="1">
      <c r="E8577" s="81"/>
    </row>
    <row r="8578" spans="5:5" s="77" customFormat="1" ht="88.5" customHeight="1">
      <c r="E8578" s="81"/>
    </row>
    <row r="8579" spans="5:5" s="77" customFormat="1" ht="88.5" customHeight="1">
      <c r="E8579" s="81"/>
    </row>
    <row r="8580" spans="5:5" s="77" customFormat="1" ht="88.5" customHeight="1">
      <c r="E8580" s="81"/>
    </row>
    <row r="8581" spans="5:5" s="77" customFormat="1" ht="88.5" customHeight="1">
      <c r="E8581" s="81"/>
    </row>
    <row r="8582" spans="5:5" s="77" customFormat="1" ht="88.5" customHeight="1">
      <c r="E8582" s="81"/>
    </row>
    <row r="8583" spans="5:5" s="77" customFormat="1" ht="88.5" customHeight="1">
      <c r="E8583" s="81"/>
    </row>
    <row r="8584" spans="5:5" s="77" customFormat="1" ht="88.5" customHeight="1">
      <c r="E8584" s="81"/>
    </row>
    <row r="8585" spans="5:5" s="77" customFormat="1" ht="88.5" customHeight="1">
      <c r="E8585" s="81"/>
    </row>
    <row r="8586" spans="5:5" s="77" customFormat="1" ht="88.5" customHeight="1">
      <c r="E8586" s="81"/>
    </row>
    <row r="8587" spans="5:5" s="77" customFormat="1" ht="88.5" customHeight="1">
      <c r="E8587" s="81"/>
    </row>
    <row r="8588" spans="5:5" s="77" customFormat="1" ht="88.5" customHeight="1">
      <c r="E8588" s="81"/>
    </row>
    <row r="8589" spans="5:5" s="77" customFormat="1" ht="88.5" customHeight="1">
      <c r="E8589" s="81"/>
    </row>
    <row r="8590" spans="5:5" s="77" customFormat="1" ht="88.5" customHeight="1">
      <c r="E8590" s="81"/>
    </row>
    <row r="8591" spans="5:5" s="77" customFormat="1" ht="88.5" customHeight="1">
      <c r="E8591" s="81"/>
    </row>
    <row r="8592" spans="5:5" s="77" customFormat="1" ht="88.5" customHeight="1">
      <c r="E8592" s="81"/>
    </row>
    <row r="8593" spans="5:5" s="77" customFormat="1" ht="88.5" customHeight="1">
      <c r="E8593" s="81"/>
    </row>
    <row r="8594" spans="5:5" s="77" customFormat="1" ht="88.5" customHeight="1">
      <c r="E8594" s="81"/>
    </row>
    <row r="8595" spans="5:5" s="77" customFormat="1" ht="88.5" customHeight="1">
      <c r="E8595" s="81"/>
    </row>
    <row r="8596" spans="5:5" s="77" customFormat="1" ht="88.5" customHeight="1">
      <c r="E8596" s="81"/>
    </row>
    <row r="8597" spans="5:5" s="77" customFormat="1" ht="88.5" customHeight="1">
      <c r="E8597" s="81"/>
    </row>
    <row r="8598" spans="5:5" s="77" customFormat="1" ht="88.5" customHeight="1">
      <c r="E8598" s="81"/>
    </row>
    <row r="8599" spans="5:5" s="77" customFormat="1" ht="88.5" customHeight="1">
      <c r="E8599" s="81"/>
    </row>
    <row r="8600" spans="5:5" s="77" customFormat="1" ht="88.5" customHeight="1">
      <c r="E8600" s="81"/>
    </row>
    <row r="8601" spans="5:5" s="77" customFormat="1" ht="88.5" customHeight="1">
      <c r="E8601" s="81"/>
    </row>
    <row r="8602" spans="5:5" s="77" customFormat="1" ht="88.5" customHeight="1">
      <c r="E8602" s="81"/>
    </row>
    <row r="8603" spans="5:5" s="77" customFormat="1" ht="88.5" customHeight="1">
      <c r="E8603" s="81"/>
    </row>
    <row r="8604" spans="5:5" s="77" customFormat="1" ht="88.5" customHeight="1">
      <c r="E8604" s="81"/>
    </row>
    <row r="8605" spans="5:5" s="77" customFormat="1" ht="88.5" customHeight="1">
      <c r="E8605" s="81"/>
    </row>
    <row r="8606" spans="5:5" s="77" customFormat="1" ht="88.5" customHeight="1">
      <c r="E8606" s="81"/>
    </row>
    <row r="8607" spans="5:5" s="77" customFormat="1" ht="88.5" customHeight="1">
      <c r="E8607" s="81"/>
    </row>
    <row r="8608" spans="5:5" s="77" customFormat="1" ht="88.5" customHeight="1">
      <c r="E8608" s="81"/>
    </row>
    <row r="8609" spans="5:5" s="77" customFormat="1" ht="88.5" customHeight="1">
      <c r="E8609" s="81"/>
    </row>
    <row r="8610" spans="5:5" s="77" customFormat="1" ht="88.5" customHeight="1">
      <c r="E8610" s="81"/>
    </row>
    <row r="8611" spans="5:5" s="77" customFormat="1" ht="88.5" customHeight="1">
      <c r="E8611" s="81"/>
    </row>
    <row r="8612" spans="5:5" s="77" customFormat="1" ht="88.5" customHeight="1">
      <c r="E8612" s="81"/>
    </row>
    <row r="8613" spans="5:5" s="77" customFormat="1" ht="88.5" customHeight="1">
      <c r="E8613" s="81"/>
    </row>
    <row r="8614" spans="5:5" s="77" customFormat="1" ht="88.5" customHeight="1">
      <c r="E8614" s="81"/>
    </row>
    <row r="8615" spans="5:5" s="77" customFormat="1" ht="88.5" customHeight="1">
      <c r="E8615" s="81"/>
    </row>
    <row r="8616" spans="5:5" s="77" customFormat="1" ht="88.5" customHeight="1">
      <c r="E8616" s="81"/>
    </row>
    <row r="8617" spans="5:5" s="77" customFormat="1" ht="88.5" customHeight="1">
      <c r="E8617" s="81"/>
    </row>
    <row r="8618" spans="5:5" s="77" customFormat="1" ht="88.5" customHeight="1">
      <c r="E8618" s="81"/>
    </row>
    <row r="8619" spans="5:5" s="77" customFormat="1" ht="88.5" customHeight="1">
      <c r="E8619" s="81"/>
    </row>
    <row r="8620" spans="5:5" s="77" customFormat="1" ht="88.5" customHeight="1">
      <c r="E8620" s="81"/>
    </row>
    <row r="8621" spans="5:5" s="77" customFormat="1" ht="88.5" customHeight="1">
      <c r="E8621" s="81"/>
    </row>
    <row r="8622" spans="5:5" s="77" customFormat="1" ht="88.5" customHeight="1">
      <c r="E8622" s="81"/>
    </row>
    <row r="8623" spans="5:5" s="77" customFormat="1" ht="88.5" customHeight="1">
      <c r="E8623" s="81"/>
    </row>
    <row r="8624" spans="5:5" s="77" customFormat="1" ht="88.5" customHeight="1">
      <c r="E8624" s="81"/>
    </row>
    <row r="8625" spans="5:5" s="77" customFormat="1" ht="88.5" customHeight="1">
      <c r="E8625" s="81"/>
    </row>
    <row r="8626" spans="5:5" s="77" customFormat="1" ht="88.5" customHeight="1">
      <c r="E8626" s="81"/>
    </row>
    <row r="8627" spans="5:5" s="77" customFormat="1" ht="88.5" customHeight="1">
      <c r="E8627" s="81"/>
    </row>
    <row r="8628" spans="5:5" s="77" customFormat="1" ht="88.5" customHeight="1">
      <c r="E8628" s="81"/>
    </row>
    <row r="8629" spans="5:5" s="77" customFormat="1" ht="88.5" customHeight="1">
      <c r="E8629" s="81"/>
    </row>
    <row r="8630" spans="5:5" s="77" customFormat="1" ht="88.5" customHeight="1">
      <c r="E8630" s="81"/>
    </row>
    <row r="8631" spans="5:5" s="77" customFormat="1" ht="88.5" customHeight="1">
      <c r="E8631" s="81"/>
    </row>
    <row r="8632" spans="5:5" s="77" customFormat="1" ht="88.5" customHeight="1">
      <c r="E8632" s="81"/>
    </row>
    <row r="8633" spans="5:5" s="77" customFormat="1" ht="88.5" customHeight="1">
      <c r="E8633" s="81"/>
    </row>
    <row r="8634" spans="5:5" s="77" customFormat="1" ht="88.5" customHeight="1">
      <c r="E8634" s="81"/>
    </row>
    <row r="8635" spans="5:5" s="77" customFormat="1" ht="88.5" customHeight="1">
      <c r="E8635" s="81"/>
    </row>
    <row r="8636" spans="5:5" s="77" customFormat="1" ht="88.5" customHeight="1">
      <c r="E8636" s="81"/>
    </row>
    <row r="8637" spans="5:5" s="77" customFormat="1" ht="88.5" customHeight="1">
      <c r="E8637" s="81"/>
    </row>
    <row r="8638" spans="5:5" s="77" customFormat="1" ht="88.5" customHeight="1">
      <c r="E8638" s="81"/>
    </row>
    <row r="8639" spans="5:5" s="77" customFormat="1" ht="88.5" customHeight="1">
      <c r="E8639" s="81"/>
    </row>
    <row r="8640" spans="5:5" s="77" customFormat="1" ht="88.5" customHeight="1">
      <c r="E8640" s="81"/>
    </row>
    <row r="8641" spans="5:5" s="77" customFormat="1" ht="88.5" customHeight="1">
      <c r="E8641" s="81"/>
    </row>
    <row r="8642" spans="5:5" s="77" customFormat="1" ht="88.5" customHeight="1">
      <c r="E8642" s="81"/>
    </row>
    <row r="8643" spans="5:5" s="77" customFormat="1" ht="88.5" customHeight="1">
      <c r="E8643" s="81"/>
    </row>
    <row r="8644" spans="5:5" s="77" customFormat="1" ht="88.5" customHeight="1">
      <c r="E8644" s="81"/>
    </row>
    <row r="8645" spans="5:5" s="77" customFormat="1" ht="88.5" customHeight="1">
      <c r="E8645" s="81"/>
    </row>
    <row r="8646" spans="5:5" s="77" customFormat="1" ht="88.5" customHeight="1">
      <c r="E8646" s="81"/>
    </row>
    <row r="8647" spans="5:5" s="77" customFormat="1" ht="88.5" customHeight="1">
      <c r="E8647" s="81"/>
    </row>
    <row r="8648" spans="5:5" s="77" customFormat="1" ht="88.5" customHeight="1">
      <c r="E8648" s="81"/>
    </row>
    <row r="8649" spans="5:5" s="77" customFormat="1" ht="88.5" customHeight="1">
      <c r="E8649" s="81"/>
    </row>
    <row r="8650" spans="5:5" s="77" customFormat="1" ht="88.5" customHeight="1">
      <c r="E8650" s="81"/>
    </row>
    <row r="8651" spans="5:5" s="77" customFormat="1" ht="88.5" customHeight="1">
      <c r="E8651" s="81"/>
    </row>
    <row r="8652" spans="5:5" s="77" customFormat="1" ht="88.5" customHeight="1">
      <c r="E8652" s="81"/>
    </row>
    <row r="8653" spans="5:5" s="77" customFormat="1" ht="88.5" customHeight="1">
      <c r="E8653" s="81"/>
    </row>
    <row r="8654" spans="5:5" s="77" customFormat="1" ht="88.5" customHeight="1">
      <c r="E8654" s="81"/>
    </row>
    <row r="8655" spans="5:5" s="77" customFormat="1" ht="88.5" customHeight="1">
      <c r="E8655" s="81"/>
    </row>
    <row r="8656" spans="5:5" s="77" customFormat="1" ht="88.5" customHeight="1">
      <c r="E8656" s="81"/>
    </row>
    <row r="8657" spans="5:5" s="77" customFormat="1" ht="88.5" customHeight="1">
      <c r="E8657" s="81"/>
    </row>
    <row r="8658" spans="5:5" s="77" customFormat="1" ht="88.5" customHeight="1">
      <c r="E8658" s="81"/>
    </row>
    <row r="8659" spans="5:5" s="77" customFormat="1" ht="88.5" customHeight="1">
      <c r="E8659" s="81"/>
    </row>
    <row r="8660" spans="5:5" s="77" customFormat="1" ht="88.5" customHeight="1">
      <c r="E8660" s="81"/>
    </row>
    <row r="8661" spans="5:5" s="77" customFormat="1" ht="88.5" customHeight="1">
      <c r="E8661" s="81"/>
    </row>
    <row r="8662" spans="5:5" s="77" customFormat="1" ht="88.5" customHeight="1">
      <c r="E8662" s="81"/>
    </row>
    <row r="8663" spans="5:5" s="77" customFormat="1" ht="88.5" customHeight="1">
      <c r="E8663" s="81"/>
    </row>
    <row r="8664" spans="5:5" s="77" customFormat="1" ht="88.5" customHeight="1">
      <c r="E8664" s="81"/>
    </row>
    <row r="8665" spans="5:5" s="77" customFormat="1" ht="88.5" customHeight="1">
      <c r="E8665" s="81"/>
    </row>
    <row r="8666" spans="5:5" s="77" customFormat="1" ht="88.5" customHeight="1">
      <c r="E8666" s="81"/>
    </row>
    <row r="8667" spans="5:5" s="77" customFormat="1" ht="88.5" customHeight="1">
      <c r="E8667" s="81"/>
    </row>
    <row r="8668" spans="5:5" s="77" customFormat="1" ht="88.5" customHeight="1">
      <c r="E8668" s="81"/>
    </row>
    <row r="8669" spans="5:5" s="77" customFormat="1" ht="88.5" customHeight="1">
      <c r="E8669" s="81"/>
    </row>
    <row r="8670" spans="5:5" s="77" customFormat="1" ht="88.5" customHeight="1">
      <c r="E8670" s="81"/>
    </row>
    <row r="8671" spans="5:5" s="77" customFormat="1" ht="88.5" customHeight="1">
      <c r="E8671" s="81"/>
    </row>
    <row r="8672" spans="5:5" s="77" customFormat="1" ht="88.5" customHeight="1">
      <c r="E8672" s="81"/>
    </row>
    <row r="8673" spans="5:5" s="77" customFormat="1" ht="88.5" customHeight="1">
      <c r="E8673" s="81"/>
    </row>
    <row r="8674" spans="5:5" s="77" customFormat="1" ht="88.5" customHeight="1">
      <c r="E8674" s="81"/>
    </row>
    <row r="8675" spans="5:5" s="77" customFormat="1" ht="88.5" customHeight="1">
      <c r="E8675" s="81"/>
    </row>
    <row r="8676" spans="5:5" s="77" customFormat="1" ht="88.5" customHeight="1">
      <c r="E8676" s="81"/>
    </row>
    <row r="8677" spans="5:5" s="77" customFormat="1" ht="88.5" customHeight="1">
      <c r="E8677" s="81"/>
    </row>
    <row r="8678" spans="5:5" s="77" customFormat="1" ht="88.5" customHeight="1">
      <c r="E8678" s="81"/>
    </row>
    <row r="8679" spans="5:5" s="77" customFormat="1" ht="88.5" customHeight="1">
      <c r="E8679" s="81"/>
    </row>
    <row r="8680" spans="5:5" s="77" customFormat="1" ht="88.5" customHeight="1">
      <c r="E8680" s="81"/>
    </row>
    <row r="8681" spans="5:5" s="77" customFormat="1" ht="88.5" customHeight="1">
      <c r="E8681" s="81"/>
    </row>
    <row r="8682" spans="5:5" s="77" customFormat="1" ht="88.5" customHeight="1">
      <c r="E8682" s="81"/>
    </row>
    <row r="8683" spans="5:5" s="77" customFormat="1" ht="88.5" customHeight="1">
      <c r="E8683" s="81"/>
    </row>
    <row r="8684" spans="5:5" s="77" customFormat="1" ht="88.5" customHeight="1">
      <c r="E8684" s="81"/>
    </row>
    <row r="8685" spans="5:5" s="77" customFormat="1" ht="88.5" customHeight="1">
      <c r="E8685" s="81"/>
    </row>
    <row r="8686" spans="5:5" s="77" customFormat="1" ht="88.5" customHeight="1">
      <c r="E8686" s="81"/>
    </row>
    <row r="8687" spans="5:5" s="77" customFormat="1" ht="88.5" customHeight="1">
      <c r="E8687" s="81"/>
    </row>
    <row r="8688" spans="5:5" s="77" customFormat="1" ht="88.5" customHeight="1">
      <c r="E8688" s="81"/>
    </row>
    <row r="8689" spans="5:5" s="77" customFormat="1" ht="88.5" customHeight="1">
      <c r="E8689" s="81"/>
    </row>
    <row r="8690" spans="5:5" s="77" customFormat="1" ht="88.5" customHeight="1">
      <c r="E8690" s="81"/>
    </row>
    <row r="8691" spans="5:5" s="77" customFormat="1" ht="88.5" customHeight="1">
      <c r="E8691" s="81"/>
    </row>
    <row r="8692" spans="5:5" s="77" customFormat="1" ht="88.5" customHeight="1">
      <c r="E8692" s="81"/>
    </row>
    <row r="8693" spans="5:5" s="77" customFormat="1" ht="88.5" customHeight="1">
      <c r="E8693" s="81"/>
    </row>
    <row r="8694" spans="5:5" s="77" customFormat="1" ht="88.5" customHeight="1">
      <c r="E8694" s="81"/>
    </row>
    <row r="8695" spans="5:5" s="77" customFormat="1" ht="88.5" customHeight="1">
      <c r="E8695" s="81"/>
    </row>
    <row r="8696" spans="5:5" s="77" customFormat="1" ht="88.5" customHeight="1">
      <c r="E8696" s="81"/>
    </row>
    <row r="8697" spans="5:5" s="77" customFormat="1" ht="88.5" customHeight="1">
      <c r="E8697" s="81"/>
    </row>
    <row r="8698" spans="5:5" s="77" customFormat="1" ht="88.5" customHeight="1">
      <c r="E8698" s="81"/>
    </row>
    <row r="8699" spans="5:5" s="77" customFormat="1" ht="88.5" customHeight="1">
      <c r="E8699" s="81"/>
    </row>
    <row r="8700" spans="5:5" s="77" customFormat="1" ht="88.5" customHeight="1">
      <c r="E8700" s="81"/>
    </row>
    <row r="8701" spans="5:5" s="77" customFormat="1" ht="88.5" customHeight="1">
      <c r="E8701" s="81"/>
    </row>
    <row r="8702" spans="5:5" s="77" customFormat="1" ht="88.5" customHeight="1">
      <c r="E8702" s="81"/>
    </row>
    <row r="8703" spans="5:5" s="77" customFormat="1" ht="88.5" customHeight="1">
      <c r="E8703" s="81"/>
    </row>
    <row r="8704" spans="5:5" s="77" customFormat="1" ht="88.5" customHeight="1">
      <c r="E8704" s="81"/>
    </row>
    <row r="8705" spans="5:5" s="77" customFormat="1" ht="88.5" customHeight="1">
      <c r="E8705" s="81"/>
    </row>
    <row r="8706" spans="5:5" s="77" customFormat="1" ht="88.5" customHeight="1">
      <c r="E8706" s="81"/>
    </row>
    <row r="8707" spans="5:5" s="77" customFormat="1" ht="88.5" customHeight="1">
      <c r="E8707" s="81"/>
    </row>
    <row r="8708" spans="5:5" s="77" customFormat="1" ht="88.5" customHeight="1">
      <c r="E8708" s="81"/>
    </row>
    <row r="8709" spans="5:5" s="77" customFormat="1" ht="88.5" customHeight="1">
      <c r="E8709" s="81"/>
    </row>
    <row r="8710" spans="5:5" s="77" customFormat="1" ht="88.5" customHeight="1">
      <c r="E8710" s="81"/>
    </row>
    <row r="8711" spans="5:5" s="77" customFormat="1" ht="88.5" customHeight="1">
      <c r="E8711" s="81"/>
    </row>
    <row r="8712" spans="5:5" s="77" customFormat="1" ht="88.5" customHeight="1">
      <c r="E8712" s="81"/>
    </row>
    <row r="8713" spans="5:5" s="77" customFormat="1" ht="88.5" customHeight="1">
      <c r="E8713" s="81"/>
    </row>
    <row r="8714" spans="5:5" s="77" customFormat="1" ht="88.5" customHeight="1">
      <c r="E8714" s="81"/>
    </row>
    <row r="8715" spans="5:5" s="77" customFormat="1" ht="88.5" customHeight="1">
      <c r="E8715" s="81"/>
    </row>
    <row r="8716" spans="5:5" s="77" customFormat="1" ht="88.5" customHeight="1">
      <c r="E8716" s="81"/>
    </row>
    <row r="8717" spans="5:5" s="77" customFormat="1" ht="88.5" customHeight="1">
      <c r="E8717" s="81"/>
    </row>
    <row r="8718" spans="5:5" s="77" customFormat="1" ht="88.5" customHeight="1">
      <c r="E8718" s="81"/>
    </row>
    <row r="8719" spans="5:5" s="77" customFormat="1" ht="88.5" customHeight="1">
      <c r="E8719" s="81"/>
    </row>
    <row r="8720" spans="5:5" s="77" customFormat="1" ht="88.5" customHeight="1">
      <c r="E8720" s="81"/>
    </row>
    <row r="8721" spans="5:5" s="77" customFormat="1" ht="88.5" customHeight="1">
      <c r="E8721" s="81"/>
    </row>
    <row r="8722" spans="5:5" s="77" customFormat="1" ht="88.5" customHeight="1">
      <c r="E8722" s="81"/>
    </row>
    <row r="8723" spans="5:5" s="77" customFormat="1" ht="88.5" customHeight="1">
      <c r="E8723" s="81"/>
    </row>
    <row r="8724" spans="5:5" s="77" customFormat="1" ht="88.5" customHeight="1">
      <c r="E8724" s="81"/>
    </row>
    <row r="8725" spans="5:5" s="77" customFormat="1" ht="88.5" customHeight="1">
      <c r="E8725" s="81"/>
    </row>
    <row r="8726" spans="5:5" s="77" customFormat="1" ht="88.5" customHeight="1">
      <c r="E8726" s="81"/>
    </row>
    <row r="8727" spans="5:5" s="77" customFormat="1" ht="88.5" customHeight="1">
      <c r="E8727" s="81"/>
    </row>
    <row r="8728" spans="5:5" s="77" customFormat="1" ht="88.5" customHeight="1">
      <c r="E8728" s="81"/>
    </row>
    <row r="8729" spans="5:5" s="77" customFormat="1" ht="88.5" customHeight="1">
      <c r="E8729" s="81"/>
    </row>
    <row r="8730" spans="5:5" s="77" customFormat="1" ht="88.5" customHeight="1">
      <c r="E8730" s="81"/>
    </row>
    <row r="8731" spans="5:5" s="77" customFormat="1" ht="88.5" customHeight="1">
      <c r="E8731" s="81"/>
    </row>
    <row r="8732" spans="5:5" s="77" customFormat="1" ht="88.5" customHeight="1">
      <c r="E8732" s="81"/>
    </row>
    <row r="8733" spans="5:5" s="77" customFormat="1" ht="88.5" customHeight="1">
      <c r="E8733" s="81"/>
    </row>
    <row r="8734" spans="5:5" s="77" customFormat="1" ht="88.5" customHeight="1">
      <c r="E8734" s="81"/>
    </row>
    <row r="8735" spans="5:5" s="77" customFormat="1" ht="88.5" customHeight="1">
      <c r="E8735" s="81"/>
    </row>
    <row r="8736" spans="5:5" s="77" customFormat="1" ht="88.5" customHeight="1">
      <c r="E8736" s="81"/>
    </row>
    <row r="8737" spans="5:5" s="77" customFormat="1" ht="88.5" customHeight="1">
      <c r="E8737" s="81"/>
    </row>
    <row r="8738" spans="5:5" s="77" customFormat="1" ht="88.5" customHeight="1">
      <c r="E8738" s="81"/>
    </row>
    <row r="8739" spans="5:5" s="77" customFormat="1" ht="88.5" customHeight="1">
      <c r="E8739" s="81"/>
    </row>
    <row r="8740" spans="5:5" s="77" customFormat="1" ht="88.5" customHeight="1">
      <c r="E8740" s="81"/>
    </row>
    <row r="8741" spans="5:5" s="77" customFormat="1" ht="88.5" customHeight="1">
      <c r="E8741" s="81"/>
    </row>
    <row r="8742" spans="5:5" s="77" customFormat="1" ht="88.5" customHeight="1">
      <c r="E8742" s="81"/>
    </row>
    <row r="8743" spans="5:5" s="77" customFormat="1" ht="88.5" customHeight="1">
      <c r="E8743" s="81"/>
    </row>
    <row r="8744" spans="5:5" s="77" customFormat="1" ht="88.5" customHeight="1">
      <c r="E8744" s="81"/>
    </row>
    <row r="8745" spans="5:5" s="77" customFormat="1" ht="88.5" customHeight="1">
      <c r="E8745" s="81"/>
    </row>
    <row r="8746" spans="5:5" s="77" customFormat="1" ht="88.5" customHeight="1">
      <c r="E8746" s="81"/>
    </row>
    <row r="8747" spans="5:5" s="77" customFormat="1" ht="88.5" customHeight="1">
      <c r="E8747" s="81"/>
    </row>
    <row r="8748" spans="5:5" s="77" customFormat="1" ht="88.5" customHeight="1">
      <c r="E8748" s="81"/>
    </row>
    <row r="8749" spans="5:5" s="77" customFormat="1" ht="88.5" customHeight="1">
      <c r="E8749" s="81"/>
    </row>
    <row r="8750" spans="5:5" s="77" customFormat="1" ht="88.5" customHeight="1">
      <c r="E8750" s="81"/>
    </row>
    <row r="8751" spans="5:5" s="77" customFormat="1" ht="88.5" customHeight="1">
      <c r="E8751" s="81"/>
    </row>
    <row r="8752" spans="5:5" s="77" customFormat="1" ht="88.5" customHeight="1">
      <c r="E8752" s="81"/>
    </row>
    <row r="8753" spans="5:5" s="77" customFormat="1" ht="88.5" customHeight="1">
      <c r="E8753" s="81"/>
    </row>
    <row r="8754" spans="5:5" s="77" customFormat="1" ht="88.5" customHeight="1">
      <c r="E8754" s="81"/>
    </row>
    <row r="8755" spans="5:5" s="77" customFormat="1" ht="88.5" customHeight="1">
      <c r="E8755" s="81"/>
    </row>
    <row r="8756" spans="5:5" s="77" customFormat="1" ht="88.5" customHeight="1">
      <c r="E8756" s="81"/>
    </row>
    <row r="8757" spans="5:5" s="77" customFormat="1" ht="88.5" customHeight="1">
      <c r="E8757" s="81"/>
    </row>
    <row r="8758" spans="5:5" s="77" customFormat="1" ht="88.5" customHeight="1">
      <c r="E8758" s="81"/>
    </row>
    <row r="8759" spans="5:5" s="77" customFormat="1" ht="88.5" customHeight="1">
      <c r="E8759" s="81"/>
    </row>
    <row r="8760" spans="5:5" s="77" customFormat="1" ht="88.5" customHeight="1">
      <c r="E8760" s="81"/>
    </row>
  </sheetData>
  <customSheetViews>
    <customSheetView guid="{C9081878-9A32-4BF2-979B-D70E9C442E00}" topLeftCell="B1">
      <selection activeCell="J12" sqref="J12"/>
      <pageMargins left="0.7" right="0.7" top="0.75" bottom="0.75" header="0.3" footer="0.3"/>
    </customSheetView>
    <customSheetView guid="{95B1FF88-09DB-42EC-8CE0-BF1EF0355040}">
      <selection activeCell="A3" sqref="A3:XFD3"/>
      <pageMargins left="0.7" right="0.7" top="0.75" bottom="0.75" header="0.3" footer="0.3"/>
      <pageSetup paperSize="9" scale="65" orientation="portrait" verticalDpi="0" r:id="rId1"/>
    </customSheetView>
    <customSheetView guid="{5DD3E475-F45C-4A17-9089-06F4C73D3F7E}" topLeftCell="A31">
      <selection activeCell="A3" sqref="A3:XFD3"/>
      <pageMargins left="0.7" right="0.7" top="0.75" bottom="0.75" header="0.3" footer="0.3"/>
      <pageSetup paperSize="9" scale="65" orientation="portrait" verticalDpi="0" r:id="rId2"/>
    </customSheetView>
    <customSheetView guid="{67BE5DEC-F50E-49E9-874E-AC9681F80A5E}" topLeftCell="B1">
      <selection activeCell="H9" sqref="H9"/>
      <pageMargins left="0.7" right="0.7" top="0.75" bottom="0.75" header="0.3" footer="0.3"/>
    </customSheetView>
    <customSheetView guid="{8E731367-EA9A-41BA-91A0-FD9E9036E067}" topLeftCell="A4">
      <selection activeCell="G10" sqref="G10"/>
      <pageMargins left="0.32" right="0.23" top="0.31" bottom="0.33" header="0.19" footer="0.21"/>
      <pageSetup paperSize="9" scale="85" orientation="portrait" r:id="rId3"/>
    </customSheetView>
    <customSheetView guid="{748E2A4D-EA1D-4DFB-BF1F-D1587FCBFEB5}">
      <selection activeCell="A27" sqref="A27"/>
      <pageMargins left="0.7" right="0.7" top="0.75" bottom="0.75" header="0.3" footer="0.3"/>
    </customSheetView>
    <customSheetView guid="{ECCB5E59-120F-4C8D-A9FE-1D4C0A6A082F}" topLeftCell="B1">
      <selection activeCell="L11" sqref="L11"/>
      <pageMargins left="0.7" right="0.7" top="0.75" bottom="0.75" header="0.3" footer="0.3"/>
    </customSheetView>
    <customSheetView guid="{39040527-F8B0-4187-9B5D-69AB81C93DE1}" hiddenColumns="1" topLeftCell="B1">
      <selection activeCell="J14" sqref="J14"/>
      <pageMargins left="0.7" right="0.7" top="0.75" bottom="0.75" header="0.3" footer="0.3"/>
    </customSheetView>
    <customSheetView guid="{4E609172-2920-4CCF-A67C-C62FCD23CCF4}" hiddenColumns="1" topLeftCell="B1">
      <selection activeCell="D15" sqref="D15:E15"/>
      <pageMargins left="0.7" right="0.7" top="0.75" bottom="0.75" header="0.3" footer="0.3"/>
    </customSheetView>
    <customSheetView guid="{39E48EBD-D48E-4BB3-ACFC-5C8CECEE8FAD}" hiddenColumns="1" topLeftCell="B1">
      <selection activeCell="A27" sqref="A27:XFD27"/>
      <pageMargins left="0.7" right="0.7" top="0.75" bottom="0.75" header="0.3" footer="0.3"/>
    </customSheetView>
    <customSheetView guid="{D07DD8B6-134A-4F26-8D55-F982E0D49809}" hiddenColumns="1" topLeftCell="B1">
      <selection activeCell="J14" sqref="J14"/>
      <pageMargins left="0.7" right="0.7" top="0.75" bottom="0.75" header="0.3" footer="0.3"/>
    </customSheetView>
    <customSheetView guid="{C26DFAEA-7A1B-49E9-B40A-4EE29787CA1E}" hiddenColumns="1" topLeftCell="B1">
      <selection activeCell="A27" sqref="A27:XFD27"/>
      <pageMargins left="0.7" right="0.7" top="0.75" bottom="0.75" header="0.3" footer="0.3"/>
    </customSheetView>
    <customSheetView guid="{E19B1558-60C9-47B1-9907-D608456849A3}" hiddenColumns="1" topLeftCell="B1">
      <selection activeCell="A27" sqref="A27:XFD27"/>
      <pageMargins left="0.7" right="0.7" top="0.75" bottom="0.75" header="0.3" footer="0.3"/>
    </customSheetView>
    <customSheetView guid="{514418C3-6394-413F-B852-408488DB2FF7}" hiddenColumns="1" topLeftCell="B1">
      <selection activeCell="J14" sqref="J14"/>
      <pageMargins left="0.7" right="0.7" top="0.75" bottom="0.75" header="0.3" footer="0.3"/>
    </customSheetView>
    <customSheetView guid="{F2FA3033-21DA-4ED6-8571-F8262F57F338}" hiddenColumns="1" topLeftCell="B1">
      <selection activeCell="J14" sqref="J14"/>
      <pageMargins left="0.7" right="0.7" top="0.75" bottom="0.75" header="0.3" footer="0.3"/>
    </customSheetView>
    <customSheetView guid="{A80A2091-9B50-41AF-8A15-68887D38AD92}" hiddenColumns="1" topLeftCell="B1">
      <selection activeCell="A27" sqref="A27:XFD27"/>
      <pageMargins left="0.7" right="0.7" top="0.75" bottom="0.75" header="0.3" footer="0.3"/>
    </customSheetView>
    <customSheetView guid="{5211AAAA-756E-4FA9-B6C5-EDC9836E6C74}" topLeftCell="B1">
      <selection activeCell="A27" sqref="A27:XFD27"/>
      <pageMargins left="0.7" right="0.7" top="0.75" bottom="0.75" header="0.3" footer="0.3"/>
    </customSheetView>
    <customSheetView guid="{68BE7D06-EB29-4C31-AB70-452034013B25}" topLeftCell="B1">
      <selection activeCell="L11" sqref="L11"/>
      <pageMargins left="0.7" right="0.7" top="0.75" bottom="0.75" header="0.3" footer="0.3"/>
    </customSheetView>
    <customSheetView guid="{144C3463-B847-4718-8F9F-C1D867811C70}" topLeftCell="B1">
      <selection activeCell="L11" sqref="L11"/>
      <pageMargins left="0.7" right="0.7" top="0.75" bottom="0.75" header="0.3" footer="0.3"/>
    </customSheetView>
    <customSheetView guid="{4BEF44DC-70F5-4C8D-BE70-F3AAF1796715}" topLeftCell="B1">
      <selection activeCell="A27" sqref="A27:XFD27"/>
      <pageMargins left="0.7" right="0.7" top="0.75" bottom="0.75" header="0.3" footer="0.3"/>
    </customSheetView>
    <customSheetView guid="{31414AB6-3086-4113-A513-2FFD6581C7CB}" topLeftCell="B1">
      <selection activeCell="A27" sqref="A27:XFD27"/>
      <pageMargins left="0.7" right="0.7" top="0.75" bottom="0.75" header="0.3" footer="0.3"/>
    </customSheetView>
    <customSheetView guid="{440115C8-0CC6-4756-BF7D-8B2015461FF2}" topLeftCell="B1">
      <selection activeCell="L11" sqref="L11"/>
      <pageMargins left="0.7" right="0.7" top="0.75" bottom="0.75" header="0.3" footer="0.3"/>
    </customSheetView>
    <customSheetView guid="{708396B8-DE8D-4C6C-BD5E-D5B1A804D604}" topLeftCell="B1">
      <selection activeCell="J14" sqref="J14"/>
      <pageMargins left="0.7" right="0.7" top="0.75" bottom="0.75" header="0.3" footer="0.3"/>
    </customSheetView>
    <customSheetView guid="{6B2270D3-2136-4999-B096-05F597152A65}">
      <selection activeCell="A3" sqref="A3:XFD3"/>
      <pageMargins left="0.7" right="0.7" top="0.75" bottom="0.75" header="0.3" footer="0.3"/>
      <pageSetup paperSize="9" scale="65" orientation="portrait" verticalDpi="0" r:id="rId4"/>
    </customSheetView>
    <customSheetView guid="{4DC1FFFC-BCE7-4D32-B172-2682C931CA11}" topLeftCell="B1">
      <selection activeCell="A27" sqref="A27:XFD27"/>
      <pageMargins left="0.7" right="0.7" top="0.75" bottom="0.75" header="0.3" footer="0.3"/>
    </customSheetView>
    <customSheetView guid="{74AFEF32-B194-4D8D-A7FB-9F0C5A28BE24}" topLeftCell="B1">
      <selection activeCell="A27" sqref="A27:XFD27"/>
      <pageMargins left="0.7" right="0.7" top="0.75" bottom="0.75" header="0.3" footer="0.3"/>
    </customSheetView>
    <customSheetView guid="{B7D39365-47AF-4269-B0F2-AAD86AF9AA5A}">
      <selection activeCell="A3" sqref="A3:XFD3"/>
      <pageMargins left="0.7" right="0.7" top="0.75" bottom="0.75" header="0.3" footer="0.3"/>
      <pageSetup paperSize="9" scale="65" orientation="portrait" verticalDpi="0" r:id="rId5"/>
    </customSheetView>
    <customSheetView guid="{1BC40B6C-7C47-4200-9441-E27EEF8ABF93}" topLeftCell="B1">
      <selection activeCell="A27" sqref="A27:XFD27"/>
      <pageMargins left="0.7" right="0.7" top="0.75" bottom="0.75" header="0.3" footer="0.3"/>
    </customSheetView>
    <customSheetView guid="{388735A0-78AE-4471-8576-6714A31E1421}">
      <selection activeCell="A3" sqref="A3:XFD3"/>
      <pageMargins left="0.7" right="0.7" top="0.75" bottom="0.75" header="0.3" footer="0.3"/>
      <pageSetup paperSize="9" scale="65" orientation="portrait" verticalDpi="0" r:id="rId6"/>
    </customSheetView>
    <customSheetView guid="{F476A800-2092-4517-A711-DAB738939D5A}" showPageBreaks="1">
      <selection activeCell="C23" sqref="C23"/>
      <pageMargins left="0.32" right="0.23" top="0.31" bottom="0.33" header="0.19" footer="0.21"/>
      <pageSetup paperSize="9" scale="85" orientation="portrait" r:id="rId7"/>
    </customSheetView>
  </customSheetViews>
  <mergeCells count="1">
    <mergeCell ref="A3:E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J29"/>
  <sheetViews>
    <sheetView zoomScaleNormal="100" workbookViewId="0">
      <selection activeCell="D12" sqref="D12"/>
    </sheetView>
  </sheetViews>
  <sheetFormatPr defaultRowHeight="16.5"/>
  <cols>
    <col min="1" max="1" width="2" style="68" customWidth="1"/>
    <col min="2" max="3" width="16" style="68" customWidth="1"/>
    <col min="4" max="4" width="74" style="68" customWidth="1"/>
    <col min="5" max="5" width="21.7109375" style="72" customWidth="1"/>
    <col min="6" max="9" width="9.140625" style="68"/>
    <col min="10" max="10" width="57" style="68" customWidth="1"/>
    <col min="11" max="256" width="9.140625" style="68"/>
    <col min="257" max="257" width="4.140625" style="68" customWidth="1"/>
    <col min="258" max="258" width="10.85546875" style="68" customWidth="1"/>
    <col min="259" max="259" width="13.140625" style="68" customWidth="1"/>
    <col min="260" max="260" width="57.5703125" style="68" customWidth="1"/>
    <col min="261" max="261" width="13" style="68" customWidth="1"/>
    <col min="262" max="265" width="9.140625" style="68"/>
    <col min="266" max="266" width="57" style="68" customWidth="1"/>
    <col min="267" max="512" width="9.140625" style="68"/>
    <col min="513" max="513" width="4.140625" style="68" customWidth="1"/>
    <col min="514" max="514" width="10.85546875" style="68" customWidth="1"/>
    <col min="515" max="515" width="13.140625" style="68" customWidth="1"/>
    <col min="516" max="516" width="57.5703125" style="68" customWidth="1"/>
    <col min="517" max="517" width="13" style="68" customWidth="1"/>
    <col min="518" max="521" width="9.140625" style="68"/>
    <col min="522" max="522" width="57" style="68" customWidth="1"/>
    <col min="523" max="768" width="9.140625" style="68"/>
    <col min="769" max="769" width="4.140625" style="68" customWidth="1"/>
    <col min="770" max="770" width="10.85546875" style="68" customWidth="1"/>
    <col min="771" max="771" width="13.140625" style="68" customWidth="1"/>
    <col min="772" max="772" width="57.5703125" style="68" customWidth="1"/>
    <col min="773" max="773" width="13" style="68" customWidth="1"/>
    <col min="774" max="777" width="9.140625" style="68"/>
    <col min="778" max="778" width="57" style="68" customWidth="1"/>
    <col min="779" max="1024" width="9.140625" style="68"/>
    <col min="1025" max="1025" width="4.140625" style="68" customWidth="1"/>
    <col min="1026" max="1026" width="10.85546875" style="68" customWidth="1"/>
    <col min="1027" max="1027" width="13.140625" style="68" customWidth="1"/>
    <col min="1028" max="1028" width="57.5703125" style="68" customWidth="1"/>
    <col min="1029" max="1029" width="13" style="68" customWidth="1"/>
    <col min="1030" max="1033" width="9.140625" style="68"/>
    <col min="1034" max="1034" width="57" style="68" customWidth="1"/>
    <col min="1035" max="1280" width="9.140625" style="68"/>
    <col min="1281" max="1281" width="4.140625" style="68" customWidth="1"/>
    <col min="1282" max="1282" width="10.85546875" style="68" customWidth="1"/>
    <col min="1283" max="1283" width="13.140625" style="68" customWidth="1"/>
    <col min="1284" max="1284" width="57.5703125" style="68" customWidth="1"/>
    <col min="1285" max="1285" width="13" style="68" customWidth="1"/>
    <col min="1286" max="1289" width="9.140625" style="68"/>
    <col min="1290" max="1290" width="57" style="68" customWidth="1"/>
    <col min="1291" max="1536" width="9.140625" style="68"/>
    <col min="1537" max="1537" width="4.140625" style="68" customWidth="1"/>
    <col min="1538" max="1538" width="10.85546875" style="68" customWidth="1"/>
    <col min="1539" max="1539" width="13.140625" style="68" customWidth="1"/>
    <col min="1540" max="1540" width="57.5703125" style="68" customWidth="1"/>
    <col min="1541" max="1541" width="13" style="68" customWidth="1"/>
    <col min="1542" max="1545" width="9.140625" style="68"/>
    <col min="1546" max="1546" width="57" style="68" customWidth="1"/>
    <col min="1547" max="1792" width="9.140625" style="68"/>
    <col min="1793" max="1793" width="4.140625" style="68" customWidth="1"/>
    <col min="1794" max="1794" width="10.85546875" style="68" customWidth="1"/>
    <col min="1795" max="1795" width="13.140625" style="68" customWidth="1"/>
    <col min="1796" max="1796" width="57.5703125" style="68" customWidth="1"/>
    <col min="1797" max="1797" width="13" style="68" customWidth="1"/>
    <col min="1798" max="1801" width="9.140625" style="68"/>
    <col min="1802" max="1802" width="57" style="68" customWidth="1"/>
    <col min="1803" max="2048" width="9.140625" style="68"/>
    <col min="2049" max="2049" width="4.140625" style="68" customWidth="1"/>
    <col min="2050" max="2050" width="10.85546875" style="68" customWidth="1"/>
    <col min="2051" max="2051" width="13.140625" style="68" customWidth="1"/>
    <col min="2052" max="2052" width="57.5703125" style="68" customWidth="1"/>
    <col min="2053" max="2053" width="13" style="68" customWidth="1"/>
    <col min="2054" max="2057" width="9.140625" style="68"/>
    <col min="2058" max="2058" width="57" style="68" customWidth="1"/>
    <col min="2059" max="2304" width="9.140625" style="68"/>
    <col min="2305" max="2305" width="4.140625" style="68" customWidth="1"/>
    <col min="2306" max="2306" width="10.85546875" style="68" customWidth="1"/>
    <col min="2307" max="2307" width="13.140625" style="68" customWidth="1"/>
    <col min="2308" max="2308" width="57.5703125" style="68" customWidth="1"/>
    <col min="2309" max="2309" width="13" style="68" customWidth="1"/>
    <col min="2310" max="2313" width="9.140625" style="68"/>
    <col min="2314" max="2314" width="57" style="68" customWidth="1"/>
    <col min="2315" max="2560" width="9.140625" style="68"/>
    <col min="2561" max="2561" width="4.140625" style="68" customWidth="1"/>
    <col min="2562" max="2562" width="10.85546875" style="68" customWidth="1"/>
    <col min="2563" max="2563" width="13.140625" style="68" customWidth="1"/>
    <col min="2564" max="2564" width="57.5703125" style="68" customWidth="1"/>
    <col min="2565" max="2565" width="13" style="68" customWidth="1"/>
    <col min="2566" max="2569" width="9.140625" style="68"/>
    <col min="2570" max="2570" width="57" style="68" customWidth="1"/>
    <col min="2571" max="2816" width="9.140625" style="68"/>
    <col min="2817" max="2817" width="4.140625" style="68" customWidth="1"/>
    <col min="2818" max="2818" width="10.85546875" style="68" customWidth="1"/>
    <col min="2819" max="2819" width="13.140625" style="68" customWidth="1"/>
    <col min="2820" max="2820" width="57.5703125" style="68" customWidth="1"/>
    <col min="2821" max="2821" width="13" style="68" customWidth="1"/>
    <col min="2822" max="2825" width="9.140625" style="68"/>
    <col min="2826" max="2826" width="57" style="68" customWidth="1"/>
    <col min="2827" max="3072" width="9.140625" style="68"/>
    <col min="3073" max="3073" width="4.140625" style="68" customWidth="1"/>
    <col min="3074" max="3074" width="10.85546875" style="68" customWidth="1"/>
    <col min="3075" max="3075" width="13.140625" style="68" customWidth="1"/>
    <col min="3076" max="3076" width="57.5703125" style="68" customWidth="1"/>
    <col min="3077" max="3077" width="13" style="68" customWidth="1"/>
    <col min="3078" max="3081" width="9.140625" style="68"/>
    <col min="3082" max="3082" width="57" style="68" customWidth="1"/>
    <col min="3083" max="3328" width="9.140625" style="68"/>
    <col min="3329" max="3329" width="4.140625" style="68" customWidth="1"/>
    <col min="3330" max="3330" width="10.85546875" style="68" customWidth="1"/>
    <col min="3331" max="3331" width="13.140625" style="68" customWidth="1"/>
    <col min="3332" max="3332" width="57.5703125" style="68" customWidth="1"/>
    <col min="3333" max="3333" width="13" style="68" customWidth="1"/>
    <col min="3334" max="3337" width="9.140625" style="68"/>
    <col min="3338" max="3338" width="57" style="68" customWidth="1"/>
    <col min="3339" max="3584" width="9.140625" style="68"/>
    <col min="3585" max="3585" width="4.140625" style="68" customWidth="1"/>
    <col min="3586" max="3586" width="10.85546875" style="68" customWidth="1"/>
    <col min="3587" max="3587" width="13.140625" style="68" customWidth="1"/>
    <col min="3588" max="3588" width="57.5703125" style="68" customWidth="1"/>
    <col min="3589" max="3589" width="13" style="68" customWidth="1"/>
    <col min="3590" max="3593" width="9.140625" style="68"/>
    <col min="3594" max="3594" width="57" style="68" customWidth="1"/>
    <col min="3595" max="3840" width="9.140625" style="68"/>
    <col min="3841" max="3841" width="4.140625" style="68" customWidth="1"/>
    <col min="3842" max="3842" width="10.85546875" style="68" customWidth="1"/>
    <col min="3843" max="3843" width="13.140625" style="68" customWidth="1"/>
    <col min="3844" max="3844" width="57.5703125" style="68" customWidth="1"/>
    <col min="3845" max="3845" width="13" style="68" customWidth="1"/>
    <col min="3846" max="3849" width="9.140625" style="68"/>
    <col min="3850" max="3850" width="57" style="68" customWidth="1"/>
    <col min="3851" max="4096" width="9.140625" style="68"/>
    <col min="4097" max="4097" width="4.140625" style="68" customWidth="1"/>
    <col min="4098" max="4098" width="10.85546875" style="68" customWidth="1"/>
    <col min="4099" max="4099" width="13.140625" style="68" customWidth="1"/>
    <col min="4100" max="4100" width="57.5703125" style="68" customWidth="1"/>
    <col min="4101" max="4101" width="13" style="68" customWidth="1"/>
    <col min="4102" max="4105" width="9.140625" style="68"/>
    <col min="4106" max="4106" width="57" style="68" customWidth="1"/>
    <col min="4107" max="4352" width="9.140625" style="68"/>
    <col min="4353" max="4353" width="4.140625" style="68" customWidth="1"/>
    <col min="4354" max="4354" width="10.85546875" style="68" customWidth="1"/>
    <col min="4355" max="4355" width="13.140625" style="68" customWidth="1"/>
    <col min="4356" max="4356" width="57.5703125" style="68" customWidth="1"/>
    <col min="4357" max="4357" width="13" style="68" customWidth="1"/>
    <col min="4358" max="4361" width="9.140625" style="68"/>
    <col min="4362" max="4362" width="57" style="68" customWidth="1"/>
    <col min="4363" max="4608" width="9.140625" style="68"/>
    <col min="4609" max="4609" width="4.140625" style="68" customWidth="1"/>
    <col min="4610" max="4610" width="10.85546875" style="68" customWidth="1"/>
    <col min="4611" max="4611" width="13.140625" style="68" customWidth="1"/>
    <col min="4612" max="4612" width="57.5703125" style="68" customWidth="1"/>
    <col min="4613" max="4613" width="13" style="68" customWidth="1"/>
    <col min="4614" max="4617" width="9.140625" style="68"/>
    <col min="4618" max="4618" width="57" style="68" customWidth="1"/>
    <col min="4619" max="4864" width="9.140625" style="68"/>
    <col min="4865" max="4865" width="4.140625" style="68" customWidth="1"/>
    <col min="4866" max="4866" width="10.85546875" style="68" customWidth="1"/>
    <col min="4867" max="4867" width="13.140625" style="68" customWidth="1"/>
    <col min="4868" max="4868" width="57.5703125" style="68" customWidth="1"/>
    <col min="4869" max="4869" width="13" style="68" customWidth="1"/>
    <col min="4870" max="4873" width="9.140625" style="68"/>
    <col min="4874" max="4874" width="57" style="68" customWidth="1"/>
    <col min="4875" max="5120" width="9.140625" style="68"/>
    <col min="5121" max="5121" width="4.140625" style="68" customWidth="1"/>
    <col min="5122" max="5122" width="10.85546875" style="68" customWidth="1"/>
    <col min="5123" max="5123" width="13.140625" style="68" customWidth="1"/>
    <col min="5124" max="5124" width="57.5703125" style="68" customWidth="1"/>
    <col min="5125" max="5125" width="13" style="68" customWidth="1"/>
    <col min="5126" max="5129" width="9.140625" style="68"/>
    <col min="5130" max="5130" width="57" style="68" customWidth="1"/>
    <col min="5131" max="5376" width="9.140625" style="68"/>
    <col min="5377" max="5377" width="4.140625" style="68" customWidth="1"/>
    <col min="5378" max="5378" width="10.85546875" style="68" customWidth="1"/>
    <col min="5379" max="5379" width="13.140625" style="68" customWidth="1"/>
    <col min="5380" max="5380" width="57.5703125" style="68" customWidth="1"/>
    <col min="5381" max="5381" width="13" style="68" customWidth="1"/>
    <col min="5382" max="5385" width="9.140625" style="68"/>
    <col min="5386" max="5386" width="57" style="68" customWidth="1"/>
    <col min="5387" max="5632" width="9.140625" style="68"/>
    <col min="5633" max="5633" width="4.140625" style="68" customWidth="1"/>
    <col min="5634" max="5634" width="10.85546875" style="68" customWidth="1"/>
    <col min="5635" max="5635" width="13.140625" style="68" customWidth="1"/>
    <col min="5636" max="5636" width="57.5703125" style="68" customWidth="1"/>
    <col min="5637" max="5637" width="13" style="68" customWidth="1"/>
    <col min="5638" max="5641" width="9.140625" style="68"/>
    <col min="5642" max="5642" width="57" style="68" customWidth="1"/>
    <col min="5643" max="5888" width="9.140625" style="68"/>
    <col min="5889" max="5889" width="4.140625" style="68" customWidth="1"/>
    <col min="5890" max="5890" width="10.85546875" style="68" customWidth="1"/>
    <col min="5891" max="5891" width="13.140625" style="68" customWidth="1"/>
    <col min="5892" max="5892" width="57.5703125" style="68" customWidth="1"/>
    <col min="5893" max="5893" width="13" style="68" customWidth="1"/>
    <col min="5894" max="5897" width="9.140625" style="68"/>
    <col min="5898" max="5898" width="57" style="68" customWidth="1"/>
    <col min="5899" max="6144" width="9.140625" style="68"/>
    <col min="6145" max="6145" width="4.140625" style="68" customWidth="1"/>
    <col min="6146" max="6146" width="10.85546875" style="68" customWidth="1"/>
    <col min="6147" max="6147" width="13.140625" style="68" customWidth="1"/>
    <col min="6148" max="6148" width="57.5703125" style="68" customWidth="1"/>
    <col min="6149" max="6149" width="13" style="68" customWidth="1"/>
    <col min="6150" max="6153" width="9.140625" style="68"/>
    <col min="6154" max="6154" width="57" style="68" customWidth="1"/>
    <col min="6155" max="6400" width="9.140625" style="68"/>
    <col min="6401" max="6401" width="4.140625" style="68" customWidth="1"/>
    <col min="6402" max="6402" width="10.85546875" style="68" customWidth="1"/>
    <col min="6403" max="6403" width="13.140625" style="68" customWidth="1"/>
    <col min="6404" max="6404" width="57.5703125" style="68" customWidth="1"/>
    <col min="6405" max="6405" width="13" style="68" customWidth="1"/>
    <col min="6406" max="6409" width="9.140625" style="68"/>
    <col min="6410" max="6410" width="57" style="68" customWidth="1"/>
    <col min="6411" max="6656" width="9.140625" style="68"/>
    <col min="6657" max="6657" width="4.140625" style="68" customWidth="1"/>
    <col min="6658" max="6658" width="10.85546875" style="68" customWidth="1"/>
    <col min="6659" max="6659" width="13.140625" style="68" customWidth="1"/>
    <col min="6660" max="6660" width="57.5703125" style="68" customWidth="1"/>
    <col min="6661" max="6661" width="13" style="68" customWidth="1"/>
    <col min="6662" max="6665" width="9.140625" style="68"/>
    <col min="6666" max="6666" width="57" style="68" customWidth="1"/>
    <col min="6667" max="6912" width="9.140625" style="68"/>
    <col min="6913" max="6913" width="4.140625" style="68" customWidth="1"/>
    <col min="6914" max="6914" width="10.85546875" style="68" customWidth="1"/>
    <col min="6915" max="6915" width="13.140625" style="68" customWidth="1"/>
    <col min="6916" max="6916" width="57.5703125" style="68" customWidth="1"/>
    <col min="6917" max="6917" width="13" style="68" customWidth="1"/>
    <col min="6918" max="6921" width="9.140625" style="68"/>
    <col min="6922" max="6922" width="57" style="68" customWidth="1"/>
    <col min="6923" max="7168" width="9.140625" style="68"/>
    <col min="7169" max="7169" width="4.140625" style="68" customWidth="1"/>
    <col min="7170" max="7170" width="10.85546875" style="68" customWidth="1"/>
    <col min="7171" max="7171" width="13.140625" style="68" customWidth="1"/>
    <col min="7172" max="7172" width="57.5703125" style="68" customWidth="1"/>
    <col min="7173" max="7173" width="13" style="68" customWidth="1"/>
    <col min="7174" max="7177" width="9.140625" style="68"/>
    <col min="7178" max="7178" width="57" style="68" customWidth="1"/>
    <col min="7179" max="7424" width="9.140625" style="68"/>
    <col min="7425" max="7425" width="4.140625" style="68" customWidth="1"/>
    <col min="7426" max="7426" width="10.85546875" style="68" customWidth="1"/>
    <col min="7427" max="7427" width="13.140625" style="68" customWidth="1"/>
    <col min="7428" max="7428" width="57.5703125" style="68" customWidth="1"/>
    <col min="7429" max="7429" width="13" style="68" customWidth="1"/>
    <col min="7430" max="7433" width="9.140625" style="68"/>
    <col min="7434" max="7434" width="57" style="68" customWidth="1"/>
    <col min="7435" max="7680" width="9.140625" style="68"/>
    <col min="7681" max="7681" width="4.140625" style="68" customWidth="1"/>
    <col min="7682" max="7682" width="10.85546875" style="68" customWidth="1"/>
    <col min="7683" max="7683" width="13.140625" style="68" customWidth="1"/>
    <col min="7684" max="7684" width="57.5703125" style="68" customWidth="1"/>
    <col min="7685" max="7685" width="13" style="68" customWidth="1"/>
    <col min="7686" max="7689" width="9.140625" style="68"/>
    <col min="7690" max="7690" width="57" style="68" customWidth="1"/>
    <col min="7691" max="7936" width="9.140625" style="68"/>
    <col min="7937" max="7937" width="4.140625" style="68" customWidth="1"/>
    <col min="7938" max="7938" width="10.85546875" style="68" customWidth="1"/>
    <col min="7939" max="7939" width="13.140625" style="68" customWidth="1"/>
    <col min="7940" max="7940" width="57.5703125" style="68" customWidth="1"/>
    <col min="7941" max="7941" width="13" style="68" customWidth="1"/>
    <col min="7942" max="7945" width="9.140625" style="68"/>
    <col min="7946" max="7946" width="57" style="68" customWidth="1"/>
    <col min="7947" max="8192" width="9.140625" style="68"/>
    <col min="8193" max="8193" width="4.140625" style="68" customWidth="1"/>
    <col min="8194" max="8194" width="10.85546875" style="68" customWidth="1"/>
    <col min="8195" max="8195" width="13.140625" style="68" customWidth="1"/>
    <col min="8196" max="8196" width="57.5703125" style="68" customWidth="1"/>
    <col min="8197" max="8197" width="13" style="68" customWidth="1"/>
    <col min="8198" max="8201" width="9.140625" style="68"/>
    <col min="8202" max="8202" width="57" style="68" customWidth="1"/>
    <col min="8203" max="8448" width="9.140625" style="68"/>
    <col min="8449" max="8449" width="4.140625" style="68" customWidth="1"/>
    <col min="8450" max="8450" width="10.85546875" style="68" customWidth="1"/>
    <col min="8451" max="8451" width="13.140625" style="68" customWidth="1"/>
    <col min="8452" max="8452" width="57.5703125" style="68" customWidth="1"/>
    <col min="8453" max="8453" width="13" style="68" customWidth="1"/>
    <col min="8454" max="8457" width="9.140625" style="68"/>
    <col min="8458" max="8458" width="57" style="68" customWidth="1"/>
    <col min="8459" max="8704" width="9.140625" style="68"/>
    <col min="8705" max="8705" width="4.140625" style="68" customWidth="1"/>
    <col min="8706" max="8706" width="10.85546875" style="68" customWidth="1"/>
    <col min="8707" max="8707" width="13.140625" style="68" customWidth="1"/>
    <col min="8708" max="8708" width="57.5703125" style="68" customWidth="1"/>
    <col min="8709" max="8709" width="13" style="68" customWidth="1"/>
    <col min="8710" max="8713" width="9.140625" style="68"/>
    <col min="8714" max="8714" width="57" style="68" customWidth="1"/>
    <col min="8715" max="8960" width="9.140625" style="68"/>
    <col min="8961" max="8961" width="4.140625" style="68" customWidth="1"/>
    <col min="8962" max="8962" width="10.85546875" style="68" customWidth="1"/>
    <col min="8963" max="8963" width="13.140625" style="68" customWidth="1"/>
    <col min="8964" max="8964" width="57.5703125" style="68" customWidth="1"/>
    <col min="8965" max="8965" width="13" style="68" customWidth="1"/>
    <col min="8966" max="8969" width="9.140625" style="68"/>
    <col min="8970" max="8970" width="57" style="68" customWidth="1"/>
    <col min="8971" max="9216" width="9.140625" style="68"/>
    <col min="9217" max="9217" width="4.140625" style="68" customWidth="1"/>
    <col min="9218" max="9218" width="10.85546875" style="68" customWidth="1"/>
    <col min="9219" max="9219" width="13.140625" style="68" customWidth="1"/>
    <col min="9220" max="9220" width="57.5703125" style="68" customWidth="1"/>
    <col min="9221" max="9221" width="13" style="68" customWidth="1"/>
    <col min="9222" max="9225" width="9.140625" style="68"/>
    <col min="9226" max="9226" width="57" style="68" customWidth="1"/>
    <col min="9227" max="9472" width="9.140625" style="68"/>
    <col min="9473" max="9473" width="4.140625" style="68" customWidth="1"/>
    <col min="9474" max="9474" width="10.85546875" style="68" customWidth="1"/>
    <col min="9475" max="9475" width="13.140625" style="68" customWidth="1"/>
    <col min="9476" max="9476" width="57.5703125" style="68" customWidth="1"/>
    <col min="9477" max="9477" width="13" style="68" customWidth="1"/>
    <col min="9478" max="9481" width="9.140625" style="68"/>
    <col min="9482" max="9482" width="57" style="68" customWidth="1"/>
    <col min="9483" max="9728" width="9.140625" style="68"/>
    <col min="9729" max="9729" width="4.140625" style="68" customWidth="1"/>
    <col min="9730" max="9730" width="10.85546875" style="68" customWidth="1"/>
    <col min="9731" max="9731" width="13.140625" style="68" customWidth="1"/>
    <col min="9732" max="9732" width="57.5703125" style="68" customWidth="1"/>
    <col min="9733" max="9733" width="13" style="68" customWidth="1"/>
    <col min="9734" max="9737" width="9.140625" style="68"/>
    <col min="9738" max="9738" width="57" style="68" customWidth="1"/>
    <col min="9739" max="9984" width="9.140625" style="68"/>
    <col min="9985" max="9985" width="4.140625" style="68" customWidth="1"/>
    <col min="9986" max="9986" width="10.85546875" style="68" customWidth="1"/>
    <col min="9987" max="9987" width="13.140625" style="68" customWidth="1"/>
    <col min="9988" max="9988" width="57.5703125" style="68" customWidth="1"/>
    <col min="9989" max="9989" width="13" style="68" customWidth="1"/>
    <col min="9990" max="9993" width="9.140625" style="68"/>
    <col min="9994" max="9994" width="57" style="68" customWidth="1"/>
    <col min="9995" max="10240" width="9.140625" style="68"/>
    <col min="10241" max="10241" width="4.140625" style="68" customWidth="1"/>
    <col min="10242" max="10242" width="10.85546875" style="68" customWidth="1"/>
    <col min="10243" max="10243" width="13.140625" style="68" customWidth="1"/>
    <col min="10244" max="10244" width="57.5703125" style="68" customWidth="1"/>
    <col min="10245" max="10245" width="13" style="68" customWidth="1"/>
    <col min="10246" max="10249" width="9.140625" style="68"/>
    <col min="10250" max="10250" width="57" style="68" customWidth="1"/>
    <col min="10251" max="10496" width="9.140625" style="68"/>
    <col min="10497" max="10497" width="4.140625" style="68" customWidth="1"/>
    <col min="10498" max="10498" width="10.85546875" style="68" customWidth="1"/>
    <col min="10499" max="10499" width="13.140625" style="68" customWidth="1"/>
    <col min="10500" max="10500" width="57.5703125" style="68" customWidth="1"/>
    <col min="10501" max="10501" width="13" style="68" customWidth="1"/>
    <col min="10502" max="10505" width="9.140625" style="68"/>
    <col min="10506" max="10506" width="57" style="68" customWidth="1"/>
    <col min="10507" max="10752" width="9.140625" style="68"/>
    <col min="10753" max="10753" width="4.140625" style="68" customWidth="1"/>
    <col min="10754" max="10754" width="10.85546875" style="68" customWidth="1"/>
    <col min="10755" max="10755" width="13.140625" style="68" customWidth="1"/>
    <col min="10756" max="10756" width="57.5703125" style="68" customWidth="1"/>
    <col min="10757" max="10757" width="13" style="68" customWidth="1"/>
    <col min="10758" max="10761" width="9.140625" style="68"/>
    <col min="10762" max="10762" width="57" style="68" customWidth="1"/>
    <col min="10763" max="11008" width="9.140625" style="68"/>
    <col min="11009" max="11009" width="4.140625" style="68" customWidth="1"/>
    <col min="11010" max="11010" width="10.85546875" style="68" customWidth="1"/>
    <col min="11011" max="11011" width="13.140625" style="68" customWidth="1"/>
    <col min="11012" max="11012" width="57.5703125" style="68" customWidth="1"/>
    <col min="11013" max="11013" width="13" style="68" customWidth="1"/>
    <col min="11014" max="11017" width="9.140625" style="68"/>
    <col min="11018" max="11018" width="57" style="68" customWidth="1"/>
    <col min="11019" max="11264" width="9.140625" style="68"/>
    <col min="11265" max="11265" width="4.140625" style="68" customWidth="1"/>
    <col min="11266" max="11266" width="10.85546875" style="68" customWidth="1"/>
    <col min="11267" max="11267" width="13.140625" style="68" customWidth="1"/>
    <col min="11268" max="11268" width="57.5703125" style="68" customWidth="1"/>
    <col min="11269" max="11269" width="13" style="68" customWidth="1"/>
    <col min="11270" max="11273" width="9.140625" style="68"/>
    <col min="11274" max="11274" width="57" style="68" customWidth="1"/>
    <col min="11275" max="11520" width="9.140625" style="68"/>
    <col min="11521" max="11521" width="4.140625" style="68" customWidth="1"/>
    <col min="11522" max="11522" width="10.85546875" style="68" customWidth="1"/>
    <col min="11523" max="11523" width="13.140625" style="68" customWidth="1"/>
    <col min="11524" max="11524" width="57.5703125" style="68" customWidth="1"/>
    <col min="11525" max="11525" width="13" style="68" customWidth="1"/>
    <col min="11526" max="11529" width="9.140625" style="68"/>
    <col min="11530" max="11530" width="57" style="68" customWidth="1"/>
    <col min="11531" max="11776" width="9.140625" style="68"/>
    <col min="11777" max="11777" width="4.140625" style="68" customWidth="1"/>
    <col min="11778" max="11778" width="10.85546875" style="68" customWidth="1"/>
    <col min="11779" max="11779" width="13.140625" style="68" customWidth="1"/>
    <col min="11780" max="11780" width="57.5703125" style="68" customWidth="1"/>
    <col min="11781" max="11781" width="13" style="68" customWidth="1"/>
    <col min="11782" max="11785" width="9.140625" style="68"/>
    <col min="11786" max="11786" width="57" style="68" customWidth="1"/>
    <col min="11787" max="12032" width="9.140625" style="68"/>
    <col min="12033" max="12033" width="4.140625" style="68" customWidth="1"/>
    <col min="12034" max="12034" width="10.85546875" style="68" customWidth="1"/>
    <col min="12035" max="12035" width="13.140625" style="68" customWidth="1"/>
    <col min="12036" max="12036" width="57.5703125" style="68" customWidth="1"/>
    <col min="12037" max="12037" width="13" style="68" customWidth="1"/>
    <col min="12038" max="12041" width="9.140625" style="68"/>
    <col min="12042" max="12042" width="57" style="68" customWidth="1"/>
    <col min="12043" max="12288" width="9.140625" style="68"/>
    <col min="12289" max="12289" width="4.140625" style="68" customWidth="1"/>
    <col min="12290" max="12290" width="10.85546875" style="68" customWidth="1"/>
    <col min="12291" max="12291" width="13.140625" style="68" customWidth="1"/>
    <col min="12292" max="12292" width="57.5703125" style="68" customWidth="1"/>
    <col min="12293" max="12293" width="13" style="68" customWidth="1"/>
    <col min="12294" max="12297" width="9.140625" style="68"/>
    <col min="12298" max="12298" width="57" style="68" customWidth="1"/>
    <col min="12299" max="12544" width="9.140625" style="68"/>
    <col min="12545" max="12545" width="4.140625" style="68" customWidth="1"/>
    <col min="12546" max="12546" width="10.85546875" style="68" customWidth="1"/>
    <col min="12547" max="12547" width="13.140625" style="68" customWidth="1"/>
    <col min="12548" max="12548" width="57.5703125" style="68" customWidth="1"/>
    <col min="12549" max="12549" width="13" style="68" customWidth="1"/>
    <col min="12550" max="12553" width="9.140625" style="68"/>
    <col min="12554" max="12554" width="57" style="68" customWidth="1"/>
    <col min="12555" max="12800" width="9.140625" style="68"/>
    <col min="12801" max="12801" width="4.140625" style="68" customWidth="1"/>
    <col min="12802" max="12802" width="10.85546875" style="68" customWidth="1"/>
    <col min="12803" max="12803" width="13.140625" style="68" customWidth="1"/>
    <col min="12804" max="12804" width="57.5703125" style="68" customWidth="1"/>
    <col min="12805" max="12805" width="13" style="68" customWidth="1"/>
    <col min="12806" max="12809" width="9.140625" style="68"/>
    <col min="12810" max="12810" width="57" style="68" customWidth="1"/>
    <col min="12811" max="13056" width="9.140625" style="68"/>
    <col min="13057" max="13057" width="4.140625" style="68" customWidth="1"/>
    <col min="13058" max="13058" width="10.85546875" style="68" customWidth="1"/>
    <col min="13059" max="13059" width="13.140625" style="68" customWidth="1"/>
    <col min="13060" max="13060" width="57.5703125" style="68" customWidth="1"/>
    <col min="13061" max="13061" width="13" style="68" customWidth="1"/>
    <col min="13062" max="13065" width="9.140625" style="68"/>
    <col min="13066" max="13066" width="57" style="68" customWidth="1"/>
    <col min="13067" max="13312" width="9.140625" style="68"/>
    <col min="13313" max="13313" width="4.140625" style="68" customWidth="1"/>
    <col min="13314" max="13314" width="10.85546875" style="68" customWidth="1"/>
    <col min="13315" max="13315" width="13.140625" style="68" customWidth="1"/>
    <col min="13316" max="13316" width="57.5703125" style="68" customWidth="1"/>
    <col min="13317" max="13317" width="13" style="68" customWidth="1"/>
    <col min="13318" max="13321" width="9.140625" style="68"/>
    <col min="13322" max="13322" width="57" style="68" customWidth="1"/>
    <col min="13323" max="13568" width="9.140625" style="68"/>
    <col min="13569" max="13569" width="4.140625" style="68" customWidth="1"/>
    <col min="13570" max="13570" width="10.85546875" style="68" customWidth="1"/>
    <col min="13571" max="13571" width="13.140625" style="68" customWidth="1"/>
    <col min="13572" max="13572" width="57.5703125" style="68" customWidth="1"/>
    <col min="13573" max="13573" width="13" style="68" customWidth="1"/>
    <col min="13574" max="13577" width="9.140625" style="68"/>
    <col min="13578" max="13578" width="57" style="68" customWidth="1"/>
    <col min="13579" max="13824" width="9.140625" style="68"/>
    <col min="13825" max="13825" width="4.140625" style="68" customWidth="1"/>
    <col min="13826" max="13826" width="10.85546875" style="68" customWidth="1"/>
    <col min="13827" max="13827" width="13.140625" style="68" customWidth="1"/>
    <col min="13828" max="13828" width="57.5703125" style="68" customWidth="1"/>
    <col min="13829" max="13829" width="13" style="68" customWidth="1"/>
    <col min="13830" max="13833" width="9.140625" style="68"/>
    <col min="13834" max="13834" width="57" style="68" customWidth="1"/>
    <col min="13835" max="14080" width="9.140625" style="68"/>
    <col min="14081" max="14081" width="4.140625" style="68" customWidth="1"/>
    <col min="14082" max="14082" width="10.85546875" style="68" customWidth="1"/>
    <col min="14083" max="14083" width="13.140625" style="68" customWidth="1"/>
    <col min="14084" max="14084" width="57.5703125" style="68" customWidth="1"/>
    <col min="14085" max="14085" width="13" style="68" customWidth="1"/>
    <col min="14086" max="14089" width="9.140625" style="68"/>
    <col min="14090" max="14090" width="57" style="68" customWidth="1"/>
    <col min="14091" max="14336" width="9.140625" style="68"/>
    <col min="14337" max="14337" width="4.140625" style="68" customWidth="1"/>
    <col min="14338" max="14338" width="10.85546875" style="68" customWidth="1"/>
    <col min="14339" max="14339" width="13.140625" style="68" customWidth="1"/>
    <col min="14340" max="14340" width="57.5703125" style="68" customWidth="1"/>
    <col min="14341" max="14341" width="13" style="68" customWidth="1"/>
    <col min="14342" max="14345" width="9.140625" style="68"/>
    <col min="14346" max="14346" width="57" style="68" customWidth="1"/>
    <col min="14347" max="14592" width="9.140625" style="68"/>
    <col min="14593" max="14593" width="4.140625" style="68" customWidth="1"/>
    <col min="14594" max="14594" width="10.85546875" style="68" customWidth="1"/>
    <col min="14595" max="14595" width="13.140625" style="68" customWidth="1"/>
    <col min="14596" max="14596" width="57.5703125" style="68" customWidth="1"/>
    <col min="14597" max="14597" width="13" style="68" customWidth="1"/>
    <col min="14598" max="14601" width="9.140625" style="68"/>
    <col min="14602" max="14602" width="57" style="68" customWidth="1"/>
    <col min="14603" max="14848" width="9.140625" style="68"/>
    <col min="14849" max="14849" width="4.140625" style="68" customWidth="1"/>
    <col min="14850" max="14850" width="10.85546875" style="68" customWidth="1"/>
    <col min="14851" max="14851" width="13.140625" style="68" customWidth="1"/>
    <col min="14852" max="14852" width="57.5703125" style="68" customWidth="1"/>
    <col min="14853" max="14853" width="13" style="68" customWidth="1"/>
    <col min="14854" max="14857" width="9.140625" style="68"/>
    <col min="14858" max="14858" width="57" style="68" customWidth="1"/>
    <col min="14859" max="15104" width="9.140625" style="68"/>
    <col min="15105" max="15105" width="4.140625" style="68" customWidth="1"/>
    <col min="15106" max="15106" width="10.85546875" style="68" customWidth="1"/>
    <col min="15107" max="15107" width="13.140625" style="68" customWidth="1"/>
    <col min="15108" max="15108" width="57.5703125" style="68" customWidth="1"/>
    <col min="15109" max="15109" width="13" style="68" customWidth="1"/>
    <col min="15110" max="15113" width="9.140625" style="68"/>
    <col min="15114" max="15114" width="57" style="68" customWidth="1"/>
    <col min="15115" max="15360" width="9.140625" style="68"/>
    <col min="15361" max="15361" width="4.140625" style="68" customWidth="1"/>
    <col min="15362" max="15362" width="10.85546875" style="68" customWidth="1"/>
    <col min="15363" max="15363" width="13.140625" style="68" customWidth="1"/>
    <col min="15364" max="15364" width="57.5703125" style="68" customWidth="1"/>
    <col min="15365" max="15365" width="13" style="68" customWidth="1"/>
    <col min="15366" max="15369" width="9.140625" style="68"/>
    <col min="15370" max="15370" width="57" style="68" customWidth="1"/>
    <col min="15371" max="15616" width="9.140625" style="68"/>
    <col min="15617" max="15617" width="4.140625" style="68" customWidth="1"/>
    <col min="15618" max="15618" width="10.85546875" style="68" customWidth="1"/>
    <col min="15619" max="15619" width="13.140625" style="68" customWidth="1"/>
    <col min="15620" max="15620" width="57.5703125" style="68" customWidth="1"/>
    <col min="15621" max="15621" width="13" style="68" customWidth="1"/>
    <col min="15622" max="15625" width="9.140625" style="68"/>
    <col min="15626" max="15626" width="57" style="68" customWidth="1"/>
    <col min="15627" max="15872" width="9.140625" style="68"/>
    <col min="15873" max="15873" width="4.140625" style="68" customWidth="1"/>
    <col min="15874" max="15874" width="10.85546875" style="68" customWidth="1"/>
    <col min="15875" max="15875" width="13.140625" style="68" customWidth="1"/>
    <col min="15876" max="15876" width="57.5703125" style="68" customWidth="1"/>
    <col min="15877" max="15877" width="13" style="68" customWidth="1"/>
    <col min="15878" max="15881" width="9.140625" style="68"/>
    <col min="15882" max="15882" width="57" style="68" customWidth="1"/>
    <col min="15883" max="16128" width="9.140625" style="68"/>
    <col min="16129" max="16129" width="4.140625" style="68" customWidth="1"/>
    <col min="16130" max="16130" width="10.85546875" style="68" customWidth="1"/>
    <col min="16131" max="16131" width="13.140625" style="68" customWidth="1"/>
    <col min="16132" max="16132" width="57.5703125" style="68" customWidth="1"/>
    <col min="16133" max="16133" width="13" style="68" customWidth="1"/>
    <col min="16134" max="16137" width="9.140625" style="68"/>
    <col min="16138" max="16138" width="57" style="68" customWidth="1"/>
    <col min="16139" max="16384" width="9.140625" style="68"/>
  </cols>
  <sheetData>
    <row r="1" spans="2:8">
      <c r="E1" s="445" t="s">
        <v>90</v>
      </c>
      <c r="H1" s="69"/>
    </row>
    <row r="2" spans="2:8">
      <c r="E2" s="445" t="s">
        <v>455</v>
      </c>
      <c r="H2" s="69"/>
    </row>
    <row r="3" spans="2:8">
      <c r="E3" s="446"/>
    </row>
    <row r="4" spans="2:8" ht="46.5" customHeight="1">
      <c r="B4" s="678" t="s">
        <v>827</v>
      </c>
      <c r="C4" s="679"/>
      <c r="D4" s="679"/>
      <c r="E4" s="679"/>
    </row>
    <row r="5" spans="2:8" ht="17.25" thickBot="1">
      <c r="B5" s="447"/>
      <c r="C5" s="447"/>
      <c r="D5" s="447"/>
      <c r="E5" s="448" t="s">
        <v>85</v>
      </c>
    </row>
    <row r="6" spans="2:8" ht="20.25" customHeight="1">
      <c r="B6" s="680" t="s">
        <v>24</v>
      </c>
      <c r="C6" s="681"/>
      <c r="D6" s="682" t="s">
        <v>456</v>
      </c>
      <c r="E6" s="684" t="s">
        <v>84</v>
      </c>
    </row>
    <row r="7" spans="2:8" ht="27.75" customHeight="1">
      <c r="B7" s="449" t="s">
        <v>20</v>
      </c>
      <c r="C7" s="450" t="s">
        <v>23</v>
      </c>
      <c r="D7" s="683"/>
      <c r="E7" s="685"/>
    </row>
    <row r="8" spans="2:8" ht="33.75" customHeight="1">
      <c r="B8" s="451"/>
      <c r="C8" s="385"/>
      <c r="D8" s="452" t="s">
        <v>1</v>
      </c>
      <c r="E8" s="453">
        <f>E9+E22+E25</f>
        <v>278835.60000000003</v>
      </c>
      <c r="G8" s="70"/>
    </row>
    <row r="9" spans="2:8" ht="35.25" customHeight="1">
      <c r="B9" s="449"/>
      <c r="C9" s="385"/>
      <c r="D9" s="454" t="s">
        <v>481</v>
      </c>
      <c r="E9" s="453">
        <f>E10+E12+E20+E17</f>
        <v>270041.2</v>
      </c>
    </row>
    <row r="10" spans="2:8" ht="34.5" customHeight="1" thickBot="1">
      <c r="B10" s="455">
        <v>1145</v>
      </c>
      <c r="C10" s="686" t="s">
        <v>823</v>
      </c>
      <c r="D10" s="686"/>
      <c r="E10" s="456">
        <f>+E11+E12+E13+E14+E15+E16</f>
        <v>177876.7</v>
      </c>
    </row>
    <row r="11" spans="2:8" ht="44.25" customHeight="1">
      <c r="B11" s="88"/>
      <c r="C11" s="457" t="s">
        <v>3</v>
      </c>
      <c r="D11" s="458" t="s">
        <v>396</v>
      </c>
      <c r="E11" s="456">
        <v>32105</v>
      </c>
    </row>
    <row r="12" spans="2:8" ht="44.25" customHeight="1">
      <c r="B12" s="459"/>
      <c r="C12" s="457" t="s">
        <v>5</v>
      </c>
      <c r="D12" s="458" t="s">
        <v>824</v>
      </c>
      <c r="E12" s="456">
        <v>18337.5</v>
      </c>
    </row>
    <row r="13" spans="2:8" ht="44.25" customHeight="1">
      <c r="B13" s="459"/>
      <c r="C13" s="457" t="s">
        <v>7</v>
      </c>
      <c r="D13" s="458" t="s">
        <v>825</v>
      </c>
      <c r="E13" s="456">
        <v>96684.2</v>
      </c>
    </row>
    <row r="14" spans="2:8" ht="40.5" customHeight="1">
      <c r="B14" s="459"/>
      <c r="C14" s="457" t="s">
        <v>9</v>
      </c>
      <c r="D14" s="460" t="s">
        <v>826</v>
      </c>
      <c r="E14" s="456">
        <v>14000</v>
      </c>
    </row>
    <row r="15" spans="2:8" ht="40.5" customHeight="1">
      <c r="B15" s="459"/>
      <c r="C15" s="457" t="s">
        <v>840</v>
      </c>
      <c r="D15" s="460" t="s">
        <v>841</v>
      </c>
      <c r="E15" s="456">
        <v>1750</v>
      </c>
    </row>
    <row r="16" spans="2:8" ht="40.5" customHeight="1" thickBot="1">
      <c r="B16" s="89"/>
      <c r="C16" s="457" t="s">
        <v>842</v>
      </c>
      <c r="D16" s="460" t="s">
        <v>843</v>
      </c>
      <c r="E16" s="456">
        <v>15000</v>
      </c>
    </row>
    <row r="17" spans="2:10" ht="30" customHeight="1">
      <c r="B17" s="675">
        <v>1011</v>
      </c>
      <c r="C17" s="677" t="s">
        <v>480</v>
      </c>
      <c r="D17" s="677"/>
      <c r="E17" s="456">
        <f>+E18+E19</f>
        <v>52500</v>
      </c>
    </row>
    <row r="18" spans="2:10" ht="62.25" customHeight="1">
      <c r="B18" s="676"/>
      <c r="C18" s="461" t="s">
        <v>477</v>
      </c>
      <c r="D18" s="458" t="s">
        <v>478</v>
      </c>
      <c r="E18" s="456">
        <v>22500</v>
      </c>
    </row>
    <row r="19" spans="2:10" ht="49.5">
      <c r="B19" s="676"/>
      <c r="C19" s="461" t="s">
        <v>476</v>
      </c>
      <c r="D19" s="458" t="s">
        <v>479</v>
      </c>
      <c r="E19" s="456">
        <v>30000</v>
      </c>
    </row>
    <row r="20" spans="2:10" ht="50.25" customHeight="1">
      <c r="B20" s="676" t="s">
        <v>457</v>
      </c>
      <c r="C20" s="686" t="s">
        <v>391</v>
      </c>
      <c r="D20" s="686"/>
      <c r="E20" s="456">
        <f>E21</f>
        <v>21327</v>
      </c>
    </row>
    <row r="21" spans="2:10" ht="45" customHeight="1">
      <c r="B21" s="676"/>
      <c r="C21" s="462" t="s">
        <v>7</v>
      </c>
      <c r="D21" s="463" t="s">
        <v>458</v>
      </c>
      <c r="E21" s="456">
        <v>21327</v>
      </c>
      <c r="J21" s="71"/>
    </row>
    <row r="22" spans="2:10" ht="26.25" customHeight="1">
      <c r="B22" s="464"/>
      <c r="C22" s="461"/>
      <c r="D22" s="452" t="s">
        <v>482</v>
      </c>
      <c r="E22" s="453">
        <f>E23</f>
        <v>2000</v>
      </c>
    </row>
    <row r="23" spans="2:10" ht="36" customHeight="1">
      <c r="B23" s="676" t="s">
        <v>459</v>
      </c>
      <c r="C23" s="686" t="s">
        <v>460</v>
      </c>
      <c r="D23" s="686"/>
      <c r="E23" s="465">
        <f>E24</f>
        <v>2000</v>
      </c>
    </row>
    <row r="24" spans="2:10" ht="27" customHeight="1">
      <c r="B24" s="676"/>
      <c r="C24" s="461" t="s">
        <v>11</v>
      </c>
      <c r="D24" s="458" t="s">
        <v>461</v>
      </c>
      <c r="E24" s="465">
        <v>2000</v>
      </c>
    </row>
    <row r="25" spans="2:10" ht="41.25" customHeight="1">
      <c r="B25" s="466"/>
      <c r="C25" s="387"/>
      <c r="D25" s="467" t="s">
        <v>483</v>
      </c>
      <c r="E25" s="468">
        <f>E26</f>
        <v>6794.4</v>
      </c>
    </row>
    <row r="26" spans="2:10" ht="27.75" customHeight="1">
      <c r="B26" s="676">
        <v>1115</v>
      </c>
      <c r="C26" s="683" t="s">
        <v>287</v>
      </c>
      <c r="D26" s="683"/>
      <c r="E26" s="465">
        <f>E27</f>
        <v>6794.4</v>
      </c>
    </row>
    <row r="27" spans="2:10" ht="39" customHeight="1" thickBot="1">
      <c r="B27" s="687"/>
      <c r="C27" s="469" t="s">
        <v>5</v>
      </c>
      <c r="D27" s="129" t="s">
        <v>462</v>
      </c>
      <c r="E27" s="470">
        <v>6794.4</v>
      </c>
    </row>
    <row r="28" spans="2:10" ht="20.25" hidden="1" customHeight="1">
      <c r="B28" s="471"/>
      <c r="C28" s="471"/>
      <c r="D28" s="472" t="s">
        <v>408</v>
      </c>
      <c r="E28" s="473">
        <f>E29</f>
        <v>0</v>
      </c>
    </row>
    <row r="29" spans="2:10" ht="1.5" hidden="1" customHeight="1" thickBot="1">
      <c r="B29" s="474" t="s">
        <v>463</v>
      </c>
      <c r="C29" s="474" t="s">
        <v>464</v>
      </c>
      <c r="D29" s="475" t="s">
        <v>465</v>
      </c>
      <c r="E29" s="474"/>
    </row>
  </sheetData>
  <customSheetViews>
    <customSheetView guid="{C9081878-9A32-4BF2-979B-D70E9C442E00}" hiddenRows="1">
      <selection activeCell="D12" sqref="D12"/>
      <pageMargins left="0.7" right="0.7" top="0.75" bottom="0.75" header="0.3" footer="0.3"/>
    </customSheetView>
    <customSheetView guid="{95B1FF88-09DB-42EC-8CE0-BF1EF0355040}" showPageBreaks="1" printArea="1" hiddenRows="1" topLeftCell="A22">
      <selection activeCell="C38" sqref="C38"/>
      <pageMargins left="0.7" right="0.7" top="0.75" bottom="0.75" header="0.3" footer="0.3"/>
      <pageSetup paperSize="9" scale="67" orientation="portrait" r:id="rId1"/>
    </customSheetView>
    <customSheetView guid="{5DD3E475-F45C-4A17-9089-06F4C73D3F7E}" hiddenRows="1" topLeftCell="A10">
      <selection activeCell="D29" sqref="D29"/>
      <pageMargins left="0.7" right="0.7" top="0.75" bottom="0.75" header="0.3" footer="0.3"/>
      <pageSetup paperSize="9" scale="67" orientation="portrait" verticalDpi="0" r:id="rId2"/>
    </customSheetView>
    <customSheetView guid="{67BE5DEC-F50E-49E9-874E-AC9681F80A5E}" hiddenRows="1">
      <selection activeCell="D16" sqref="D16"/>
      <pageMargins left="0.7" right="0.7" top="0.75" bottom="0.75" header="0.3" footer="0.3"/>
    </customSheetView>
    <customSheetView guid="{8E731367-EA9A-41BA-91A0-FD9E9036E067}" hiddenRows="1">
      <selection activeCell="D14" sqref="D14"/>
      <pageMargins left="0.7" right="0.7" top="0.75" bottom="0.75" header="0.3" footer="0.3"/>
    </customSheetView>
    <customSheetView guid="{748E2A4D-EA1D-4DFB-BF1F-D1587FCBFEB5}" hiddenRows="1">
      <selection activeCell="C16" sqref="C16:D16"/>
      <pageMargins left="0.7" right="0.7" top="0.75" bottom="0.75" header="0.3" footer="0.3"/>
    </customSheetView>
    <customSheetView guid="{ECCB5E59-120F-4C8D-A9FE-1D4C0A6A082F}" showPageBreaks="1" hiddenRows="1" topLeftCell="A10">
      <selection activeCell="B18" sqref="B18:E20"/>
      <pageMargins left="0.7" right="0.7" top="0.75" bottom="0.75" header="0.3" footer="0.3"/>
      <pageSetup paperSize="9" orientation="portrait" horizontalDpi="4294967294" verticalDpi="4294967294" r:id="rId3"/>
    </customSheetView>
    <customSheetView guid="{39040527-F8B0-4187-9B5D-69AB81C93DE1}" hiddenRows="1" topLeftCell="A13">
      <selection activeCell="E12" sqref="E12"/>
      <pageMargins left="0.7" right="0.7" top="0.75" bottom="0.75" header="0.3" footer="0.3"/>
    </customSheetView>
    <customSheetView guid="{4E609172-2920-4CCF-A67C-C62FCD23CCF4}" hiddenRows="1" topLeftCell="A7">
      <selection activeCell="D15" sqref="D15"/>
      <pageMargins left="0.7" right="0.7" top="0.75" bottom="0.75" header="0.3" footer="0.3"/>
      <pageSetup paperSize="9" orientation="portrait" horizontalDpi="4294967294" verticalDpi="4294967294" r:id="rId4"/>
    </customSheetView>
    <customSheetView guid="{39E48EBD-D48E-4BB3-ACFC-5C8CECEE8FAD}" hiddenRows="1">
      <selection activeCell="D16" sqref="D16"/>
      <pageMargins left="0.7" right="0.7" top="0.75" bottom="0.75" header="0.3" footer="0.3"/>
    </customSheetView>
    <customSheetView guid="{D07DD8B6-134A-4F26-8D55-F982E0D49809}" hiddenRows="1">
      <selection activeCell="D16" sqref="D16"/>
      <pageMargins left="0.7" right="0.7" top="0.75" bottom="0.75" header="0.3" footer="0.3"/>
    </customSheetView>
    <customSheetView guid="{C26DFAEA-7A1B-49E9-B40A-4EE29787CA1E}" hiddenRows="1">
      <selection activeCell="D16" sqref="D16"/>
      <pageMargins left="0.7" right="0.7" top="0.75" bottom="0.75" header="0.3" footer="0.3"/>
    </customSheetView>
    <customSheetView guid="{E19B1558-60C9-47B1-9907-D608456849A3}" hiddenRows="1">
      <selection activeCell="D16" sqref="D16"/>
      <pageMargins left="0.7" right="0.7" top="0.75" bottom="0.75" header="0.3" footer="0.3"/>
    </customSheetView>
    <customSheetView guid="{514418C3-6394-413F-B852-408488DB2FF7}" hiddenRows="1">
      <selection activeCell="D16" sqref="D16"/>
      <pageMargins left="0.7" right="0.7" top="0.75" bottom="0.75" header="0.3" footer="0.3"/>
    </customSheetView>
    <customSheetView guid="{F2FA3033-21DA-4ED6-8571-F8262F57F338}" hiddenRows="1">
      <selection activeCell="D16" sqref="D16"/>
      <pageMargins left="0.7" right="0.7" top="0.75" bottom="0.75" header="0.3" footer="0.3"/>
    </customSheetView>
    <customSheetView guid="{A80A2091-9B50-41AF-8A15-68887D38AD92}" hiddenRows="1">
      <selection activeCell="D16" sqref="D16"/>
      <pageMargins left="0.7" right="0.7" top="0.75" bottom="0.75" header="0.3" footer="0.3"/>
    </customSheetView>
    <customSheetView guid="{5211AAAA-756E-4FA9-B6C5-EDC9836E6C74}" hiddenRows="1">
      <selection activeCell="D16" sqref="D16"/>
      <pageMargins left="0.7" right="0.7" top="0.75" bottom="0.75" header="0.3" footer="0.3"/>
    </customSheetView>
    <customSheetView guid="{68BE7D06-EB29-4C31-AB70-452034013B25}" hiddenRows="1" topLeftCell="A10">
      <selection activeCell="B18" sqref="B18:E20"/>
      <pageMargins left="0.7" right="0.7" top="0.75" bottom="0.75" header="0.3" footer="0.3"/>
      <pageSetup paperSize="9" orientation="portrait" horizontalDpi="4294967294" verticalDpi="4294967294" r:id="rId5"/>
    </customSheetView>
    <customSheetView guid="{144C3463-B847-4718-8F9F-C1D867811C70}" hiddenRows="1">
      <selection activeCell="J16" sqref="J16"/>
      <pageMargins left="0.7" right="0.7" top="0.75" bottom="0.75" header="0.3" footer="0.3"/>
      <pageSetup paperSize="9" orientation="portrait" horizontalDpi="4294967294" verticalDpi="4294967294" r:id="rId6"/>
    </customSheetView>
    <customSheetView guid="{4BEF44DC-70F5-4C8D-BE70-F3AAF1796715}" hiddenRows="1">
      <selection activeCell="D16" sqref="D16"/>
      <pageMargins left="0.7" right="0.7" top="0.75" bottom="0.75" header="0.3" footer="0.3"/>
    </customSheetView>
    <customSheetView guid="{31414AB6-3086-4113-A513-2FFD6581C7CB}" hiddenRows="1">
      <selection activeCell="D16" sqref="D16"/>
      <pageMargins left="0.7" right="0.7" top="0.75" bottom="0.75" header="0.3" footer="0.3"/>
    </customSheetView>
    <customSheetView guid="{440115C8-0CC6-4756-BF7D-8B2015461FF2}" hiddenRows="1" topLeftCell="A4">
      <selection activeCell="J16" sqref="J16"/>
      <pageMargins left="0.7" right="0.7" top="0.75" bottom="0.75" header="0.3" footer="0.3"/>
      <pageSetup paperSize="9" orientation="portrait" horizontalDpi="4294967294" verticalDpi="4294967294" r:id="rId7"/>
    </customSheetView>
    <customSheetView guid="{708396B8-DE8D-4C6C-BD5E-D5B1A804D604}" showPageBreaks="1" hiddenRows="1">
      <selection activeCell="C16" sqref="C16:D16"/>
      <pageMargins left="0.7" right="0.7" top="0.75" bottom="0.75" header="0.3" footer="0.3"/>
      <pageSetup paperSize="9" orientation="portrait" r:id="rId8"/>
    </customSheetView>
    <customSheetView guid="{6B2270D3-2136-4999-B096-05F597152A65}" hiddenRows="1" topLeftCell="A22">
      <selection activeCell="C38" sqref="C38"/>
      <pageMargins left="0.7" right="0.7" top="0.75" bottom="0.75" header="0.3" footer="0.3"/>
      <pageSetup paperSize="9" scale="67" orientation="portrait" r:id="rId9"/>
    </customSheetView>
    <customSheetView guid="{4DC1FFFC-BCE7-4D32-B172-2682C931CA11}" hiddenRows="1">
      <selection activeCell="D16" sqref="D16"/>
      <pageMargins left="0.7" right="0.7" top="0.75" bottom="0.75" header="0.3" footer="0.3"/>
      <pageSetup paperSize="9" orientation="portrait" r:id="rId10"/>
    </customSheetView>
    <customSheetView guid="{74AFEF32-B194-4D8D-A7FB-9F0C5A28BE24}" hiddenRows="1">
      <selection activeCell="D16" sqref="D16"/>
      <pageMargins left="0.7" right="0.7" top="0.75" bottom="0.75" header="0.3" footer="0.3"/>
      <pageSetup paperSize="9" orientation="portrait" r:id="rId11"/>
    </customSheetView>
    <customSheetView guid="{B7D39365-47AF-4269-B0F2-AAD86AF9AA5A}" showPageBreaks="1" printArea="1" hiddenRows="1" topLeftCell="A3">
      <selection activeCell="J11" sqref="J11"/>
      <pageMargins left="0.7" right="0.7" top="0.75" bottom="0.75" header="0.3" footer="0.3"/>
      <pageSetup paperSize="9" scale="67" orientation="portrait" r:id="rId12"/>
    </customSheetView>
    <customSheetView guid="{1BC40B6C-7C47-4200-9441-E27EEF8ABF93}" hiddenRows="1">
      <selection activeCell="D16" sqref="D16"/>
      <pageMargins left="0.7" right="0.7" top="0.75" bottom="0.75" header="0.3" footer="0.3"/>
    </customSheetView>
    <customSheetView guid="{388735A0-78AE-4471-8576-6714A31E1421}" showPageBreaks="1" printArea="1" hiddenRows="1" topLeftCell="A3">
      <selection activeCell="J11" sqref="J11"/>
      <pageMargins left="0.7" right="0.7" top="0.75" bottom="0.75" header="0.3" footer="0.3"/>
      <pageSetup paperSize="9" scale="67" orientation="portrait" verticalDpi="0" r:id="rId13"/>
    </customSheetView>
    <customSheetView guid="{F476A800-2092-4517-A711-DAB738939D5A}" showPageBreaks="1" hiddenRows="1">
      <selection activeCell="D14" sqref="D14"/>
      <pageMargins left="0.7" right="0.7" top="0.75" bottom="0.75" header="0.3" footer="0.3"/>
      <pageSetup paperSize="9" orientation="portrait" r:id="rId14"/>
    </customSheetView>
  </customSheetViews>
  <mergeCells count="13">
    <mergeCell ref="B20:B21"/>
    <mergeCell ref="C20:D20"/>
    <mergeCell ref="B23:B24"/>
    <mergeCell ref="C23:D23"/>
    <mergeCell ref="B26:B27"/>
    <mergeCell ref="C26:D26"/>
    <mergeCell ref="B17:B19"/>
    <mergeCell ref="C17:D17"/>
    <mergeCell ref="B4:E4"/>
    <mergeCell ref="B6:C6"/>
    <mergeCell ref="D6:D7"/>
    <mergeCell ref="E6:E7"/>
    <mergeCell ref="C10:D1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H23"/>
  <sheetViews>
    <sheetView zoomScale="70" zoomScaleNormal="70" workbookViewId="0">
      <selection activeCell="B3" sqref="B3:G3"/>
    </sheetView>
  </sheetViews>
  <sheetFormatPr defaultRowHeight="15"/>
  <cols>
    <col min="1" max="1" width="3.42578125" customWidth="1"/>
    <col min="2" max="3" width="9" customWidth="1"/>
    <col min="4" max="4" width="50.5703125" customWidth="1"/>
    <col min="5" max="5" width="28.28515625" customWidth="1"/>
    <col min="6" max="6" width="53.85546875" customWidth="1"/>
    <col min="7" max="7" width="21.140625" customWidth="1"/>
    <col min="8" max="8" width="19.28515625" customWidth="1"/>
  </cols>
  <sheetData>
    <row r="1" spans="1:8">
      <c r="B1" s="2"/>
      <c r="C1" s="2"/>
      <c r="D1" s="2"/>
      <c r="E1" s="2"/>
      <c r="F1" s="2"/>
      <c r="G1" s="45" t="s">
        <v>83</v>
      </c>
    </row>
    <row r="2" spans="1:8">
      <c r="B2" s="2"/>
      <c r="C2" s="2"/>
      <c r="D2" s="2"/>
      <c r="E2" s="2"/>
      <c r="F2" s="2"/>
      <c r="G2" s="45"/>
    </row>
    <row r="3" spans="1:8" ht="27.75" customHeight="1">
      <c r="B3" s="688" t="s">
        <v>76</v>
      </c>
      <c r="C3" s="688"/>
      <c r="D3" s="688"/>
      <c r="E3" s="688"/>
      <c r="F3" s="688"/>
      <c r="G3" s="688"/>
    </row>
    <row r="4" spans="1:8">
      <c r="B4" s="2"/>
      <c r="C4" s="2"/>
      <c r="D4" s="2"/>
      <c r="E4" s="2"/>
      <c r="F4" s="2"/>
      <c r="G4" s="2"/>
    </row>
    <row r="5" spans="1:8">
      <c r="B5" s="477" t="s">
        <v>24</v>
      </c>
      <c r="C5" s="477"/>
      <c r="D5" s="689" t="s">
        <v>79</v>
      </c>
      <c r="E5" s="479" t="s">
        <v>77</v>
      </c>
      <c r="F5" s="689" t="s">
        <v>56</v>
      </c>
      <c r="G5" s="479" t="s">
        <v>78</v>
      </c>
    </row>
    <row r="6" spans="1:8" ht="25.5" customHeight="1">
      <c r="B6" s="41" t="s">
        <v>20</v>
      </c>
      <c r="C6" s="41" t="s">
        <v>23</v>
      </c>
      <c r="D6" s="690"/>
      <c r="E6" s="691"/>
      <c r="F6" s="690"/>
      <c r="G6" s="691"/>
      <c r="H6" s="42"/>
    </row>
    <row r="7" spans="1:8">
      <c r="B7" s="3">
        <v>1046</v>
      </c>
      <c r="C7" s="54"/>
      <c r="D7" s="52" t="s">
        <v>80</v>
      </c>
      <c r="E7" s="54"/>
      <c r="F7" s="4"/>
      <c r="G7" s="60" t="s">
        <v>75</v>
      </c>
    </row>
    <row r="8" spans="1:8" ht="16.5" customHeight="1">
      <c r="B8" s="46"/>
      <c r="C8" s="55">
        <v>11001</v>
      </c>
      <c r="D8" s="47" t="s">
        <v>57</v>
      </c>
      <c r="E8" s="61" t="s">
        <v>52</v>
      </c>
      <c r="F8" s="2"/>
      <c r="G8" s="39" t="s">
        <v>75</v>
      </c>
    </row>
    <row r="9" spans="1:8" ht="54">
      <c r="B9" s="46"/>
      <c r="C9" s="55"/>
      <c r="D9" s="50" t="s">
        <v>58</v>
      </c>
      <c r="E9" s="62"/>
      <c r="F9" s="47" t="s">
        <v>59</v>
      </c>
      <c r="G9" s="39" t="s">
        <v>75</v>
      </c>
    </row>
    <row r="10" spans="1:8" ht="27">
      <c r="B10" s="46"/>
      <c r="C10" s="55"/>
      <c r="D10" s="50" t="s">
        <v>60</v>
      </c>
      <c r="E10" s="62"/>
      <c r="F10" s="47" t="s">
        <v>61</v>
      </c>
      <c r="G10" s="39" t="s">
        <v>75</v>
      </c>
    </row>
    <row r="11" spans="1:8" ht="32.25" customHeight="1">
      <c r="B11" s="48"/>
      <c r="C11" s="56"/>
      <c r="D11" s="53" t="s">
        <v>62</v>
      </c>
      <c r="E11" s="63"/>
      <c r="F11" s="49" t="s">
        <v>63</v>
      </c>
      <c r="G11" s="40" t="s">
        <v>75</v>
      </c>
    </row>
    <row r="12" spans="1:8">
      <c r="B12" s="3">
        <v>1146</v>
      </c>
      <c r="C12" s="54"/>
      <c r="D12" s="52" t="s">
        <v>81</v>
      </c>
      <c r="E12" s="54"/>
      <c r="F12" s="4"/>
      <c r="G12" s="60" t="s">
        <v>75</v>
      </c>
    </row>
    <row r="13" spans="1:8" ht="27">
      <c r="B13" s="5"/>
      <c r="C13" s="46" t="s">
        <v>53</v>
      </c>
      <c r="D13" s="57" t="s">
        <v>64</v>
      </c>
      <c r="E13" s="64" t="s">
        <v>82</v>
      </c>
      <c r="F13" s="58"/>
      <c r="G13" s="38" t="s">
        <v>75</v>
      </c>
    </row>
    <row r="14" spans="1:8" ht="27">
      <c r="B14" s="5"/>
      <c r="C14" s="46"/>
      <c r="D14" s="59"/>
      <c r="E14" s="62"/>
      <c r="F14" s="47" t="s">
        <v>65</v>
      </c>
      <c r="G14" s="39" t="s">
        <v>75</v>
      </c>
    </row>
    <row r="15" spans="1:8" ht="27">
      <c r="B15" s="5"/>
      <c r="C15" s="46"/>
      <c r="D15" s="59"/>
      <c r="E15" s="62"/>
      <c r="F15" s="47" t="s">
        <v>66</v>
      </c>
      <c r="G15" s="39" t="s">
        <v>75</v>
      </c>
    </row>
    <row r="16" spans="1:8" ht="27">
      <c r="A16" s="43"/>
      <c r="B16" s="5"/>
      <c r="C16" s="46"/>
      <c r="D16" s="59"/>
      <c r="E16" s="62"/>
      <c r="F16" s="47" t="s">
        <v>67</v>
      </c>
      <c r="G16" s="39" t="s">
        <v>75</v>
      </c>
      <c r="H16" s="44"/>
    </row>
    <row r="17" spans="1:8" ht="27">
      <c r="A17" s="43"/>
      <c r="B17" s="5"/>
      <c r="C17" s="46"/>
      <c r="D17" s="59"/>
      <c r="E17" s="62"/>
      <c r="F17" s="51" t="s">
        <v>68</v>
      </c>
      <c r="G17" s="39" t="s">
        <v>75</v>
      </c>
      <c r="H17" s="44"/>
    </row>
    <row r="18" spans="1:8" ht="27">
      <c r="A18" s="43"/>
      <c r="B18" s="5"/>
      <c r="C18" s="46"/>
      <c r="D18" s="59"/>
      <c r="E18" s="62"/>
      <c r="F18" s="51" t="s">
        <v>69</v>
      </c>
      <c r="G18" s="39" t="s">
        <v>75</v>
      </c>
      <c r="H18" s="44"/>
    </row>
    <row r="19" spans="1:8" ht="27">
      <c r="A19" s="43"/>
      <c r="B19" s="5"/>
      <c r="C19" s="46"/>
      <c r="D19" s="59"/>
      <c r="E19" s="62"/>
      <c r="F19" s="51" t="s">
        <v>70</v>
      </c>
      <c r="G19" s="39" t="s">
        <v>75</v>
      </c>
      <c r="H19" s="44"/>
    </row>
    <row r="20" spans="1:8" ht="29.25" customHeight="1">
      <c r="A20" s="43"/>
      <c r="B20" s="5"/>
      <c r="C20" s="46"/>
      <c r="D20" s="59"/>
      <c r="E20" s="62"/>
      <c r="F20" s="51" t="s">
        <v>71</v>
      </c>
      <c r="G20" s="39" t="s">
        <v>75</v>
      </c>
      <c r="H20" s="44"/>
    </row>
    <row r="21" spans="1:8" ht="27">
      <c r="A21" s="43"/>
      <c r="B21" s="5"/>
      <c r="C21" s="46"/>
      <c r="D21" s="59"/>
      <c r="E21" s="62"/>
      <c r="F21" s="51" t="s">
        <v>72</v>
      </c>
      <c r="G21" s="39" t="s">
        <v>75</v>
      </c>
      <c r="H21" s="44"/>
    </row>
    <row r="22" spans="1:8" ht="27">
      <c r="A22" s="43"/>
      <c r="B22" s="5"/>
      <c r="C22" s="46"/>
      <c r="D22" s="59"/>
      <c r="E22" s="62"/>
      <c r="F22" s="51" t="s">
        <v>73</v>
      </c>
      <c r="G22" s="39" t="s">
        <v>75</v>
      </c>
      <c r="H22" s="44"/>
    </row>
    <row r="23" spans="1:8">
      <c r="A23" s="43"/>
      <c r="B23" s="48"/>
      <c r="C23" s="56"/>
      <c r="D23" s="53"/>
      <c r="E23" s="63"/>
      <c r="F23" s="49" t="s">
        <v>74</v>
      </c>
      <c r="G23" s="40" t="s">
        <v>75</v>
      </c>
      <c r="H23" s="44"/>
    </row>
  </sheetData>
  <customSheetViews>
    <customSheetView guid="{C9081878-9A32-4BF2-979B-D70E9C442E00}" scale="70" state="hidden">
      <selection activeCell="B3" sqref="B3:G3"/>
      <pageMargins left="0.7" right="0.7" top="0.75" bottom="0.75" header="0.3" footer="0.3"/>
      <pageSetup paperSize="9" orientation="portrait" verticalDpi="4294967294" r:id="rId1"/>
    </customSheetView>
    <customSheetView guid="{95B1FF88-09DB-42EC-8CE0-BF1EF0355040}" scale="70" state="hidden">
      <selection activeCell="B3" sqref="B3:G3"/>
      <pageMargins left="0.7" right="0.7" top="0.75" bottom="0.75" header="0.3" footer="0.3"/>
      <pageSetup paperSize="9" orientation="portrait" verticalDpi="4294967294" r:id="rId2"/>
    </customSheetView>
    <customSheetView guid="{5DD3E475-F45C-4A17-9089-06F4C73D3F7E}" scale="70" state="hidden">
      <selection activeCell="B3" sqref="B3:G3"/>
      <pageMargins left="0.7" right="0.7" top="0.75" bottom="0.75" header="0.3" footer="0.3"/>
      <pageSetup paperSize="9" orientation="portrait" verticalDpi="4294967294" r:id="rId3"/>
    </customSheetView>
    <customSheetView guid="{67BE5DEC-F50E-49E9-874E-AC9681F80A5E}" scale="70" state="hidden">
      <selection activeCell="B3" sqref="B3:G3"/>
      <pageMargins left="0.7" right="0.7" top="0.75" bottom="0.75" header="0.3" footer="0.3"/>
      <pageSetup paperSize="9" orientation="portrait" verticalDpi="4294967294" r:id="rId4"/>
    </customSheetView>
    <customSheetView guid="{8E731367-EA9A-41BA-91A0-FD9E9036E067}" scale="70" state="hidden">
      <selection activeCell="B3" sqref="B3:G3"/>
      <pageMargins left="0.7" right="0.7" top="0.75" bottom="0.75" header="0.3" footer="0.3"/>
      <pageSetup paperSize="9" orientation="portrait" verticalDpi="4294967294" r:id="rId5"/>
    </customSheetView>
    <customSheetView guid="{748E2A4D-EA1D-4DFB-BF1F-D1587FCBFEB5}" scale="70" state="hidden">
      <selection activeCell="B3" sqref="B3:G3"/>
      <pageMargins left="0.7" right="0.7" top="0.75" bottom="0.75" header="0.3" footer="0.3"/>
      <pageSetup paperSize="9" orientation="portrait" verticalDpi="4294967294" r:id="rId6"/>
    </customSheetView>
    <customSheetView guid="{ECCB5E59-120F-4C8D-A9FE-1D4C0A6A082F}" scale="70" state="hidden">
      <selection activeCell="B3" sqref="B3:G3"/>
      <pageMargins left="0.7" right="0.7" top="0.75" bottom="0.75" header="0.3" footer="0.3"/>
      <pageSetup paperSize="9" orientation="portrait" verticalDpi="4294967294" r:id="rId7"/>
    </customSheetView>
    <customSheetView guid="{39040527-F8B0-4187-9B5D-69AB81C93DE1}" scale="70" state="hidden">
      <selection activeCell="B3" sqref="B3:G3"/>
      <pageMargins left="0.7" right="0.7" top="0.75" bottom="0.75" header="0.3" footer="0.3"/>
      <pageSetup paperSize="9" orientation="portrait" verticalDpi="4294967294" r:id="rId8"/>
    </customSheetView>
    <customSheetView guid="{4E609172-2920-4CCF-A67C-C62FCD23CCF4}" scale="70" state="hidden">
      <selection activeCell="B3" sqref="B3:G3"/>
      <pageMargins left="0.7" right="0.7" top="0.75" bottom="0.75" header="0.3" footer="0.3"/>
      <pageSetup paperSize="9" orientation="portrait" verticalDpi="4294967294" r:id="rId9"/>
    </customSheetView>
    <customSheetView guid="{39E48EBD-D48E-4BB3-ACFC-5C8CECEE8FAD}" scale="70" state="hidden">
      <selection activeCell="B3" sqref="B3:G3"/>
      <pageMargins left="0.7" right="0.7" top="0.75" bottom="0.75" header="0.3" footer="0.3"/>
      <pageSetup paperSize="9" orientation="portrait" verticalDpi="4294967294" r:id="rId10"/>
    </customSheetView>
    <customSheetView guid="{D07DD8B6-134A-4F26-8D55-F982E0D49809}" scale="70" state="hidden">
      <selection activeCell="B3" sqref="B3:G3"/>
      <pageMargins left="0.7" right="0.7" top="0.75" bottom="0.75" header="0.3" footer="0.3"/>
      <pageSetup paperSize="9" orientation="portrait" verticalDpi="4294967294" r:id="rId11"/>
    </customSheetView>
    <customSheetView guid="{C1B641D7-CB97-42E8-9406-F1F3B85EFD40}" scale="70" state="hidden">
      <selection activeCell="B3" sqref="B3:G3"/>
      <pageMargins left="0.7" right="0.7" top="0.75" bottom="0.75" header="0.3" footer="0.3"/>
      <pageSetup paperSize="9" orientation="portrait" verticalDpi="4294967294" r:id="rId12"/>
    </customSheetView>
    <customSheetView guid="{C26DFAEA-7A1B-49E9-B40A-4EE29787CA1E}" scale="70" state="hidden">
      <selection activeCell="B3" sqref="B3:G3"/>
      <pageMargins left="0.7" right="0.7" top="0.75" bottom="0.75" header="0.3" footer="0.3"/>
      <pageSetup paperSize="9" orientation="portrait" verticalDpi="4294967294" r:id="rId13"/>
    </customSheetView>
    <customSheetView guid="{E19B1558-60C9-47B1-9907-D608456849A3}" scale="70" state="hidden">
      <selection activeCell="B3" sqref="B3:G3"/>
      <pageMargins left="0.7" right="0.7" top="0.75" bottom="0.75" header="0.3" footer="0.3"/>
      <pageSetup paperSize="9" orientation="portrait" verticalDpi="4294967294" r:id="rId14"/>
    </customSheetView>
    <customSheetView guid="{514418C3-6394-413F-B852-408488DB2FF7}" scale="70" state="hidden">
      <selection activeCell="B3" sqref="B3:G3"/>
      <pageMargins left="0.7" right="0.7" top="0.75" bottom="0.75" header="0.3" footer="0.3"/>
      <pageSetup paperSize="9" orientation="portrait" verticalDpi="4294967294" r:id="rId15"/>
    </customSheetView>
    <customSheetView guid="{F2FA3033-21DA-4ED6-8571-F8262F57F338}" scale="70" state="hidden">
      <selection activeCell="B3" sqref="B3:G3"/>
      <pageMargins left="0.7" right="0.7" top="0.75" bottom="0.75" header="0.3" footer="0.3"/>
      <pageSetup paperSize="9" orientation="portrait" verticalDpi="4294967294" r:id="rId16"/>
    </customSheetView>
    <customSheetView guid="{A80A2091-9B50-41AF-8A15-68887D38AD92}" scale="70" state="hidden">
      <selection activeCell="B3" sqref="B3:G3"/>
      <pageMargins left="0.7" right="0.7" top="0.75" bottom="0.75" header="0.3" footer="0.3"/>
      <pageSetup paperSize="9" orientation="portrait" verticalDpi="4294967294" r:id="rId17"/>
    </customSheetView>
    <customSheetView guid="{5211AAAA-756E-4FA9-B6C5-EDC9836E6C74}" scale="70" state="hidden">
      <selection activeCell="B3" sqref="B3:G3"/>
      <pageMargins left="0.7" right="0.7" top="0.75" bottom="0.75" header="0.3" footer="0.3"/>
      <pageSetup paperSize="9" orientation="portrait" verticalDpi="4294967294" r:id="rId18"/>
    </customSheetView>
    <customSheetView guid="{68BE7D06-EB29-4C31-AB70-452034013B25}" scale="70" state="hidden">
      <selection activeCell="B3" sqref="B3:G3"/>
      <pageMargins left="0.7" right="0.7" top="0.75" bottom="0.75" header="0.3" footer="0.3"/>
      <pageSetup paperSize="9" orientation="portrait" verticalDpi="4294967294" r:id="rId19"/>
    </customSheetView>
    <customSheetView guid="{144C3463-B847-4718-8F9F-C1D867811C70}" scale="70" state="hidden">
      <selection activeCell="B3" sqref="B3:G3"/>
      <pageMargins left="0.7" right="0.7" top="0.75" bottom="0.75" header="0.3" footer="0.3"/>
      <pageSetup paperSize="9" orientation="portrait" verticalDpi="4294967294" r:id="rId20"/>
    </customSheetView>
    <customSheetView guid="{4BEF44DC-70F5-4C8D-BE70-F3AAF1796715}" scale="70" state="hidden">
      <selection activeCell="B3" sqref="B3:G3"/>
      <pageMargins left="0.7" right="0.7" top="0.75" bottom="0.75" header="0.3" footer="0.3"/>
      <pageSetup paperSize="9" orientation="portrait" verticalDpi="4294967294" r:id="rId21"/>
    </customSheetView>
    <customSheetView guid="{31414AB6-3086-4113-A513-2FFD6581C7CB}" scale="70" state="hidden">
      <selection activeCell="B3" sqref="B3:G3"/>
      <pageMargins left="0.7" right="0.7" top="0.75" bottom="0.75" header="0.3" footer="0.3"/>
      <pageSetup paperSize="9" orientation="portrait" verticalDpi="4294967294" r:id="rId22"/>
    </customSheetView>
    <customSheetView guid="{440115C8-0CC6-4756-BF7D-8B2015461FF2}" scale="70" state="hidden">
      <selection activeCell="B3" sqref="B3:G3"/>
      <pageMargins left="0.7" right="0.7" top="0.75" bottom="0.75" header="0.3" footer="0.3"/>
      <pageSetup paperSize="9" orientation="portrait" verticalDpi="4294967294" r:id="rId23"/>
    </customSheetView>
    <customSheetView guid="{708396B8-DE8D-4C6C-BD5E-D5B1A804D604}" scale="70" state="hidden">
      <selection activeCell="B3" sqref="B3:G3"/>
      <pageMargins left="0.7" right="0.7" top="0.75" bottom="0.75" header="0.3" footer="0.3"/>
      <pageSetup paperSize="9" orientation="portrait" verticalDpi="4294967294" r:id="rId24"/>
    </customSheetView>
    <customSheetView guid="{6B2270D3-2136-4999-B096-05F597152A65}" scale="70" state="hidden">
      <selection activeCell="B3" sqref="B3:G3"/>
      <pageMargins left="0.7" right="0.7" top="0.75" bottom="0.75" header="0.3" footer="0.3"/>
      <pageSetup paperSize="9" orientation="portrait" verticalDpi="4294967294" r:id="rId25"/>
    </customSheetView>
    <customSheetView guid="{4DC1FFFC-BCE7-4D32-B172-2682C931CA11}" scale="70" state="hidden">
      <selection activeCell="B3" sqref="B3:G3"/>
      <pageMargins left="0.7" right="0.7" top="0.75" bottom="0.75" header="0.3" footer="0.3"/>
      <pageSetup paperSize="9" orientation="portrait" verticalDpi="4294967294" r:id="rId26"/>
    </customSheetView>
    <customSheetView guid="{74AFEF32-B194-4D8D-A7FB-9F0C5A28BE24}" scale="70" state="hidden">
      <selection activeCell="B3" sqref="B3:G3"/>
      <pageMargins left="0.7" right="0.7" top="0.75" bottom="0.75" header="0.3" footer="0.3"/>
      <pageSetup paperSize="9" orientation="portrait" verticalDpi="4294967294" r:id="rId27"/>
    </customSheetView>
    <customSheetView guid="{B7D39365-47AF-4269-B0F2-AAD86AF9AA5A}" scale="70" state="hidden">
      <selection activeCell="B3" sqref="B3:G3"/>
      <pageMargins left="0.7" right="0.7" top="0.75" bottom="0.75" header="0.3" footer="0.3"/>
      <pageSetup paperSize="9" orientation="portrait" verticalDpi="4294967294" r:id="rId28"/>
    </customSheetView>
    <customSheetView guid="{1BC40B6C-7C47-4200-9441-E27EEF8ABF93}" scale="70" state="hidden">
      <selection activeCell="B3" sqref="B3:G3"/>
      <pageMargins left="0.7" right="0.7" top="0.75" bottom="0.75" header="0.3" footer="0.3"/>
      <pageSetup paperSize="9" orientation="portrait" verticalDpi="4294967294" r:id="rId29"/>
    </customSheetView>
    <customSheetView guid="{388735A0-78AE-4471-8576-6714A31E1421}" scale="70" state="hidden">
      <selection activeCell="B3" sqref="B3:G3"/>
      <pageMargins left="0.7" right="0.7" top="0.75" bottom="0.75" header="0.3" footer="0.3"/>
      <pageSetup paperSize="9" orientation="portrait" verticalDpi="4294967294" r:id="rId30"/>
    </customSheetView>
    <customSheetView guid="{F476A800-2092-4517-A711-DAB738939D5A}" scale="70" state="hidden">
      <selection activeCell="B3" sqref="B3:G3"/>
      <pageMargins left="0.7" right="0.7" top="0.75" bottom="0.75" header="0.3" footer="0.3"/>
      <pageSetup paperSize="9" orientation="portrait" verticalDpi="4294967294" r:id="rId31"/>
    </customSheetView>
  </customSheetViews>
  <mergeCells count="6">
    <mergeCell ref="B3:G3"/>
    <mergeCell ref="B5:C5"/>
    <mergeCell ref="D5:D6"/>
    <mergeCell ref="F5:F6"/>
    <mergeCell ref="G5:G6"/>
    <mergeCell ref="E5:E6"/>
  </mergeCells>
  <pageMargins left="0.7" right="0.7" top="0.75" bottom="0.75" header="0.3" footer="0.3"/>
  <pageSetup paperSize="9" orientation="portrait" verticalDpi="4294967294" r:id="rId3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Հավելված NEW1 Տնտեսագիտական (1)</vt:lpstr>
      <vt:lpstr>Հավելված 5 աղ 7</vt:lpstr>
      <vt:lpstr>Հավելված 5 աղ 7.1</vt:lpstr>
      <vt:lpstr>Հավելված 5 աղ. 7.2</vt:lpstr>
      <vt:lpstr>Հավելված 5 աղ 7.3</vt:lpstr>
      <vt:lpstr>Հավելված NEW-6</vt:lpstr>
      <vt:lpstr>'Հավելված NEW1 Տնտեսագիտական (1)'!Print_Area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Tamara Javadyan</dc:creator>
  <cp:lastModifiedBy>Artak Karapetyan</cp:lastModifiedBy>
  <cp:lastPrinted>2025-12-23T12:58:04Z</cp:lastPrinted>
  <dcterms:created xsi:type="dcterms:W3CDTF">2015-06-05T18:19:34Z</dcterms:created>
  <dcterms:modified xsi:type="dcterms:W3CDTF">2025-12-26T08:42:03Z</dcterms:modified>
</cp:coreProperties>
</file>