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artashat 59-N\"/>
    </mc:Choice>
  </mc:AlternateContent>
  <xr:revisionPtr revIDLastSave="0" documentId="13_ncr:1_{B4834457-7C59-4346-BD8F-DA27EB367F0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Հավելված 1" sheetId="20" r:id="rId1"/>
    <sheet name="Հավելված 2" sheetId="8" r:id="rId2"/>
    <sheet name="Հավելված 3" sheetId="10" r:id="rId3"/>
    <sheet name="Հավելված 4" sheetId="19" r:id="rId4"/>
  </sheets>
  <calcPr calcId="191029"/>
</workbook>
</file>

<file path=xl/calcChain.xml><?xml version="1.0" encoding="utf-8"?>
<calcChain xmlns="http://schemas.openxmlformats.org/spreadsheetml/2006/main">
  <c r="H398" i="19" l="1"/>
  <c r="D81" i="20" l="1"/>
  <c r="D144" i="20" l="1"/>
  <c r="F139" i="20"/>
  <c r="E139" i="20"/>
  <c r="F134" i="20"/>
  <c r="E134" i="20"/>
  <c r="D134" i="20"/>
  <c r="E129" i="20"/>
  <c r="D129" i="20"/>
  <c r="D127" i="20"/>
  <c r="E124" i="20"/>
  <c r="D124" i="20"/>
  <c r="D123" i="20"/>
  <c r="D122" i="20"/>
  <c r="D121" i="20"/>
  <c r="E118" i="20"/>
  <c r="D118" i="20"/>
  <c r="D117" i="20"/>
  <c r="D116" i="20"/>
  <c r="E113" i="20"/>
  <c r="D113" i="20"/>
  <c r="D109" i="20"/>
  <c r="E106" i="20"/>
  <c r="D106" i="20"/>
  <c r="E103" i="20"/>
  <c r="D103" i="20"/>
  <c r="F100" i="20"/>
  <c r="E100" i="20"/>
  <c r="D100" i="20"/>
  <c r="D93" i="20"/>
  <c r="D90" i="20" s="1"/>
  <c r="F90" i="20"/>
  <c r="E90" i="20"/>
  <c r="E78" i="20"/>
  <c r="D78" i="20" s="1"/>
  <c r="F75" i="20"/>
  <c r="F63" i="20" s="1"/>
  <c r="F13" i="20" s="1"/>
  <c r="E75" i="20"/>
  <c r="D75" i="20"/>
  <c r="E72" i="20"/>
  <c r="D72" i="20"/>
  <c r="E69" i="20"/>
  <c r="D69" i="20"/>
  <c r="E66" i="20"/>
  <c r="D66" i="20"/>
  <c r="E57" i="20"/>
  <c r="D57" i="20"/>
  <c r="D54" i="20" s="1"/>
  <c r="E54" i="20"/>
  <c r="D53" i="20"/>
  <c r="D52" i="20"/>
  <c r="E49" i="20"/>
  <c r="E47" i="20" s="1"/>
  <c r="D46" i="20"/>
  <c r="D45" i="20"/>
  <c r="D44" i="20"/>
  <c r="D43" i="20"/>
  <c r="D42" i="20"/>
  <c r="D41" i="20"/>
  <c r="D40" i="20"/>
  <c r="D39" i="20"/>
  <c r="D38" i="20"/>
  <c r="D37" i="20"/>
  <c r="D36" i="20"/>
  <c r="D35" i="20"/>
  <c r="D33" i="20"/>
  <c r="E31" i="20"/>
  <c r="D31" i="20" s="1"/>
  <c r="E28" i="20"/>
  <c r="E26" i="20" s="1"/>
  <c r="D25" i="20"/>
  <c r="E23" i="20"/>
  <c r="D23" i="20" s="1"/>
  <c r="D22" i="20"/>
  <c r="D21" i="20"/>
  <c r="D20" i="20"/>
  <c r="E18" i="20"/>
  <c r="D18" i="20" s="1"/>
  <c r="D139" i="20" l="1"/>
  <c r="D98" i="20"/>
  <c r="E98" i="20"/>
  <c r="D28" i="20"/>
  <c r="D26" i="20" s="1"/>
  <c r="D15" i="20" s="1"/>
  <c r="D49" i="20"/>
  <c r="D47" i="20" s="1"/>
  <c r="D63" i="20"/>
  <c r="E63" i="20"/>
  <c r="E15" i="20"/>
  <c r="H290" i="19"/>
  <c r="G294" i="19"/>
  <c r="H236" i="19"/>
  <c r="H235" i="19"/>
  <c r="G240" i="19"/>
  <c r="I351" i="19"/>
  <c r="G139" i="19"/>
  <c r="G140" i="19"/>
  <c r="G141" i="19"/>
  <c r="G143" i="19"/>
  <c r="G135" i="19"/>
  <c r="G137" i="19"/>
  <c r="G138" i="19"/>
  <c r="G275" i="19"/>
  <c r="G276" i="19"/>
  <c r="G277" i="19"/>
  <c r="G278" i="19"/>
  <c r="G279" i="19"/>
  <c r="G280" i="19"/>
  <c r="G312" i="19"/>
  <c r="G313" i="19"/>
  <c r="G314" i="19"/>
  <c r="G315" i="19"/>
  <c r="G316" i="19"/>
  <c r="G317" i="19"/>
  <c r="I207" i="19"/>
  <c r="H207" i="19"/>
  <c r="G209" i="19"/>
  <c r="H189" i="19"/>
  <c r="G189" i="19"/>
  <c r="G361" i="19"/>
  <c r="G362" i="19"/>
  <c r="G363" i="19"/>
  <c r="G364" i="19"/>
  <c r="G365" i="19"/>
  <c r="G358" i="19"/>
  <c r="G353" i="19"/>
  <c r="G354" i="19"/>
  <c r="G355" i="19"/>
  <c r="G356" i="19"/>
  <c r="G300" i="19"/>
  <c r="G284" i="19"/>
  <c r="G288" i="19"/>
  <c r="G289" i="19"/>
  <c r="G287" i="19"/>
  <c r="G291" i="19"/>
  <c r="G292" i="19"/>
  <c r="G293" i="19"/>
  <c r="G295" i="19"/>
  <c r="H268" i="19"/>
  <c r="H266" i="19"/>
  <c r="I236" i="19"/>
  <c r="I235" i="19" s="1"/>
  <c r="G245" i="19"/>
  <c r="G238" i="19"/>
  <c r="G239" i="19"/>
  <c r="G241" i="19"/>
  <c r="G242" i="19"/>
  <c r="G243" i="19"/>
  <c r="G244" i="19"/>
  <c r="G246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H195" i="19"/>
  <c r="I195" i="19"/>
  <c r="G197" i="19"/>
  <c r="G198" i="19"/>
  <c r="H129" i="19"/>
  <c r="I129" i="19"/>
  <c r="G131" i="19"/>
  <c r="G132" i="19"/>
  <c r="G133" i="19"/>
  <c r="G130" i="19"/>
  <c r="G126" i="19"/>
  <c r="G53" i="19"/>
  <c r="G54" i="19"/>
  <c r="G55" i="19"/>
  <c r="G56" i="19"/>
  <c r="G57" i="19"/>
  <c r="G58" i="19"/>
  <c r="G59" i="19"/>
  <c r="G52" i="19"/>
  <c r="G401" i="19"/>
  <c r="G400" i="19"/>
  <c r="G399" i="19"/>
  <c r="I398" i="19"/>
  <c r="H397" i="19"/>
  <c r="H396" i="19" s="1"/>
  <c r="G398" i="19"/>
  <c r="I397" i="19"/>
  <c r="I396" i="19" s="1"/>
  <c r="G390" i="19"/>
  <c r="G389" i="19"/>
  <c r="G388" i="19"/>
  <c r="G387" i="19"/>
  <c r="I386" i="19"/>
  <c r="I385" i="19" s="1"/>
  <c r="I371" i="19" s="1"/>
  <c r="H386" i="19"/>
  <c r="H385" i="19" s="1"/>
  <c r="G386" i="19"/>
  <c r="G370" i="19"/>
  <c r="I369" i="19"/>
  <c r="I368" i="19" s="1"/>
  <c r="H369" i="19"/>
  <c r="H368" i="19"/>
  <c r="I360" i="19"/>
  <c r="G360" i="19" s="1"/>
  <c r="H360" i="19"/>
  <c r="H359" i="19"/>
  <c r="I357" i="19"/>
  <c r="H357" i="19"/>
  <c r="G357" i="19" s="1"/>
  <c r="G352" i="19"/>
  <c r="I350" i="19"/>
  <c r="H351" i="19"/>
  <c r="G351" i="19" s="1"/>
  <c r="G349" i="19"/>
  <c r="G348" i="19"/>
  <c r="G347" i="19"/>
  <c r="G346" i="19"/>
  <c r="G345" i="19"/>
  <c r="I344" i="19"/>
  <c r="G344" i="19"/>
  <c r="H344" i="19"/>
  <c r="G343" i="19"/>
  <c r="G342" i="19"/>
  <c r="G341" i="19"/>
  <c r="G340" i="19"/>
  <c r="I339" i="19"/>
  <c r="I337" i="19" s="1"/>
  <c r="H339" i="19"/>
  <c r="H337" i="19"/>
  <c r="G335" i="19"/>
  <c r="G334" i="19"/>
  <c r="G333" i="19"/>
  <c r="G332" i="19"/>
  <c r="G331" i="19"/>
  <c r="G330" i="19"/>
  <c r="G329" i="19"/>
  <c r="H328" i="19"/>
  <c r="G328" i="19" s="1"/>
  <c r="I327" i="19"/>
  <c r="I319" i="19"/>
  <c r="H319" i="19"/>
  <c r="G319" i="19" s="1"/>
  <c r="I318" i="19"/>
  <c r="I311" i="19"/>
  <c r="I310" i="19" s="1"/>
  <c r="H311" i="19"/>
  <c r="H310" i="19" s="1"/>
  <c r="I306" i="19"/>
  <c r="H306" i="19"/>
  <c r="G306" i="19"/>
  <c r="G305" i="19"/>
  <c r="G304" i="19"/>
  <c r="G303" i="19"/>
  <c r="I302" i="19"/>
  <c r="I301" i="19" s="1"/>
  <c r="H302" i="19"/>
  <c r="H301" i="19"/>
  <c r="I299" i="19"/>
  <c r="G299" i="19" s="1"/>
  <c r="H299" i="19"/>
  <c r="I296" i="19"/>
  <c r="H296" i="19"/>
  <c r="G296" i="19" s="1"/>
  <c r="I290" i="19"/>
  <c r="G290" i="19" s="1"/>
  <c r="I286" i="19"/>
  <c r="I281" i="19"/>
  <c r="H286" i="19"/>
  <c r="G283" i="19"/>
  <c r="I282" i="19"/>
  <c r="H282" i="19"/>
  <c r="G282" i="19" s="1"/>
  <c r="G274" i="19"/>
  <c r="I273" i="19"/>
  <c r="I272" i="19"/>
  <c r="H273" i="19"/>
  <c r="G270" i="19"/>
  <c r="G269" i="19"/>
  <c r="I268" i="19"/>
  <c r="I266" i="19" s="1"/>
  <c r="I247" i="19" s="1"/>
  <c r="G237" i="19"/>
  <c r="I219" i="19"/>
  <c r="I218" i="19" s="1"/>
  <c r="H219" i="19"/>
  <c r="H218" i="19" s="1"/>
  <c r="G212" i="19"/>
  <c r="G211" i="19"/>
  <c r="G210" i="19"/>
  <c r="G208" i="19"/>
  <c r="G207" i="19"/>
  <c r="G206" i="19"/>
  <c r="G205" i="19"/>
  <c r="G204" i="19"/>
  <c r="G203" i="19"/>
  <c r="G202" i="19"/>
  <c r="G201" i="19"/>
  <c r="G200" i="19"/>
  <c r="G199" i="19"/>
  <c r="G196" i="19"/>
  <c r="G195" i="19"/>
  <c r="I194" i="19"/>
  <c r="H194" i="19"/>
  <c r="G193" i="19"/>
  <c r="G192" i="19"/>
  <c r="G191" i="19"/>
  <c r="G190" i="19"/>
  <c r="I188" i="19"/>
  <c r="H188" i="19"/>
  <c r="G188" i="19"/>
  <c r="G187" i="19"/>
  <c r="G186" i="19"/>
  <c r="G185" i="19"/>
  <c r="G184" i="19"/>
  <c r="G183" i="19"/>
  <c r="I182" i="19"/>
  <c r="H182" i="19"/>
  <c r="I181" i="19"/>
  <c r="I178" i="19"/>
  <c r="H178" i="19"/>
  <c r="G178" i="19" s="1"/>
  <c r="G162" i="19"/>
  <c r="G161" i="19"/>
  <c r="H160" i="19"/>
  <c r="G160" i="19" s="1"/>
  <c r="G159" i="19"/>
  <c r="G158" i="19"/>
  <c r="G157" i="19"/>
  <c r="G156" i="19"/>
  <c r="G155" i="19"/>
  <c r="G154" i="19"/>
  <c r="G153" i="19"/>
  <c r="G152" i="19"/>
  <c r="G151" i="19"/>
  <c r="G150" i="19"/>
  <c r="I149" i="19"/>
  <c r="I148" i="19" s="1"/>
  <c r="H149" i="19"/>
  <c r="G149" i="19"/>
  <c r="H148" i="19"/>
  <c r="G148" i="19" s="1"/>
  <c r="I142" i="19"/>
  <c r="H142" i="19"/>
  <c r="I136" i="19"/>
  <c r="H136" i="19"/>
  <c r="I125" i="19"/>
  <c r="I124" i="19" s="1"/>
  <c r="H125" i="19"/>
  <c r="G125" i="19"/>
  <c r="G122" i="19"/>
  <c r="G121" i="19"/>
  <c r="G120" i="19"/>
  <c r="G119" i="19"/>
  <c r="G118" i="19"/>
  <c r="G117" i="19"/>
  <c r="I116" i="19"/>
  <c r="I115" i="19" s="1"/>
  <c r="H116" i="19"/>
  <c r="G116" i="19" s="1"/>
  <c r="G73" i="19"/>
  <c r="G72" i="19"/>
  <c r="G71" i="19"/>
  <c r="I70" i="19"/>
  <c r="I69" i="19" s="1"/>
  <c r="I13" i="19" s="1"/>
  <c r="H70" i="19"/>
  <c r="H69" i="19" s="1"/>
  <c r="G64" i="19"/>
  <c r="G63" i="19"/>
  <c r="G62" i="19"/>
  <c r="I61" i="19"/>
  <c r="H61" i="19"/>
  <c r="I51" i="19"/>
  <c r="I50" i="19" s="1"/>
  <c r="H51" i="19"/>
  <c r="H50" i="19" s="1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I15" i="19"/>
  <c r="I14" i="19" s="1"/>
  <c r="H15" i="19"/>
  <c r="H14" i="19" s="1"/>
  <c r="G14" i="19" s="1"/>
  <c r="D234" i="10"/>
  <c r="D226" i="10"/>
  <c r="D223" i="10" s="1"/>
  <c r="D206" i="10"/>
  <c r="D204" i="10" s="1"/>
  <c r="D173" i="10"/>
  <c r="D170" i="10"/>
  <c r="D167" i="10"/>
  <c r="D166" i="10"/>
  <c r="D160" i="10"/>
  <c r="D159" i="10"/>
  <c r="D158" i="10"/>
  <c r="D157" i="10"/>
  <c r="D153" i="10"/>
  <c r="D148" i="10"/>
  <c r="D147" i="10"/>
  <c r="D143" i="10"/>
  <c r="D130" i="10"/>
  <c r="D131" i="10"/>
  <c r="D132" i="10"/>
  <c r="D129" i="10"/>
  <c r="F127" i="10"/>
  <c r="E127" i="10"/>
  <c r="D127" i="10" s="1"/>
  <c r="E125" i="10"/>
  <c r="E121" i="10" s="1"/>
  <c r="E99" i="10" s="1"/>
  <c r="D112" i="10"/>
  <c r="D108" i="10"/>
  <c r="D107" i="10"/>
  <c r="D105" i="10" s="1"/>
  <c r="D104" i="10"/>
  <c r="D103" i="10"/>
  <c r="D98" i="10"/>
  <c r="D97" i="10"/>
  <c r="D94" i="10"/>
  <c r="D84" i="10"/>
  <c r="D83" i="10"/>
  <c r="D80" i="10"/>
  <c r="D82" i="10"/>
  <c r="D79" i="10"/>
  <c r="D78" i="10"/>
  <c r="D46" i="10"/>
  <c r="D44" i="10"/>
  <c r="E25" i="10"/>
  <c r="D25" i="10" s="1"/>
  <c r="D24" i="10"/>
  <c r="E20" i="10"/>
  <c r="D20" i="10" s="1"/>
  <c r="D177" i="10"/>
  <c r="D141" i="10"/>
  <c r="D142" i="10"/>
  <c r="D144" i="10"/>
  <c r="D113" i="10"/>
  <c r="D191" i="10"/>
  <c r="D154" i="10"/>
  <c r="F241" i="8"/>
  <c r="G177" i="8"/>
  <c r="G16" i="8"/>
  <c r="G270" i="8"/>
  <c r="F187" i="10"/>
  <c r="D187" i="10" s="1"/>
  <c r="D189" i="10"/>
  <c r="D45" i="10"/>
  <c r="G251" i="8"/>
  <c r="G247" i="8"/>
  <c r="G220" i="8"/>
  <c r="D190" i="10"/>
  <c r="G157" i="8"/>
  <c r="F28" i="8"/>
  <c r="F179" i="8"/>
  <c r="E145" i="10"/>
  <c r="D145" i="10" s="1"/>
  <c r="D123" i="10"/>
  <c r="F198" i="10"/>
  <c r="D198" i="10" s="1"/>
  <c r="D111" i="10"/>
  <c r="E91" i="10"/>
  <c r="D91" i="10" s="1"/>
  <c r="D89" i="10" s="1"/>
  <c r="E64" i="10"/>
  <c r="D64" i="10" s="1"/>
  <c r="F311" i="8"/>
  <c r="G35" i="8"/>
  <c r="F35" i="8" s="1"/>
  <c r="G310" i="8"/>
  <c r="G308" i="8" s="1"/>
  <c r="G118" i="8"/>
  <c r="F118" i="8" s="1"/>
  <c r="H118" i="8"/>
  <c r="E109" i="10"/>
  <c r="G24" i="8"/>
  <c r="F207" i="10"/>
  <c r="D207" i="10"/>
  <c r="F213" i="10"/>
  <c r="D213" i="10" s="1"/>
  <c r="D212" i="10"/>
  <c r="D211" i="10"/>
  <c r="D210" i="10"/>
  <c r="D209" i="10"/>
  <c r="D200" i="10"/>
  <c r="D201" i="10"/>
  <c r="D202" i="10"/>
  <c r="D203" i="10"/>
  <c r="D197" i="10"/>
  <c r="D195" i="10"/>
  <c r="D194" i="10"/>
  <c r="E196" i="10"/>
  <c r="D196" i="10" s="1"/>
  <c r="F192" i="10"/>
  <c r="F182" i="10"/>
  <c r="D182" i="10" s="1"/>
  <c r="D184" i="10"/>
  <c r="D186" i="10"/>
  <c r="D185" i="10"/>
  <c r="D176" i="10"/>
  <c r="D93" i="10"/>
  <c r="D67" i="10"/>
  <c r="D68" i="10"/>
  <c r="D69" i="10"/>
  <c r="D70" i="10"/>
  <c r="D71" i="10"/>
  <c r="D72" i="10"/>
  <c r="D73" i="10"/>
  <c r="D66" i="10"/>
  <c r="E60" i="10"/>
  <c r="D60" i="10"/>
  <c r="D63" i="10"/>
  <c r="D62" i="10"/>
  <c r="D59" i="10"/>
  <c r="E47" i="10"/>
  <c r="D47" i="10" s="1"/>
  <c r="D50" i="10"/>
  <c r="D51" i="10"/>
  <c r="D52" i="10"/>
  <c r="D53" i="10"/>
  <c r="D54" i="10"/>
  <c r="D55" i="10"/>
  <c r="D56" i="10"/>
  <c r="D49" i="10"/>
  <c r="D36" i="10"/>
  <c r="D37" i="10"/>
  <c r="D38" i="10"/>
  <c r="D39" i="10"/>
  <c r="D40" i="10"/>
  <c r="D41" i="10"/>
  <c r="D35" i="10"/>
  <c r="E33" i="10"/>
  <c r="D33" i="10" s="1"/>
  <c r="D23" i="10"/>
  <c r="D22" i="10"/>
  <c r="F312" i="8"/>
  <c r="H263" i="8"/>
  <c r="F219" i="8"/>
  <c r="F225" i="8"/>
  <c r="F224" i="8"/>
  <c r="F185" i="8"/>
  <c r="H163" i="8"/>
  <c r="G163" i="8"/>
  <c r="F165" i="8"/>
  <c r="H148" i="8"/>
  <c r="G148" i="8"/>
  <c r="F150" i="8"/>
  <c r="F120" i="8"/>
  <c r="F112" i="8"/>
  <c r="F111" i="8"/>
  <c r="F110" i="8"/>
  <c r="F108" i="8"/>
  <c r="F109" i="8"/>
  <c r="H105" i="8"/>
  <c r="F105" i="8"/>
  <c r="F104" i="8"/>
  <c r="F103" i="8"/>
  <c r="F102" i="8"/>
  <c r="F101" i="8"/>
  <c r="G99" i="8"/>
  <c r="F99" i="8" s="1"/>
  <c r="H99" i="8"/>
  <c r="H16" i="8"/>
  <c r="F17" i="8"/>
  <c r="F89" i="8"/>
  <c r="F92" i="8"/>
  <c r="G90" i="8"/>
  <c r="G87" i="8"/>
  <c r="H90" i="8"/>
  <c r="H87" i="8"/>
  <c r="F76" i="8"/>
  <c r="F79" i="8"/>
  <c r="F80" i="8"/>
  <c r="F83" i="8"/>
  <c r="F86" i="8"/>
  <c r="G84" i="8"/>
  <c r="G81" i="8"/>
  <c r="G77" i="8"/>
  <c r="G74" i="8"/>
  <c r="H84" i="8"/>
  <c r="F84" i="8" s="1"/>
  <c r="H81" i="8"/>
  <c r="F81" i="8" s="1"/>
  <c r="H77" i="8"/>
  <c r="F77" i="8"/>
  <c r="H74" i="8"/>
  <c r="D28" i="10"/>
  <c r="E28" i="10"/>
  <c r="E42" i="10"/>
  <c r="D42" i="10" s="1"/>
  <c r="E57" i="10"/>
  <c r="D57" i="10"/>
  <c r="E76" i="10"/>
  <c r="E74" i="10" s="1"/>
  <c r="E80" i="10"/>
  <c r="E84" i="10"/>
  <c r="D95" i="10"/>
  <c r="E95" i="10"/>
  <c r="E101" i="10"/>
  <c r="E105" i="10"/>
  <c r="F115" i="10"/>
  <c r="F125" i="10"/>
  <c r="F121" i="10" s="1"/>
  <c r="D135" i="10"/>
  <c r="E135" i="10"/>
  <c r="E139" i="10"/>
  <c r="D139" i="10" s="1"/>
  <c r="E151" i="10"/>
  <c r="E155" i="10"/>
  <c r="D155" i="10" s="1"/>
  <c r="E161" i="10"/>
  <c r="E164" i="10"/>
  <c r="D164" i="10"/>
  <c r="E168" i="10"/>
  <c r="D168" i="10" s="1"/>
  <c r="E171" i="10"/>
  <c r="D171" i="10"/>
  <c r="E174" i="10"/>
  <c r="D174" i="10" s="1"/>
  <c r="F204" i="10"/>
  <c r="D218" i="10"/>
  <c r="F218" i="10"/>
  <c r="F226" i="10"/>
  <c r="F223" i="10" s="1"/>
  <c r="D231" i="10"/>
  <c r="F231" i="10"/>
  <c r="F234" i="10"/>
  <c r="F18" i="8"/>
  <c r="F19" i="8"/>
  <c r="G20" i="8"/>
  <c r="H20" i="8"/>
  <c r="F20" i="8"/>
  <c r="F22" i="8"/>
  <c r="F23" i="8"/>
  <c r="H24" i="8"/>
  <c r="F26" i="8"/>
  <c r="F27" i="8"/>
  <c r="G29" i="8"/>
  <c r="H29" i="8"/>
  <c r="F29" i="8" s="1"/>
  <c r="F31" i="8"/>
  <c r="G32" i="8"/>
  <c r="H32" i="8"/>
  <c r="F34" i="8"/>
  <c r="F37" i="8"/>
  <c r="G38" i="8"/>
  <c r="H38" i="8"/>
  <c r="F38" i="8"/>
  <c r="F40" i="8"/>
  <c r="G43" i="8"/>
  <c r="H43" i="8"/>
  <c r="H41" i="8"/>
  <c r="F45" i="8"/>
  <c r="F46" i="8"/>
  <c r="F47" i="8"/>
  <c r="F48" i="8"/>
  <c r="G51" i="8"/>
  <c r="H51" i="8"/>
  <c r="F53" i="8"/>
  <c r="G54" i="8"/>
  <c r="F54" i="8" s="1"/>
  <c r="H54" i="8"/>
  <c r="F56" i="8"/>
  <c r="G57" i="8"/>
  <c r="F57" i="8" s="1"/>
  <c r="H57" i="8"/>
  <c r="F59" i="8"/>
  <c r="G60" i="8"/>
  <c r="H60" i="8"/>
  <c r="F62" i="8"/>
  <c r="F63" i="8"/>
  <c r="G64" i="8"/>
  <c r="F64" i="8" s="1"/>
  <c r="H64" i="8"/>
  <c r="F66" i="8"/>
  <c r="F69" i="8"/>
  <c r="G69" i="8"/>
  <c r="H69" i="8"/>
  <c r="G95" i="8"/>
  <c r="H95" i="8"/>
  <c r="F97" i="8"/>
  <c r="F98" i="8"/>
  <c r="G105" i="8"/>
  <c r="F107" i="8"/>
  <c r="G113" i="8"/>
  <c r="F113" i="8" s="1"/>
  <c r="H113" i="8"/>
  <c r="F115" i="8"/>
  <c r="F116" i="8"/>
  <c r="F117" i="8"/>
  <c r="F121" i="8"/>
  <c r="F122" i="8"/>
  <c r="F123" i="8"/>
  <c r="F124" i="8"/>
  <c r="G125" i="8"/>
  <c r="H125" i="8"/>
  <c r="F125" i="8"/>
  <c r="F127" i="8"/>
  <c r="G128" i="8"/>
  <c r="H128" i="8"/>
  <c r="F128" i="8" s="1"/>
  <c r="F129" i="8"/>
  <c r="F130" i="8"/>
  <c r="F131" i="8"/>
  <c r="F132" i="8"/>
  <c r="F133" i="8"/>
  <c r="G134" i="8"/>
  <c r="H134" i="8"/>
  <c r="F136" i="8"/>
  <c r="F137" i="8"/>
  <c r="F138" i="8"/>
  <c r="F139" i="8"/>
  <c r="F140" i="8"/>
  <c r="F141" i="8"/>
  <c r="F142" i="8"/>
  <c r="F143" i="8"/>
  <c r="G143" i="8"/>
  <c r="H151" i="8"/>
  <c r="F151" i="8" s="1"/>
  <c r="F153" i="8"/>
  <c r="G154" i="8"/>
  <c r="G146" i="8"/>
  <c r="H154" i="8"/>
  <c r="H146" i="8" s="1"/>
  <c r="F156" i="8"/>
  <c r="H157" i="8"/>
  <c r="F157" i="8"/>
  <c r="F159" i="8"/>
  <c r="G160" i="8"/>
  <c r="H160" i="8"/>
  <c r="F162" i="8"/>
  <c r="G168" i="8"/>
  <c r="H168" i="8"/>
  <c r="F170" i="8"/>
  <c r="G171" i="8"/>
  <c r="H171" i="8"/>
  <c r="F173" i="8"/>
  <c r="G174" i="8"/>
  <c r="H174" i="8"/>
  <c r="F176" i="8"/>
  <c r="H177" i="8"/>
  <c r="F177" i="8"/>
  <c r="G180" i="8"/>
  <c r="F180" i="8" s="1"/>
  <c r="H180" i="8"/>
  <c r="F182" i="8"/>
  <c r="G183" i="8"/>
  <c r="H183" i="8"/>
  <c r="G188" i="8"/>
  <c r="H188" i="8"/>
  <c r="F188" i="8" s="1"/>
  <c r="F190" i="8"/>
  <c r="F191" i="8"/>
  <c r="F192" i="8"/>
  <c r="G193" i="8"/>
  <c r="H193" i="8"/>
  <c r="F193" i="8"/>
  <c r="F195" i="8"/>
  <c r="F196" i="8"/>
  <c r="F197" i="8"/>
  <c r="F198" i="8"/>
  <c r="G199" i="8"/>
  <c r="H199" i="8"/>
  <c r="F199" i="8" s="1"/>
  <c r="F201" i="8"/>
  <c r="F202" i="8"/>
  <c r="F203" i="8"/>
  <c r="F204" i="8"/>
  <c r="G205" i="8"/>
  <c r="H205" i="8"/>
  <c r="F207" i="8"/>
  <c r="G208" i="8"/>
  <c r="H208" i="8"/>
  <c r="F210" i="8" s="1"/>
  <c r="F208" i="8"/>
  <c r="G211" i="8"/>
  <c r="H211" i="8"/>
  <c r="F213" i="8"/>
  <c r="F214" i="8"/>
  <c r="G217" i="8"/>
  <c r="H217" i="8"/>
  <c r="F217" i="8"/>
  <c r="H220" i="8"/>
  <c r="F222" i="8"/>
  <c r="F223" i="8"/>
  <c r="F226" i="8"/>
  <c r="F227" i="8"/>
  <c r="F228" i="8"/>
  <c r="G229" i="8"/>
  <c r="H231" i="8"/>
  <c r="H229" i="8" s="1"/>
  <c r="F232" i="8"/>
  <c r="F233" i="8"/>
  <c r="G234" i="8"/>
  <c r="H234" i="8"/>
  <c r="F234" i="8"/>
  <c r="F236" i="8"/>
  <c r="F237" i="8"/>
  <c r="F238" i="8"/>
  <c r="G239" i="8"/>
  <c r="F239" i="8" s="1"/>
  <c r="H239" i="8"/>
  <c r="G242" i="8"/>
  <c r="H242" i="8"/>
  <c r="F244" i="8"/>
  <c r="H247" i="8"/>
  <c r="F247" i="8" s="1"/>
  <c r="F249" i="8"/>
  <c r="F250" i="8"/>
  <c r="H251" i="8"/>
  <c r="F253" i="8"/>
  <c r="F254" i="8"/>
  <c r="G255" i="8"/>
  <c r="F255" i="8" s="1"/>
  <c r="F257" i="8"/>
  <c r="F258" i="8"/>
  <c r="G259" i="8"/>
  <c r="F259" i="8" s="1"/>
  <c r="G263" i="8"/>
  <c r="F265" i="8"/>
  <c r="F266" i="8"/>
  <c r="G267" i="8"/>
  <c r="H267" i="8"/>
  <c r="F269" i="8"/>
  <c r="H270" i="8"/>
  <c r="F272" i="8"/>
  <c r="G273" i="8"/>
  <c r="F273" i="8" s="1"/>
  <c r="H273" i="8"/>
  <c r="H245" i="8" s="1"/>
  <c r="F275" i="8"/>
  <c r="G278" i="8"/>
  <c r="H278" i="8"/>
  <c r="F280" i="8"/>
  <c r="F281" i="8"/>
  <c r="G282" i="8"/>
  <c r="F282" i="8" s="1"/>
  <c r="H282" i="8"/>
  <c r="F284" i="8"/>
  <c r="G285" i="8"/>
  <c r="F285" i="8" s="1"/>
  <c r="H285" i="8"/>
  <c r="F287" i="8"/>
  <c r="G288" i="8"/>
  <c r="F288" i="8" s="1"/>
  <c r="H288" i="8"/>
  <c r="F290" i="8"/>
  <c r="G291" i="8"/>
  <c r="F291" i="8" s="1"/>
  <c r="H291" i="8"/>
  <c r="F293" i="8"/>
  <c r="G294" i="8"/>
  <c r="F294" i="8" s="1"/>
  <c r="H294" i="8"/>
  <c r="F296" i="8"/>
  <c r="G297" i="8"/>
  <c r="F297" i="8"/>
  <c r="F299" i="8"/>
  <c r="G300" i="8"/>
  <c r="H300" i="8"/>
  <c r="F300" i="8"/>
  <c r="F302" i="8"/>
  <c r="G304" i="8"/>
  <c r="H304" i="8"/>
  <c r="F304" i="8"/>
  <c r="F306" i="8"/>
  <c r="F307" i="8"/>
  <c r="H310" i="8"/>
  <c r="H308" i="8" s="1"/>
  <c r="F278" i="8"/>
  <c r="D151" i="10"/>
  <c r="D109" i="10"/>
  <c r="H115" i="19"/>
  <c r="H327" i="19"/>
  <c r="G327" i="19"/>
  <c r="G339" i="19"/>
  <c r="H272" i="19"/>
  <c r="G272" i="19" s="1"/>
  <c r="G219" i="19"/>
  <c r="F148" i="8"/>
  <c r="I271" i="19" l="1"/>
  <c r="G182" i="19"/>
  <c r="G301" i="19"/>
  <c r="H318" i="19"/>
  <c r="G318" i="19" s="1"/>
  <c r="I359" i="19"/>
  <c r="I326" i="19" s="1"/>
  <c r="G368" i="19"/>
  <c r="G266" i="19"/>
  <c r="G236" i="19"/>
  <c r="G69" i="19"/>
  <c r="G15" i="19"/>
  <c r="I134" i="19"/>
  <c r="I114" i="19" s="1"/>
  <c r="I12" i="19" s="1"/>
  <c r="I180" i="19"/>
  <c r="G302" i="19"/>
  <c r="G396" i="19"/>
  <c r="H124" i="19"/>
  <c r="G124" i="19" s="1"/>
  <c r="G359" i="19"/>
  <c r="G61" i="19"/>
  <c r="G142" i="19"/>
  <c r="H181" i="19"/>
  <c r="G194" i="19"/>
  <c r="G273" i="19"/>
  <c r="G286" i="19"/>
  <c r="G310" i="19"/>
  <c r="G369" i="19"/>
  <c r="D121" i="10"/>
  <c r="D76" i="10"/>
  <c r="D74" i="10" s="1"/>
  <c r="E31" i="10"/>
  <c r="D31" i="10" s="1"/>
  <c r="E89" i="10"/>
  <c r="F216" i="10"/>
  <c r="D216" i="10" s="1"/>
  <c r="E149" i="10"/>
  <c r="D149" i="10" s="1"/>
  <c r="D125" i="10"/>
  <c r="D101" i="10"/>
  <c r="D99" i="10" s="1"/>
  <c r="F180" i="10"/>
  <c r="D180" i="10" s="1"/>
  <c r="E133" i="10"/>
  <c r="D133" i="10" s="1"/>
  <c r="E18" i="10"/>
  <c r="E16" i="10" s="1"/>
  <c r="D16" i="10" s="1"/>
  <c r="F24" i="8"/>
  <c r="G186" i="8"/>
  <c r="G93" i="8"/>
  <c r="H49" i="8"/>
  <c r="F43" i="8"/>
  <c r="F32" i="8"/>
  <c r="F87" i="8"/>
  <c r="F163" i="8"/>
  <c r="G276" i="8"/>
  <c r="F276" i="8" s="1"/>
  <c r="F242" i="8"/>
  <c r="H215" i="8"/>
  <c r="F205" i="8"/>
  <c r="H186" i="8"/>
  <c r="F183" i="8"/>
  <c r="F174" i="8"/>
  <c r="G166" i="8"/>
  <c r="F146" i="8"/>
  <c r="H93" i="8"/>
  <c r="F60" i="8"/>
  <c r="F74" i="8"/>
  <c r="H14" i="8"/>
  <c r="F267" i="8"/>
  <c r="F211" i="8"/>
  <c r="F171" i="8"/>
  <c r="F168" i="8"/>
  <c r="F160" i="8"/>
  <c r="F134" i="8"/>
  <c r="F90" i="8"/>
  <c r="F251" i="8"/>
  <c r="F270" i="8"/>
  <c r="G397" i="19"/>
  <c r="F263" i="8"/>
  <c r="H13" i="19"/>
  <c r="G13" i="19" s="1"/>
  <c r="G50" i="19"/>
  <c r="H371" i="19"/>
  <c r="G371" i="19" s="1"/>
  <c r="G385" i="19"/>
  <c r="G218" i="19"/>
  <c r="H213" i="19"/>
  <c r="G213" i="19" s="1"/>
  <c r="G115" i="19"/>
  <c r="F229" i="8"/>
  <c r="F93" i="8"/>
  <c r="I213" i="19"/>
  <c r="G235" i="19"/>
  <c r="F186" i="8"/>
  <c r="D18" i="10"/>
  <c r="F95" i="8"/>
  <c r="D161" i="10"/>
  <c r="E192" i="10"/>
  <c r="D192" i="10" s="1"/>
  <c r="G51" i="19"/>
  <c r="G70" i="19"/>
  <c r="H134" i="19"/>
  <c r="G136" i="19"/>
  <c r="H247" i="19"/>
  <c r="G247" i="19" s="1"/>
  <c r="F51" i="8"/>
  <c r="G41" i="8"/>
  <c r="F41" i="8" s="1"/>
  <c r="G49" i="8"/>
  <c r="H166" i="8"/>
  <c r="H13" i="8" s="1"/>
  <c r="F154" i="8"/>
  <c r="F16" i="8"/>
  <c r="H281" i="19"/>
  <c r="G281" i="19" s="1"/>
  <c r="G129" i="19"/>
  <c r="F178" i="10"/>
  <c r="G337" i="19"/>
  <c r="G215" i="8"/>
  <c r="F215" i="8" s="1"/>
  <c r="G268" i="19"/>
  <c r="F231" i="8"/>
  <c r="H350" i="19"/>
  <c r="G350" i="19" s="1"/>
  <c r="G311" i="19"/>
  <c r="G245" i="8"/>
  <c r="F245" i="8" s="1"/>
  <c r="F220" i="8"/>
  <c r="F308" i="8"/>
  <c r="F310" i="8"/>
  <c r="E13" i="20"/>
  <c r="D13" i="20" s="1"/>
  <c r="H114" i="19" l="1"/>
  <c r="G114" i="19" s="1"/>
  <c r="H180" i="19"/>
  <c r="G180" i="19" s="1"/>
  <c r="G181" i="19"/>
  <c r="G134" i="19"/>
  <c r="F49" i="8"/>
  <c r="H326" i="19"/>
  <c r="G326" i="19" s="1"/>
  <c r="F166" i="8"/>
  <c r="E14" i="10"/>
  <c r="D14" i="10" s="1"/>
  <c r="H271" i="19"/>
  <c r="D178" i="10"/>
  <c r="F14" i="10"/>
  <c r="G14" i="8"/>
  <c r="G271" i="19"/>
  <c r="H12" i="19" l="1"/>
  <c r="G12" i="19" s="1"/>
  <c r="F14" i="8"/>
  <c r="G13" i="8"/>
  <c r="F13" i="8" s="1"/>
</calcChain>
</file>

<file path=xl/sharedStrings.xml><?xml version="1.0" encoding="utf-8"?>
<sst xmlns="http://schemas.openxmlformats.org/spreadsheetml/2006/main" count="2779" uniqueCount="1228">
  <si>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</si>
  <si>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</si>
  <si>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</si>
  <si>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</si>
  <si>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</si>
  <si>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</si>
  <si>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</si>
  <si>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</si>
  <si>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</si>
  <si>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</si>
  <si>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</si>
  <si>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</si>
  <si>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</si>
  <si>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</si>
  <si>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</si>
  <si>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</si>
  <si>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</si>
  <si>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</si>
  <si>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</si>
  <si>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</si>
  <si>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</si>
  <si>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</si>
  <si>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</si>
  <si>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</si>
  <si>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</si>
  <si>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</si>
  <si>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</si>
  <si>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</si>
  <si>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</si>
  <si>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</si>
  <si>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</si>
  <si>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</si>
  <si>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</si>
  <si>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</si>
  <si>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</si>
  <si>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</si>
  <si>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</si>
  <si>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</si>
  <si>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</si>
  <si>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</si>
  <si>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</si>
  <si>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</si>
  <si>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</si>
  <si>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</si>
  <si>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</si>
  <si>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</si>
  <si>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</si>
  <si>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</si>
  <si>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</si>
  <si>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</si>
  <si>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</si>
  <si>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</si>
  <si>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</si>
  <si>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</si>
  <si>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</si>
  <si>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</si>
  <si>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</si>
  <si>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</si>
  <si>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</si>
  <si>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</si>
  <si>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</si>
  <si>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</si>
  <si>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</si>
  <si>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</si>
  <si>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</si>
  <si>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</si>
  <si>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</si>
  <si>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</si>
  <si>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</si>
  <si>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</si>
  <si>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</si>
  <si>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</si>
  <si>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</si>
  <si>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</si>
  <si>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</si>
  <si>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</si>
  <si>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</si>
  <si>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</si>
  <si>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</si>
  <si>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</si>
  <si>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</si>
  <si>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</si>
  <si>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</si>
  <si>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</si>
  <si>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</si>
  <si>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</si>
  <si>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</si>
  <si>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</si>
  <si>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</si>
  <si>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</si>
  <si>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</si>
  <si>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</si>
  <si>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</si>
  <si>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</si>
  <si>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</si>
  <si>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</si>
  <si>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</si>
  <si>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</si>
  <si>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</si>
  <si>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</si>
  <si>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</si>
  <si>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</si>
  <si>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</si>
  <si>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</si>
  <si>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</si>
  <si>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</si>
  <si>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</si>
  <si>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</si>
  <si>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</si>
  <si>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</si>
  <si>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</si>
  <si>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</si>
  <si>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</si>
  <si>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</si>
  <si>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</si>
  <si>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</si>
  <si>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</si>
  <si>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</si>
  <si>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</si>
  <si>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</si>
  <si>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</si>
  <si>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</si>
  <si>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</si>
  <si>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</si>
  <si>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</si>
  <si>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</si>
  <si>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</si>
  <si>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</si>
  <si>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</si>
  <si>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</si>
  <si>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</si>
  <si>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</si>
  <si>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</si>
  <si>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</si>
  <si>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</si>
  <si>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</si>
  <si>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</si>
  <si>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</si>
  <si>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</si>
  <si>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</si>
  <si>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</si>
  <si>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</si>
  <si>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</si>
  <si>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</si>
  <si>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</si>
  <si>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</si>
  <si>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</si>
  <si>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</si>
  <si>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</si>
  <si>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</si>
  <si>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</si>
  <si>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</si>
  <si>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</si>
  <si>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</si>
  <si>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</si>
  <si>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</si>
  <si>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</si>
  <si>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</si>
  <si>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</si>
  <si>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</si>
  <si>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</si>
  <si>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</si>
  <si>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</si>
  <si>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</si>
  <si>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</si>
  <si>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</si>
  <si>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</si>
  <si>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</si>
  <si>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</si>
  <si>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</si>
  <si>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</si>
  <si>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</si>
  <si>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</si>
  <si>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</si>
  <si>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</si>
  <si>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</si>
  <si>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</si>
  <si>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</si>
  <si>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</si>
  <si>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</si>
  <si>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</si>
  <si>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</si>
  <si>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</si>
  <si>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</si>
  <si>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</si>
  <si>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</si>
  <si>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</si>
  <si>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</si>
  <si>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</si>
  <si>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</si>
  <si>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</si>
  <si>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</si>
  <si>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</si>
  <si>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</si>
  <si>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</si>
  <si>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</si>
  <si>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</si>
  <si>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</si>
  <si>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</si>
  <si>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</si>
  <si>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</si>
  <si>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</si>
  <si>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</si>
  <si>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</si>
  <si>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</si>
  <si>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</si>
  <si>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</si>
  <si>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</si>
  <si>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</si>
  <si>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</si>
  <si>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</si>
  <si>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</si>
  <si>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</si>
  <si>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</si>
  <si>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</si>
  <si>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</si>
  <si>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</si>
  <si>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</si>
  <si>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</si>
  <si>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</si>
  <si>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</si>
  <si>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</si>
  <si>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</si>
  <si>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</si>
  <si>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</si>
  <si>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</si>
  <si>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</si>
  <si>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</si>
  <si>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</si>
  <si>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</si>
  <si>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</si>
  <si>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</si>
  <si>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</si>
  <si>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</si>
  <si>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</si>
  <si>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</si>
  <si>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</si>
  <si>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</si>
  <si>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</si>
  <si>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</si>
  <si>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</si>
  <si>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</si>
  <si>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</si>
  <si>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</si>
  <si>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</si>
  <si>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</si>
  <si>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</si>
  <si>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</si>
  <si>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</si>
  <si>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</si>
  <si>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</si>
  <si>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</si>
  <si>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</si>
  <si>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</si>
  <si>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</si>
  <si>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</si>
  <si>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</si>
  <si>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</si>
  <si>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</si>
  <si>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</si>
  <si>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</si>
  <si>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</si>
  <si>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</si>
  <si>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</si>
  <si>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</si>
  <si>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</si>
  <si>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</si>
  <si>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</si>
  <si>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</si>
  <si>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</si>
  <si>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</si>
  <si>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</si>
  <si>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</si>
  <si>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</si>
  <si>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</si>
  <si>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</si>
  <si>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</si>
  <si>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</si>
  <si>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</si>
  <si>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</si>
  <si>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</si>
  <si>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</si>
  <si>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</si>
  <si>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</si>
  <si>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</si>
  <si>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</si>
  <si>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</si>
  <si>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</si>
  <si>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</si>
  <si>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</si>
  <si>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</si>
  <si>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</si>
  <si>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</si>
  <si>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</si>
  <si>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</si>
  <si>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</si>
  <si>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</si>
  <si>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</si>
  <si>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</si>
  <si>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</si>
  <si>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</si>
  <si>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</si>
  <si>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</si>
  <si>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</si>
  <si>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</si>
  <si>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</si>
  <si>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</si>
  <si>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</si>
  <si>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</si>
  <si>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</si>
  <si>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</si>
  <si>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</si>
  <si>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</si>
  <si>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</si>
  <si>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</si>
  <si>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</si>
  <si>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</si>
  <si>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</si>
  <si>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</si>
  <si>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</si>
  <si>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</si>
  <si>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</si>
  <si>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</si>
  <si>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</si>
  <si>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</si>
  <si>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</si>
  <si>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</si>
  <si>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</si>
  <si>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</si>
  <si>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</si>
  <si>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</si>
  <si>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</si>
  <si>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</si>
  <si>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</si>
  <si>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</si>
  <si>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</si>
  <si>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</si>
  <si>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</si>
  <si>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</si>
  <si>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</si>
  <si>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</si>
  <si>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</si>
  <si>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</si>
  <si>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</si>
  <si>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</si>
  <si>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</si>
  <si>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</si>
  <si>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</si>
  <si>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</si>
  <si>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</si>
  <si>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</si>
  <si>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</si>
  <si>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</si>
  <si>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</si>
  <si>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</si>
  <si>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</si>
  <si>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</si>
  <si>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</si>
  <si>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</si>
  <si>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</si>
  <si>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</si>
  <si>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</si>
  <si>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</si>
  <si>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</si>
  <si>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</si>
  <si>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</si>
  <si>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</si>
  <si>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</si>
  <si>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</si>
  <si>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</si>
  <si>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</si>
  <si>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</si>
  <si>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</si>
  <si>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</si>
  <si>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</si>
  <si>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</si>
  <si>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</si>
  <si>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</si>
  <si>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</si>
  <si>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</si>
  <si>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</si>
  <si>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</si>
  <si>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</si>
  <si>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</si>
  <si>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</si>
  <si>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</si>
  <si>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</si>
  <si>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</si>
  <si>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</si>
  <si>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</si>
  <si>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</si>
  <si>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</si>
  <si>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</si>
  <si>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</si>
  <si>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</si>
  <si>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</si>
  <si>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</si>
  <si>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</si>
  <si>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</si>
  <si>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</si>
  <si>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</si>
  <si>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</si>
  <si>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</si>
  <si>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</si>
  <si>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</si>
  <si>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</si>
  <si>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</si>
  <si>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</si>
  <si>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</si>
  <si>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</si>
  <si>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</si>
  <si>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</si>
  <si>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</si>
  <si>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</si>
  <si>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</si>
  <si>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</si>
  <si>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</si>
  <si>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</si>
  <si>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</si>
  <si>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</si>
  <si>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</si>
  <si>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</si>
  <si>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</si>
  <si>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</si>
  <si>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</si>
  <si>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</si>
  <si>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</si>
  <si>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</si>
  <si>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</si>
  <si>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</si>
  <si>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</si>
  <si>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</si>
  <si>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</si>
  <si>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</si>
  <si>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</si>
  <si>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</si>
  <si>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</si>
  <si>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</si>
  <si>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</si>
  <si>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</si>
  <si>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</si>
  <si>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</si>
  <si>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</si>
  <si>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</si>
  <si>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</si>
  <si>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</si>
  <si>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</si>
  <si>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</si>
  <si>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</si>
  <si>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</si>
  <si>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</si>
  <si>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</si>
  <si>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</si>
  <si>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</si>
  <si>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</si>
  <si>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</si>
  <si>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</si>
  <si>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</si>
  <si>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</si>
  <si>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</si>
  <si>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</si>
  <si>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</si>
  <si>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</si>
  <si>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</si>
  <si>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</si>
  <si>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</si>
  <si>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</si>
  <si>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</si>
  <si>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</si>
  <si>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</si>
  <si>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</si>
  <si>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</si>
  <si>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</si>
  <si>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</si>
  <si>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</si>
  <si>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</si>
  <si>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</si>
  <si>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</si>
  <si>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</si>
  <si>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</si>
  <si>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</si>
  <si>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</si>
  <si>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</si>
  <si>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</si>
  <si>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</si>
  <si>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</si>
  <si>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</si>
  <si>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</si>
  <si>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</si>
  <si>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</si>
  <si>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</si>
  <si>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</si>
  <si>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</si>
  <si>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</si>
  <si>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</si>
  <si>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</si>
  <si>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</si>
  <si>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</si>
  <si>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</si>
  <si>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</si>
  <si>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</si>
  <si>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</si>
  <si>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</si>
  <si>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</si>
  <si>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</si>
  <si>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</si>
  <si>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</si>
  <si>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</si>
  <si>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</si>
  <si>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</si>
  <si>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</si>
  <si>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</si>
  <si>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</si>
  <si>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</si>
  <si>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</si>
  <si>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</si>
  <si>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</si>
  <si>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</si>
  <si>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</si>
  <si>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</si>
  <si>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</si>
  <si>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</si>
  <si>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</si>
  <si>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</si>
  <si>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</si>
  <si>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t xml:space="preserve"> ավագանու 2025 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</si>
  <si>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</si>
  <si>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</si>
  <si>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</si>
  <si>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</si>
  <si>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</si>
  <si>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</si>
  <si>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</si>
  <si>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</si>
  <si>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</si>
  <si>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</si>
  <si>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</si>
  <si>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</si>
  <si>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</si>
  <si>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</si>
  <si>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</si>
  <si>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</si>
  <si>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</si>
  <si>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</si>
  <si>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</si>
  <si>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</si>
  <si>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</si>
  <si>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</si>
  <si>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</si>
  <si>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</si>
  <si>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</si>
  <si>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</si>
  <si>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</si>
  <si>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</si>
  <si>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</si>
  <si>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</si>
  <si>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</si>
  <si>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</si>
  <si>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</si>
  <si>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</si>
  <si>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</si>
  <si>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</si>
  <si>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</si>
  <si>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</si>
  <si>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</si>
  <si>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</si>
  <si>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</si>
  <si>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</si>
  <si>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</si>
  <si>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</si>
  <si>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</si>
  <si>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</si>
  <si>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</si>
  <si>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</si>
  <si>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</si>
  <si>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</si>
  <si>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</si>
  <si>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</si>
  <si>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</si>
  <si>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</si>
  <si>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</si>
  <si>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</si>
  <si>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</si>
  <si>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</si>
  <si>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</si>
  <si>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</si>
  <si>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</si>
  <si>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</si>
  <si>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</si>
  <si>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</si>
  <si>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</si>
  <si>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</si>
  <si>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</si>
  <si>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</si>
  <si>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</si>
  <si>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</si>
  <si>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</si>
  <si>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</si>
  <si>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</si>
  <si>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</si>
  <si>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</si>
  <si>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</si>
  <si>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</si>
  <si>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</si>
  <si>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</si>
  <si>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</si>
  <si>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</si>
  <si>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</si>
  <si>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</si>
  <si>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</si>
  <si>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</si>
  <si>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</si>
  <si>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</si>
  <si>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</si>
  <si>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</si>
  <si>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</si>
  <si>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</si>
  <si>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</si>
  <si>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</si>
  <si>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</si>
  <si>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</si>
  <si>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</si>
  <si>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</si>
  <si>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</si>
  <si>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</si>
  <si>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</si>
  <si>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</si>
  <si>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</si>
  <si>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</si>
  <si>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</si>
  <si>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</si>
  <si>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</si>
  <si>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</si>
  <si>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</si>
  <si>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</si>
  <si>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</si>
  <si>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</si>
  <si>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</si>
  <si>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</si>
  <si>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</si>
  <si>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</si>
  <si>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</si>
  <si>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</si>
  <si>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</si>
  <si>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</si>
  <si>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</si>
  <si>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</si>
  <si>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</si>
  <si>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</si>
  <si>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</si>
  <si>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</si>
  <si>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</si>
  <si>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</si>
  <si>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</si>
  <si>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</si>
  <si>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</si>
  <si>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</si>
  <si>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</si>
  <si>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</si>
  <si>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</si>
  <si>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</si>
  <si>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</si>
  <si>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</si>
  <si>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</si>
  <si>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</si>
  <si>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</si>
  <si>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</si>
  <si>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</si>
  <si>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</si>
  <si>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</si>
  <si>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</si>
  <si>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</si>
  <si>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</si>
  <si>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</si>
  <si>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</si>
  <si>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</si>
  <si>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</si>
  <si>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</si>
  <si>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</si>
  <si>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</si>
  <si>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</si>
  <si>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</si>
  <si>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</si>
  <si>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</si>
  <si>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</si>
  <si>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</si>
  <si>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</si>
  <si>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</si>
  <si>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</si>
  <si>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</si>
  <si>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</si>
  <si>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</si>
  <si>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</si>
  <si>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</si>
  <si>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</si>
  <si>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</si>
  <si>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</si>
  <si>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</si>
  <si>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</si>
  <si>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</si>
  <si>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</si>
  <si>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</si>
  <si>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</si>
  <si>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</si>
  <si>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</si>
  <si>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</si>
  <si>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</si>
  <si>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</si>
  <si>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</si>
  <si>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</si>
  <si>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</si>
  <si>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</si>
  <si>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</si>
  <si>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</si>
  <si>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</si>
  <si>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</si>
  <si>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</si>
  <si>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</si>
  <si>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</si>
  <si>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</si>
  <si>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</si>
  <si>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</si>
  <si>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</si>
  <si>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</si>
  <si>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</si>
  <si>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</si>
  <si>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</si>
  <si>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</si>
  <si>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</si>
  <si>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</si>
  <si>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</si>
  <si>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</si>
  <si>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</si>
  <si>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</si>
  <si>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</si>
  <si>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</si>
  <si>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</si>
  <si>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</si>
  <si>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</si>
  <si>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</si>
  <si>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</si>
  <si>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</si>
  <si>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</si>
  <si>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</si>
  <si>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</si>
  <si>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</si>
  <si>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</si>
  <si>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</si>
  <si>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</si>
  <si>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</si>
  <si>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</si>
  <si>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</si>
  <si>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</si>
  <si>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</si>
  <si>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</si>
  <si>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</si>
  <si>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</si>
  <si>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</si>
  <si>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</si>
  <si>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</si>
  <si>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</si>
  <si>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</si>
  <si>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</si>
  <si>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</si>
  <si>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</si>
  <si>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</si>
  <si>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</si>
  <si>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</si>
  <si>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</si>
  <si>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</si>
  <si>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</si>
  <si>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</si>
  <si>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</si>
  <si>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</si>
  <si>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</si>
  <si>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</si>
  <si>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</si>
  <si>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</si>
  <si>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</si>
  <si>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</si>
  <si>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</si>
  <si>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</si>
  <si>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</si>
  <si>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</si>
  <si>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</si>
  <si>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</si>
  <si>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</si>
  <si>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</si>
  <si>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</si>
  <si>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</si>
  <si>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</si>
  <si>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</si>
  <si>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</si>
  <si>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</si>
  <si>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</si>
  <si>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</si>
  <si>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</si>
  <si>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</si>
  <si>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</si>
  <si>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</si>
  <si>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</si>
  <si>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</si>
  <si>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</si>
  <si>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</si>
  <si>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</si>
  <si>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</si>
  <si>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</si>
  <si>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</si>
  <si>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</si>
  <si>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</si>
  <si>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</si>
  <si>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</si>
  <si>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</si>
  <si>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</si>
  <si>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</si>
  <si>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</si>
  <si>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</si>
  <si>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</si>
  <si>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</si>
  <si>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</si>
  <si>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</si>
  <si>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</si>
  <si>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</si>
  <si>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</si>
  <si>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</si>
  <si>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</si>
  <si>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</si>
  <si>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</si>
  <si>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</si>
  <si>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</si>
  <si>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</si>
  <si>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</si>
  <si>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</si>
  <si>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</si>
  <si>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</si>
  <si>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</si>
  <si>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</si>
  <si>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</si>
  <si>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</si>
  <si>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</si>
  <si>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</si>
  <si>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</si>
  <si>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</si>
  <si>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</si>
  <si>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</si>
  <si>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</si>
  <si>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</si>
  <si>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</si>
  <si>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</si>
  <si>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</si>
  <si>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</si>
  <si>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</si>
  <si>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</si>
  <si>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</si>
  <si>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</si>
  <si>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</si>
  <si>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</si>
  <si>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</si>
  <si>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</si>
  <si>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</si>
  <si>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</si>
  <si>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</si>
  <si>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</si>
  <si>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</si>
  <si>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</si>
  <si>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</si>
  <si>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</si>
  <si>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</si>
  <si>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</si>
  <si>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</si>
  <si>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</si>
  <si>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</si>
  <si>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</si>
  <si>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</si>
  <si>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</si>
  <si>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</si>
  <si>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</si>
  <si>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</si>
  <si>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</si>
  <si>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</si>
  <si>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</si>
  <si>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</si>
  <si>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</si>
  <si>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</si>
  <si>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</si>
  <si>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</si>
  <si>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</si>
  <si>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</si>
  <si>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</si>
  <si>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</si>
  <si>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</si>
  <si>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</si>
  <si>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</si>
  <si>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</si>
  <si>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</si>
  <si>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</si>
  <si>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</si>
  <si>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</si>
  <si>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</si>
  <si>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</si>
  <si>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</si>
  <si>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</si>
  <si>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</si>
  <si>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</si>
  <si>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</si>
  <si>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</si>
  <si>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</si>
  <si>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</si>
  <si>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</si>
  <si>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</si>
  <si>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</si>
  <si>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</si>
  <si>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</si>
  <si>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</si>
  <si>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</si>
  <si>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</si>
  <si>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</si>
  <si>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</si>
  <si>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</si>
  <si>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</si>
  <si>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</si>
  <si>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</si>
  <si>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</si>
  <si>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</si>
  <si>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</si>
  <si>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</si>
  <si>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</si>
  <si>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</si>
  <si>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</si>
  <si>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</si>
  <si>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</si>
  <si>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</si>
  <si>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</si>
  <si>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</si>
  <si>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</si>
  <si>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</si>
  <si>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</si>
  <si>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</si>
  <si>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</si>
  <si>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</si>
  <si>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</si>
  <si>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</si>
  <si>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</si>
  <si>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</si>
  <si>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</si>
  <si>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</si>
  <si>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</si>
  <si>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</si>
  <si>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</si>
  <si>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</si>
  <si>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</si>
  <si>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</si>
  <si>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</si>
  <si>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</si>
  <si>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</si>
  <si>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</si>
  <si>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</si>
  <si>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</si>
  <si>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</si>
  <si>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</si>
  <si>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</si>
  <si>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</si>
  <si>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</si>
  <si>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</si>
  <si>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</si>
  <si>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</si>
  <si>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</si>
  <si>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</si>
  <si>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</si>
  <si>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</si>
  <si>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</si>
  <si>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</si>
  <si>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</si>
  <si>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</si>
  <si>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</si>
  <si>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</si>
  <si>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</si>
  <si>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</si>
  <si>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</si>
  <si>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</si>
  <si>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</si>
  <si>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</si>
  <si>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</si>
  <si>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</si>
  <si>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</si>
  <si>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</si>
  <si>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</si>
  <si>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</si>
  <si>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</si>
  <si>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</si>
  <si>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</si>
  <si>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</si>
  <si>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</si>
  <si>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</si>
  <si>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</si>
  <si>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</si>
  <si>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</si>
  <si>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</si>
  <si>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</si>
  <si>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</si>
  <si>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</si>
  <si>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</si>
  <si>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</si>
  <si>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</si>
  <si>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</si>
  <si>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</si>
  <si>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</si>
  <si>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</si>
  <si>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</si>
  <si>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</si>
  <si>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</si>
  <si>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</si>
  <si>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</si>
  <si>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</si>
  <si>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</si>
  <si>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</si>
  <si>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</si>
  <si>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</si>
  <si>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</si>
  <si>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</si>
  <si>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</si>
  <si>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</si>
  <si>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</si>
  <si>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</si>
  <si>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</si>
  <si>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</si>
  <si>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</si>
  <si>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</si>
  <si>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</si>
  <si>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</si>
  <si>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</si>
  <si>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</si>
  <si>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Այլ մոնտաժված սարքավորումներ</t>
  </si>
  <si>
    <t>2026 թվական</t>
  </si>
  <si>
    <t>Ð²îì²Ì  1</t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</si>
  <si>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</si>
  <si>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</si>
  <si>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</si>
  <si>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</si>
  <si>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</si>
  <si>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</si>
  <si>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</si>
  <si>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</si>
  <si>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</si>
  <si>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</si>
  <si>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</si>
  <si>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</si>
  <si>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</si>
  <si>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</si>
  <si>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</si>
  <si>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</si>
  <si>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</si>
  <si>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</si>
  <si>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</si>
  <si>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</si>
  <si>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</si>
  <si>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</si>
  <si>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</si>
  <si>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</si>
  <si>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</si>
  <si>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</si>
  <si>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</si>
  <si>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</si>
  <si>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</si>
  <si>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</si>
  <si>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</si>
  <si>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</si>
  <si>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</si>
  <si>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</si>
  <si>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</si>
  <si>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</si>
  <si>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</si>
  <si>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</si>
  <si>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</si>
  <si>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</si>
  <si>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</si>
  <si>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</si>
  <si>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</si>
  <si>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</si>
  <si>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</si>
  <si>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</si>
  <si>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</si>
  <si>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</si>
  <si>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</si>
  <si>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</si>
  <si>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</si>
  <si>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</si>
  <si>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</si>
  <si>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</si>
  <si>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</si>
  <si>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</si>
  <si>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</si>
  <si>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</si>
  <si>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</si>
  <si>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</si>
  <si>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</si>
  <si>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</si>
  <si>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</si>
  <si>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</si>
  <si>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</si>
  <si>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</si>
  <si>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</si>
  <si>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</si>
  <si>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</si>
  <si>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</si>
  <si>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</si>
  <si>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</si>
  <si>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</si>
  <si>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</si>
  <si>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</si>
  <si>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</si>
  <si>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</si>
  <si>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</si>
  <si>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</si>
  <si>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</si>
  <si>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</si>
  <si>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</si>
  <si>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</si>
  <si>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</si>
  <si>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</si>
  <si>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</si>
  <si>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</si>
  <si>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</si>
  <si>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</si>
  <si>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</si>
  <si>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</si>
  <si>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</si>
  <si>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</si>
  <si>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</si>
  <si>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</si>
  <si>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</si>
  <si>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</si>
  <si>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</si>
  <si>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</si>
  <si>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</si>
  <si>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</si>
  <si>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</si>
  <si>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</si>
  <si>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</si>
  <si>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</si>
  <si>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</si>
  <si>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</si>
  <si>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</si>
  <si>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</si>
  <si>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</si>
  <si>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</si>
  <si>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</si>
  <si>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</si>
  <si>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</si>
  <si>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</si>
  <si>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</si>
  <si>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</si>
  <si>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</si>
  <si>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</si>
  <si>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</si>
  <si>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</si>
  <si>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</si>
  <si>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</si>
  <si>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</si>
  <si>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</si>
  <si>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</si>
  <si>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</si>
  <si>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</si>
  <si>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</si>
  <si>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</si>
  <si>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</si>
  <si>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</si>
  <si>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</si>
  <si>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</si>
  <si>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</si>
  <si>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</si>
  <si>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</si>
  <si>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</si>
  <si>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</si>
  <si>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</si>
  <si>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</si>
  <si>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</si>
  <si>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</si>
  <si>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</si>
  <si>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</si>
  <si>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</si>
  <si>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</si>
  <si>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</si>
  <si>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</si>
  <si>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</si>
  <si>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</si>
  <si>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</si>
  <si>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</si>
  <si>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</si>
  <si>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</si>
  <si>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</si>
  <si>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</si>
  <si>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</si>
  <si>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</si>
  <si>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</si>
  <si>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</si>
  <si>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</si>
  <si>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</si>
  <si>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</si>
  <si>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</si>
  <si>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</si>
  <si>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</si>
  <si>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</si>
  <si>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</si>
  <si>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</si>
  <si>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</si>
  <si>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</si>
  <si>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</si>
  <si>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</si>
  <si>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</si>
  <si>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</si>
  <si>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</si>
  <si>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</si>
  <si>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</si>
  <si>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</si>
  <si>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</si>
  <si>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</si>
  <si>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</si>
  <si>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</si>
  <si>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</si>
  <si>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</si>
  <si>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</si>
  <si>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</si>
  <si>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</si>
  <si>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</si>
  <si>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</si>
  <si>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ավագանու 2025 թվականի դեկտեմբերի</t>
  </si>
  <si>
    <t>26-ի N 307-Ն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</si>
</sst>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7" fillId="0" borderId="0" applyFont="0" applyFill="0" applyBorder="0" applyAlignment="0" applyProtection="0"/>
    <xf numFmtId="0" fontId="47" fillId="0" borderId="0"/>
  </cellStyleXfs>
  <cellXfs count="504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1" fillId="0" borderId="0" xfId="0" applyFont="1"/>
    <xf numFmtId="0" fontId="40" fillId="3" borderId="31" xfId="0" applyFont="1" applyFill="1" applyBorder="1" applyAlignment="1" applyProtection="1">
      <alignment horizontal="center" vertical="top" wrapText="1" readingOrder="1"/>
      <protection locked="0"/>
    </xf>
    <xf numFmtId="0" fontId="40" fillId="3" borderId="32" xfId="0" applyFont="1" applyFill="1" applyBorder="1" applyAlignment="1" applyProtection="1">
      <alignment horizontal="center" vertical="top" wrapText="1" readingOrder="1"/>
      <protection locked="0"/>
    </xf>
    <xf numFmtId="0" fontId="42" fillId="3" borderId="31" xfId="0" applyFont="1" applyFill="1" applyBorder="1" applyAlignment="1" applyProtection="1">
      <alignment horizontal="center" vertical="top" wrapText="1" readingOrder="1"/>
      <protection locked="0"/>
    </xf>
    <xf numFmtId="0" fontId="42" fillId="3" borderId="33" xfId="0" applyFont="1" applyFill="1" applyBorder="1" applyAlignment="1" applyProtection="1">
      <alignment horizontal="center" vertical="top" wrapText="1" readingOrder="1"/>
      <protection locked="0"/>
    </xf>
    <xf numFmtId="0" fontId="43" fillId="0" borderId="32" xfId="0" applyFont="1" applyBorder="1" applyAlignment="1" applyProtection="1">
      <alignment horizontal="center" vertical="top" wrapText="1" readingOrder="1"/>
      <protection locked="0"/>
    </xf>
    <xf numFmtId="0" fontId="40" fillId="0" borderId="31" xfId="0" applyFont="1" applyBorder="1" applyAlignment="1" applyProtection="1">
      <alignment horizontal="center" vertical="center" wrapText="1" readingOrder="1"/>
      <protection locked="0"/>
    </xf>
    <xf numFmtId="0" fontId="40" fillId="0" borderId="31" xfId="0" applyFont="1" applyBorder="1" applyAlignment="1" applyProtection="1">
      <alignment horizontal="left" vertical="top" wrapText="1" readingOrder="1"/>
      <protection locked="0"/>
    </xf>
    <xf numFmtId="167" fontId="44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44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172" fontId="44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44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71" fontId="44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44" fillId="6" borderId="35" xfId="0" applyNumberFormat="1" applyFont="1" applyFill="1" applyBorder="1" applyAlignment="1" applyProtection="1">
      <alignment horizontal="right" vertical="center" wrapText="1" readingOrder="1"/>
      <protection locked="0"/>
    </xf>
    <xf numFmtId="172" fontId="44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0" fillId="0" borderId="34" xfId="0" applyNumberFormat="1" applyFont="1" applyBorder="1" applyAlignment="1" applyProtection="1">
      <alignment horizontal="right" vertical="center" wrapText="1" readingOrder="1"/>
      <protection locked="0"/>
    </xf>
    <xf numFmtId="167" fontId="40" fillId="0" borderId="36" xfId="0" applyNumberFormat="1" applyFont="1" applyBorder="1" applyAlignment="1" applyProtection="1">
      <alignment horizontal="right" vertical="center" wrapText="1" readingOrder="1"/>
      <protection locked="0"/>
    </xf>
    <xf numFmtId="2" fontId="4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0" fillId="0" borderId="34" xfId="0" applyNumberFormat="1" applyFont="1" applyBorder="1" applyAlignment="1" applyProtection="1">
      <alignment horizontal="right" vertical="center" wrapText="1" readingOrder="1"/>
      <protection locked="0"/>
    </xf>
    <xf numFmtId="0" fontId="49" fillId="8" borderId="12" xfId="0" applyFont="1" applyFill="1" applyBorder="1" applyAlignment="1">
      <alignment horizontal="left" vertical="top" wrapText="1"/>
    </xf>
    <xf numFmtId="0" fontId="40" fillId="0" borderId="33" xfId="0" applyFont="1" applyBorder="1" applyAlignment="1" applyProtection="1">
      <alignment horizontal="center" vertical="center" wrapText="1" readingOrder="1"/>
      <protection locked="0"/>
    </xf>
    <xf numFmtId="0" fontId="40" fillId="0" borderId="12" xfId="0" applyFont="1" applyBorder="1" applyAlignment="1" applyProtection="1">
      <alignment horizontal="center" vertical="center" wrapText="1" readingOrder="1"/>
      <protection locked="0"/>
    </xf>
    <xf numFmtId="0" fontId="40" fillId="0" borderId="32" xfId="0" applyFont="1" applyBorder="1" applyAlignment="1" applyProtection="1">
      <alignment horizontal="center" vertical="center" wrapText="1" readingOrder="1"/>
      <protection locked="0"/>
    </xf>
    <xf numFmtId="0" fontId="50" fillId="0" borderId="12" xfId="0" applyFont="1" applyBorder="1"/>
    <xf numFmtId="0" fontId="40" fillId="0" borderId="37" xfId="0" applyFont="1" applyBorder="1" applyAlignment="1" applyProtection="1">
      <alignment horizontal="center" vertical="center" wrapText="1" readingOrder="1"/>
      <protection locked="0"/>
    </xf>
    <xf numFmtId="167" fontId="40" fillId="0" borderId="38" xfId="0" applyNumberFormat="1" applyFont="1" applyBorder="1" applyAlignment="1" applyProtection="1">
      <alignment horizontal="right" vertical="center" wrapText="1" readingOrder="1"/>
      <protection locked="0"/>
    </xf>
    <xf numFmtId="2" fontId="40" fillId="0" borderId="12" xfId="0" applyNumberFormat="1" applyFont="1" applyBorder="1" applyAlignment="1" applyProtection="1">
      <alignment vertical="center" wrapText="1" readingOrder="1"/>
      <protection locked="0"/>
    </xf>
    <xf numFmtId="168" fontId="40" fillId="0" borderId="34" xfId="0" applyNumberFormat="1" applyFont="1" applyBorder="1" applyAlignment="1" applyProtection="1">
      <alignment horizontal="right" vertical="center" wrapText="1" readingOrder="1"/>
      <protection locked="0"/>
    </xf>
    <xf numFmtId="168" fontId="4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1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0" fillId="4" borderId="34" xfId="0" applyNumberFormat="1" applyFont="1" applyFill="1" applyBorder="1" applyAlignment="1" applyProtection="1">
      <alignment horizontal="right" vertical="center" wrapText="1" readingOrder="1"/>
      <protection locked="0"/>
    </xf>
    <xf numFmtId="170" fontId="40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0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70" fontId="40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0" fillId="0" borderId="34" xfId="0" applyNumberFormat="1" applyFont="1" applyBorder="1" applyAlignment="1" applyProtection="1">
      <alignment horizontal="right" vertical="center" wrapText="1" readingOrder="1"/>
      <protection locked="0"/>
    </xf>
    <xf numFmtId="170" fontId="40" fillId="0" borderId="12" xfId="0" applyNumberFormat="1" applyFont="1" applyBorder="1" applyAlignment="1" applyProtection="1">
      <alignment vertical="center" wrapText="1" readingOrder="1"/>
      <protection locked="0"/>
    </xf>
    <xf numFmtId="170" fontId="4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4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5" fillId="4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45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0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4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0" fillId="4" borderId="31" xfId="0" applyFont="1" applyFill="1" applyBorder="1" applyAlignment="1" applyProtection="1">
      <alignment horizontal="center" vertical="center" wrapText="1" readingOrder="1"/>
      <protection locked="0"/>
    </xf>
    <xf numFmtId="0" fontId="40" fillId="4" borderId="31" xfId="0" applyFont="1" applyFill="1" applyBorder="1" applyAlignment="1" applyProtection="1">
      <alignment horizontal="left" vertical="top" wrapText="1" readingOrder="1"/>
      <protection locked="0"/>
    </xf>
    <xf numFmtId="167" fontId="4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4" borderId="0" xfId="0" applyFont="1" applyFill="1"/>
    <xf numFmtId="167" fontId="4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0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168" fontId="40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168" fontId="4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0" fillId="4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0" borderId="34" xfId="0" applyNumberFormat="1" applyFont="1" applyBorder="1" applyAlignment="1" applyProtection="1">
      <alignment horizontal="right" vertical="center" wrapText="1" readingOrder="1"/>
      <protection locked="0"/>
    </xf>
    <xf numFmtId="168" fontId="44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68" fontId="44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5" fillId="0" borderId="34" xfId="0" applyNumberFormat="1" applyFont="1" applyBorder="1" applyAlignment="1" applyProtection="1">
      <alignment horizontal="right" vertical="center" wrapText="1" readingOrder="1"/>
      <protection locked="0"/>
    </xf>
    <xf numFmtId="168" fontId="44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5" fillId="0" borderId="34" xfId="0" applyNumberFormat="1" applyFont="1" applyBorder="1" applyAlignment="1" applyProtection="1">
      <alignment horizontal="right" vertical="center" wrapText="1" readingOrder="1"/>
      <protection locked="0"/>
    </xf>
    <xf numFmtId="167" fontId="46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4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7" borderId="34" xfId="0" applyNumberFormat="1" applyFont="1" applyFill="1" applyBorder="1" applyAlignment="1" applyProtection="1">
      <alignment horizontal="right" vertical="center" wrapText="1" readingOrder="1"/>
      <protection locked="0"/>
    </xf>
    <xf numFmtId="0" fontId="49" fillId="4" borderId="12" xfId="0" applyFont="1" applyFill="1" applyBorder="1" applyAlignment="1">
      <alignment horizontal="left" vertical="top" wrapText="1"/>
    </xf>
    <xf numFmtId="0" fontId="49" fillId="8" borderId="12" xfId="2" applyFont="1" applyFill="1" applyBorder="1" applyAlignment="1">
      <alignment horizontal="left" vertical="top" wrapText="1"/>
    </xf>
    <xf numFmtId="167" fontId="46" fillId="0" borderId="34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0" fillId="0" borderId="0" xfId="0" applyNumberFormat="1" applyFont="1" applyAlignment="1" applyProtection="1">
      <alignment horizontal="right" vertical="center" wrapText="1" readingOrder="1"/>
      <protection locked="0"/>
    </xf>
    <xf numFmtId="0" fontId="51" fillId="8" borderId="12" xfId="2" applyFont="1" applyFill="1" applyBorder="1" applyAlignment="1">
      <alignment horizontal="left" vertical="top" wrapText="1"/>
    </xf>
    <xf numFmtId="167" fontId="41" fillId="0" borderId="12" xfId="0" applyNumberFormat="1" applyFont="1" applyBorder="1" applyAlignment="1" applyProtection="1">
      <alignment horizontal="right" vertical="top" wrapText="1"/>
      <protection locked="0"/>
    </xf>
    <xf numFmtId="167" fontId="46" fillId="4" borderId="34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0" fillId="6" borderId="31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0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0" fillId="0" borderId="34" xfId="0" applyFont="1" applyBorder="1" applyAlignment="1" applyProtection="1">
      <alignment horizontal="center" vertical="center" wrapText="1" readingOrder="1"/>
      <protection locked="0"/>
    </xf>
    <xf numFmtId="0" fontId="41" fillId="0" borderId="12" xfId="0" applyFont="1" applyBorder="1"/>
    <xf numFmtId="0" fontId="40" fillId="0" borderId="0" xfId="0" applyFont="1" applyAlignment="1" applyProtection="1">
      <alignment horizontal="left" vertical="top" wrapText="1" readingOrder="1"/>
      <protection locked="0"/>
    </xf>
    <xf numFmtId="169" fontId="40" fillId="0" borderId="34" xfId="0" applyNumberFormat="1" applyFont="1" applyBorder="1" applyAlignment="1" applyProtection="1">
      <alignment horizontal="right" vertical="center" wrapText="1" readingOrder="1"/>
      <protection locked="0"/>
    </xf>
    <xf numFmtId="173" fontId="44" fillId="5" borderId="34" xfId="0" applyNumberFormat="1" applyFont="1" applyFill="1" applyBorder="1" applyAlignment="1" applyProtection="1">
      <alignment horizontal="right" vertical="center" wrapText="1" readingOrder="1"/>
      <protection locked="0"/>
    </xf>
    <xf numFmtId="173" fontId="44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44" fillId="6" borderId="32" xfId="0" applyNumberFormat="1" applyFont="1" applyFill="1" applyBorder="1" applyAlignment="1" applyProtection="1">
      <alignment horizontal="right" vertical="center" wrapText="1" readingOrder="1"/>
      <protection locked="0"/>
    </xf>
    <xf numFmtId="168" fontId="44" fillId="0" borderId="34" xfId="0" applyNumberFormat="1" applyFont="1" applyBorder="1" applyAlignment="1" applyProtection="1">
      <alignment horizontal="right" vertical="center" wrapText="1" readingOrder="1"/>
      <protection locked="0"/>
    </xf>
    <xf numFmtId="0" fontId="40" fillId="4" borderId="32" xfId="0" applyFont="1" applyFill="1" applyBorder="1" applyAlignment="1" applyProtection="1">
      <alignment horizontal="center" vertical="center" wrapText="1" readingOrder="1"/>
      <protection locked="0"/>
    </xf>
    <xf numFmtId="0" fontId="40" fillId="0" borderId="37" xfId="0" applyFont="1" applyBorder="1" applyAlignment="1" applyProtection="1">
      <alignment horizontal="left" vertical="top" wrapText="1" readingOrder="1"/>
      <protection locked="0"/>
    </xf>
    <xf numFmtId="0" fontId="45" fillId="0" borderId="12" xfId="0" applyFont="1" applyBorder="1" applyAlignment="1">
      <alignment horizontal="left" vertical="center" wrapText="1"/>
    </xf>
    <xf numFmtId="0" fontId="40" fillId="0" borderId="33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4" fillId="0" borderId="16" xfId="0" quotePrefix="1" applyFont="1" applyBorder="1" applyAlignment="1">
      <alignment horizontal="center" vertical="center"/>
    </xf>
    <xf numFmtId="49" fontId="11" fillId="0" borderId="50" xfId="0" quotePrefix="1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2" fontId="14" fillId="4" borderId="5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51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/>
    </xf>
    <xf numFmtId="2" fontId="14" fillId="4" borderId="30" xfId="0" applyNumberFormat="1" applyFont="1" applyFill="1" applyBorder="1" applyAlignment="1">
      <alignment horizontal="center" vertical="center" wrapText="1"/>
    </xf>
    <xf numFmtId="2" fontId="13" fillId="4" borderId="51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51" xfId="0" quotePrefix="1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left" vertical="center" wrapText="1" indent="1"/>
    </xf>
    <xf numFmtId="2" fontId="13" fillId="4" borderId="51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55" fillId="0" borderId="50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56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167" fontId="14" fillId="4" borderId="16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7" fontId="13" fillId="4" borderId="12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top"/>
    </xf>
    <xf numFmtId="0" fontId="12" fillId="4" borderId="47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48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5" fontId="16" fillId="0" borderId="41" xfId="0" applyNumberFormat="1" applyFont="1" applyBorder="1" applyAlignment="1">
      <alignment horizontal="center" vertical="center" wrapText="1"/>
    </xf>
    <xf numFmtId="165" fontId="16" fillId="0" borderId="43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 readingOrder="1"/>
    </xf>
    <xf numFmtId="0" fontId="14" fillId="0" borderId="46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47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0" fillId="3" borderId="31" xfId="0" applyFont="1" applyFill="1" applyBorder="1" applyAlignment="1" applyProtection="1">
      <alignment horizontal="center" vertical="top" wrapText="1" readingOrder="1"/>
      <protection locked="0"/>
    </xf>
    <xf numFmtId="0" fontId="41" fillId="3" borderId="37" xfId="0" applyFont="1" applyFill="1" applyBorder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center" vertical="top" wrapText="1" readingOrder="1"/>
      <protection locked="0"/>
    </xf>
    <xf numFmtId="0" fontId="41" fillId="0" borderId="0" xfId="0" applyFont="1"/>
    <xf numFmtId="0" fontId="40" fillId="0" borderId="31" xfId="0" applyFont="1" applyBorder="1" applyAlignment="1" applyProtection="1">
      <alignment horizontal="center" vertical="top" wrapText="1" readingOrder="1"/>
      <protection locked="0"/>
    </xf>
    <xf numFmtId="0" fontId="41" fillId="0" borderId="32" xfId="0" applyFont="1" applyBorder="1" applyAlignment="1" applyProtection="1">
      <alignment vertical="top" wrapText="1"/>
      <protection locked="0"/>
    </xf>
    <xf numFmtId="0" fontId="41" fillId="0" borderId="37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7"/>
  <sheetViews>
    <sheetView workbookViewId="0">
      <selection activeCell="C4" sqref="C4:F4"/>
    </sheetView>
  </sheetViews>
  <sheetFormatPr defaultRowHeight="12.75" outlineLevelCol="1" x14ac:dyDescent="0.2"/>
  <cols>
    <col min="1" max="1" width="5.28515625" style="375" bestFit="1" customWidth="1"/>
    <col min="2" max="2" width="48.5703125" style="376" customWidth="1"/>
    <col min="3" max="3" width="6.5703125" style="375" customWidth="1" outlineLevel="1"/>
    <col min="4" max="4" width="14.28515625" style="461" customWidth="1"/>
    <col min="5" max="5" width="14.5703125" style="462" customWidth="1"/>
    <col min="6" max="6" width="13" style="462" customWidth="1"/>
    <col min="7" max="7" width="35.28515625" style="13" customWidth="1"/>
    <col min="8" max="8" width="12.42578125" style="13" bestFit="1" customWidth="1"/>
    <col min="9" max="9" width="11.42578125" style="13" customWidth="1"/>
    <col min="10" max="256" width="9.140625" style="13"/>
    <col min="257" max="257" width="5.28515625" style="13" bestFit="1" customWidth="1"/>
    <col min="258" max="258" width="48.5703125" style="13" customWidth="1"/>
    <col min="259" max="259" width="6.5703125" style="13" customWidth="1"/>
    <col min="260" max="260" width="14.28515625" style="13" customWidth="1"/>
    <col min="261" max="261" width="14.5703125" style="13" customWidth="1"/>
    <col min="262" max="262" width="13" style="13" customWidth="1"/>
    <col min="263" max="263" width="35.28515625" style="13" customWidth="1"/>
    <col min="264" max="264" width="12.42578125" style="13" bestFit="1" customWidth="1"/>
    <col min="265" max="265" width="11.42578125" style="13" customWidth="1"/>
    <col min="266" max="512" width="9.140625" style="13"/>
    <col min="513" max="513" width="5.28515625" style="13" bestFit="1" customWidth="1"/>
    <col min="514" max="514" width="48.5703125" style="13" customWidth="1"/>
    <col min="515" max="515" width="6.5703125" style="13" customWidth="1"/>
    <col min="516" max="516" width="14.28515625" style="13" customWidth="1"/>
    <col min="517" max="517" width="14.5703125" style="13" customWidth="1"/>
    <col min="518" max="518" width="13" style="13" customWidth="1"/>
    <col min="519" max="519" width="35.28515625" style="13" customWidth="1"/>
    <col min="520" max="520" width="12.42578125" style="13" bestFit="1" customWidth="1"/>
    <col min="521" max="521" width="11.42578125" style="13" customWidth="1"/>
    <col min="522" max="768" width="9.140625" style="13"/>
    <col min="769" max="769" width="5.28515625" style="13" bestFit="1" customWidth="1"/>
    <col min="770" max="770" width="48.5703125" style="13" customWidth="1"/>
    <col min="771" max="771" width="6.5703125" style="13" customWidth="1"/>
    <col min="772" max="772" width="14.28515625" style="13" customWidth="1"/>
    <col min="773" max="773" width="14.5703125" style="13" customWidth="1"/>
    <col min="774" max="774" width="13" style="13" customWidth="1"/>
    <col min="775" max="775" width="35.28515625" style="13" customWidth="1"/>
    <col min="776" max="776" width="12.42578125" style="13" bestFit="1" customWidth="1"/>
    <col min="777" max="777" width="11.42578125" style="13" customWidth="1"/>
    <col min="778" max="1024" width="9.140625" style="13"/>
    <col min="1025" max="1025" width="5.28515625" style="13" bestFit="1" customWidth="1"/>
    <col min="1026" max="1026" width="48.5703125" style="13" customWidth="1"/>
    <col min="1027" max="1027" width="6.5703125" style="13" customWidth="1"/>
    <col min="1028" max="1028" width="14.28515625" style="13" customWidth="1"/>
    <col min="1029" max="1029" width="14.5703125" style="13" customWidth="1"/>
    <col min="1030" max="1030" width="13" style="13" customWidth="1"/>
    <col min="1031" max="1031" width="35.28515625" style="13" customWidth="1"/>
    <col min="1032" max="1032" width="12.42578125" style="13" bestFit="1" customWidth="1"/>
    <col min="1033" max="1033" width="11.42578125" style="13" customWidth="1"/>
    <col min="1034" max="1280" width="9.140625" style="13"/>
    <col min="1281" max="1281" width="5.28515625" style="13" bestFit="1" customWidth="1"/>
    <col min="1282" max="1282" width="48.5703125" style="13" customWidth="1"/>
    <col min="1283" max="1283" width="6.5703125" style="13" customWidth="1"/>
    <col min="1284" max="1284" width="14.28515625" style="13" customWidth="1"/>
    <col min="1285" max="1285" width="14.5703125" style="13" customWidth="1"/>
    <col min="1286" max="1286" width="13" style="13" customWidth="1"/>
    <col min="1287" max="1287" width="35.28515625" style="13" customWidth="1"/>
    <col min="1288" max="1288" width="12.42578125" style="13" bestFit="1" customWidth="1"/>
    <col min="1289" max="1289" width="11.42578125" style="13" customWidth="1"/>
    <col min="1290" max="1536" width="9.140625" style="13"/>
    <col min="1537" max="1537" width="5.28515625" style="13" bestFit="1" customWidth="1"/>
    <col min="1538" max="1538" width="48.5703125" style="13" customWidth="1"/>
    <col min="1539" max="1539" width="6.5703125" style="13" customWidth="1"/>
    <col min="1540" max="1540" width="14.28515625" style="13" customWidth="1"/>
    <col min="1541" max="1541" width="14.5703125" style="13" customWidth="1"/>
    <col min="1542" max="1542" width="13" style="13" customWidth="1"/>
    <col min="1543" max="1543" width="35.28515625" style="13" customWidth="1"/>
    <col min="1544" max="1544" width="12.42578125" style="13" bestFit="1" customWidth="1"/>
    <col min="1545" max="1545" width="11.42578125" style="13" customWidth="1"/>
    <col min="1546" max="1792" width="9.140625" style="13"/>
    <col min="1793" max="1793" width="5.28515625" style="13" bestFit="1" customWidth="1"/>
    <col min="1794" max="1794" width="48.5703125" style="13" customWidth="1"/>
    <col min="1795" max="1795" width="6.5703125" style="13" customWidth="1"/>
    <col min="1796" max="1796" width="14.28515625" style="13" customWidth="1"/>
    <col min="1797" max="1797" width="14.5703125" style="13" customWidth="1"/>
    <col min="1798" max="1798" width="13" style="13" customWidth="1"/>
    <col min="1799" max="1799" width="35.28515625" style="13" customWidth="1"/>
    <col min="1800" max="1800" width="12.42578125" style="13" bestFit="1" customWidth="1"/>
    <col min="1801" max="1801" width="11.42578125" style="13" customWidth="1"/>
    <col min="1802" max="2048" width="9.140625" style="13"/>
    <col min="2049" max="2049" width="5.28515625" style="13" bestFit="1" customWidth="1"/>
    <col min="2050" max="2050" width="48.5703125" style="13" customWidth="1"/>
    <col min="2051" max="2051" width="6.5703125" style="13" customWidth="1"/>
    <col min="2052" max="2052" width="14.28515625" style="13" customWidth="1"/>
    <col min="2053" max="2053" width="14.5703125" style="13" customWidth="1"/>
    <col min="2054" max="2054" width="13" style="13" customWidth="1"/>
    <col min="2055" max="2055" width="35.28515625" style="13" customWidth="1"/>
    <col min="2056" max="2056" width="12.42578125" style="13" bestFit="1" customWidth="1"/>
    <col min="2057" max="2057" width="11.42578125" style="13" customWidth="1"/>
    <col min="2058" max="2304" width="9.140625" style="13"/>
    <col min="2305" max="2305" width="5.28515625" style="13" bestFit="1" customWidth="1"/>
    <col min="2306" max="2306" width="48.5703125" style="13" customWidth="1"/>
    <col min="2307" max="2307" width="6.5703125" style="13" customWidth="1"/>
    <col min="2308" max="2308" width="14.28515625" style="13" customWidth="1"/>
    <col min="2309" max="2309" width="14.5703125" style="13" customWidth="1"/>
    <col min="2310" max="2310" width="13" style="13" customWidth="1"/>
    <col min="2311" max="2311" width="35.28515625" style="13" customWidth="1"/>
    <col min="2312" max="2312" width="12.42578125" style="13" bestFit="1" customWidth="1"/>
    <col min="2313" max="2313" width="11.42578125" style="13" customWidth="1"/>
    <col min="2314" max="2560" width="9.140625" style="13"/>
    <col min="2561" max="2561" width="5.28515625" style="13" bestFit="1" customWidth="1"/>
    <col min="2562" max="2562" width="48.5703125" style="13" customWidth="1"/>
    <col min="2563" max="2563" width="6.5703125" style="13" customWidth="1"/>
    <col min="2564" max="2564" width="14.28515625" style="13" customWidth="1"/>
    <col min="2565" max="2565" width="14.5703125" style="13" customWidth="1"/>
    <col min="2566" max="2566" width="13" style="13" customWidth="1"/>
    <col min="2567" max="2567" width="35.28515625" style="13" customWidth="1"/>
    <col min="2568" max="2568" width="12.42578125" style="13" bestFit="1" customWidth="1"/>
    <col min="2569" max="2569" width="11.42578125" style="13" customWidth="1"/>
    <col min="2570" max="2816" width="9.140625" style="13"/>
    <col min="2817" max="2817" width="5.28515625" style="13" bestFit="1" customWidth="1"/>
    <col min="2818" max="2818" width="48.5703125" style="13" customWidth="1"/>
    <col min="2819" max="2819" width="6.5703125" style="13" customWidth="1"/>
    <col min="2820" max="2820" width="14.28515625" style="13" customWidth="1"/>
    <col min="2821" max="2821" width="14.5703125" style="13" customWidth="1"/>
    <col min="2822" max="2822" width="13" style="13" customWidth="1"/>
    <col min="2823" max="2823" width="35.28515625" style="13" customWidth="1"/>
    <col min="2824" max="2824" width="12.42578125" style="13" bestFit="1" customWidth="1"/>
    <col min="2825" max="2825" width="11.42578125" style="13" customWidth="1"/>
    <col min="2826" max="3072" width="9.140625" style="13"/>
    <col min="3073" max="3073" width="5.28515625" style="13" bestFit="1" customWidth="1"/>
    <col min="3074" max="3074" width="48.5703125" style="13" customWidth="1"/>
    <col min="3075" max="3075" width="6.5703125" style="13" customWidth="1"/>
    <col min="3076" max="3076" width="14.28515625" style="13" customWidth="1"/>
    <col min="3077" max="3077" width="14.5703125" style="13" customWidth="1"/>
    <col min="3078" max="3078" width="13" style="13" customWidth="1"/>
    <col min="3079" max="3079" width="35.28515625" style="13" customWidth="1"/>
    <col min="3080" max="3080" width="12.42578125" style="13" bestFit="1" customWidth="1"/>
    <col min="3081" max="3081" width="11.42578125" style="13" customWidth="1"/>
    <col min="3082" max="3328" width="9.140625" style="13"/>
    <col min="3329" max="3329" width="5.28515625" style="13" bestFit="1" customWidth="1"/>
    <col min="3330" max="3330" width="48.5703125" style="13" customWidth="1"/>
    <col min="3331" max="3331" width="6.5703125" style="13" customWidth="1"/>
    <col min="3332" max="3332" width="14.28515625" style="13" customWidth="1"/>
    <col min="3333" max="3333" width="14.5703125" style="13" customWidth="1"/>
    <col min="3334" max="3334" width="13" style="13" customWidth="1"/>
    <col min="3335" max="3335" width="35.28515625" style="13" customWidth="1"/>
    <col min="3336" max="3336" width="12.42578125" style="13" bestFit="1" customWidth="1"/>
    <col min="3337" max="3337" width="11.42578125" style="13" customWidth="1"/>
    <col min="3338" max="3584" width="9.140625" style="13"/>
    <col min="3585" max="3585" width="5.28515625" style="13" bestFit="1" customWidth="1"/>
    <col min="3586" max="3586" width="48.5703125" style="13" customWidth="1"/>
    <col min="3587" max="3587" width="6.5703125" style="13" customWidth="1"/>
    <col min="3588" max="3588" width="14.28515625" style="13" customWidth="1"/>
    <col min="3589" max="3589" width="14.5703125" style="13" customWidth="1"/>
    <col min="3590" max="3590" width="13" style="13" customWidth="1"/>
    <col min="3591" max="3591" width="35.28515625" style="13" customWidth="1"/>
    <col min="3592" max="3592" width="12.42578125" style="13" bestFit="1" customWidth="1"/>
    <col min="3593" max="3593" width="11.42578125" style="13" customWidth="1"/>
    <col min="3594" max="3840" width="9.140625" style="13"/>
    <col min="3841" max="3841" width="5.28515625" style="13" bestFit="1" customWidth="1"/>
    <col min="3842" max="3842" width="48.5703125" style="13" customWidth="1"/>
    <col min="3843" max="3843" width="6.5703125" style="13" customWidth="1"/>
    <col min="3844" max="3844" width="14.28515625" style="13" customWidth="1"/>
    <col min="3845" max="3845" width="14.5703125" style="13" customWidth="1"/>
    <col min="3846" max="3846" width="13" style="13" customWidth="1"/>
    <col min="3847" max="3847" width="35.28515625" style="13" customWidth="1"/>
    <col min="3848" max="3848" width="12.42578125" style="13" bestFit="1" customWidth="1"/>
    <col min="3849" max="3849" width="11.42578125" style="13" customWidth="1"/>
    <col min="3850" max="4096" width="9.140625" style="13"/>
    <col min="4097" max="4097" width="5.28515625" style="13" bestFit="1" customWidth="1"/>
    <col min="4098" max="4098" width="48.5703125" style="13" customWidth="1"/>
    <col min="4099" max="4099" width="6.5703125" style="13" customWidth="1"/>
    <col min="4100" max="4100" width="14.28515625" style="13" customWidth="1"/>
    <col min="4101" max="4101" width="14.5703125" style="13" customWidth="1"/>
    <col min="4102" max="4102" width="13" style="13" customWidth="1"/>
    <col min="4103" max="4103" width="35.28515625" style="13" customWidth="1"/>
    <col min="4104" max="4104" width="12.42578125" style="13" bestFit="1" customWidth="1"/>
    <col min="4105" max="4105" width="11.42578125" style="13" customWidth="1"/>
    <col min="4106" max="4352" width="9.140625" style="13"/>
    <col min="4353" max="4353" width="5.28515625" style="13" bestFit="1" customWidth="1"/>
    <col min="4354" max="4354" width="48.5703125" style="13" customWidth="1"/>
    <col min="4355" max="4355" width="6.5703125" style="13" customWidth="1"/>
    <col min="4356" max="4356" width="14.28515625" style="13" customWidth="1"/>
    <col min="4357" max="4357" width="14.5703125" style="13" customWidth="1"/>
    <col min="4358" max="4358" width="13" style="13" customWidth="1"/>
    <col min="4359" max="4359" width="35.28515625" style="13" customWidth="1"/>
    <col min="4360" max="4360" width="12.42578125" style="13" bestFit="1" customWidth="1"/>
    <col min="4361" max="4361" width="11.42578125" style="13" customWidth="1"/>
    <col min="4362" max="4608" width="9.140625" style="13"/>
    <col min="4609" max="4609" width="5.28515625" style="13" bestFit="1" customWidth="1"/>
    <col min="4610" max="4610" width="48.5703125" style="13" customWidth="1"/>
    <col min="4611" max="4611" width="6.5703125" style="13" customWidth="1"/>
    <col min="4612" max="4612" width="14.28515625" style="13" customWidth="1"/>
    <col min="4613" max="4613" width="14.5703125" style="13" customWidth="1"/>
    <col min="4614" max="4614" width="13" style="13" customWidth="1"/>
    <col min="4615" max="4615" width="35.28515625" style="13" customWidth="1"/>
    <col min="4616" max="4616" width="12.42578125" style="13" bestFit="1" customWidth="1"/>
    <col min="4617" max="4617" width="11.42578125" style="13" customWidth="1"/>
    <col min="4618" max="4864" width="9.140625" style="13"/>
    <col min="4865" max="4865" width="5.28515625" style="13" bestFit="1" customWidth="1"/>
    <col min="4866" max="4866" width="48.5703125" style="13" customWidth="1"/>
    <col min="4867" max="4867" width="6.5703125" style="13" customWidth="1"/>
    <col min="4868" max="4868" width="14.28515625" style="13" customWidth="1"/>
    <col min="4869" max="4869" width="14.5703125" style="13" customWidth="1"/>
    <col min="4870" max="4870" width="13" style="13" customWidth="1"/>
    <col min="4871" max="4871" width="35.28515625" style="13" customWidth="1"/>
    <col min="4872" max="4872" width="12.42578125" style="13" bestFit="1" customWidth="1"/>
    <col min="4873" max="4873" width="11.42578125" style="13" customWidth="1"/>
    <col min="4874" max="5120" width="9.140625" style="13"/>
    <col min="5121" max="5121" width="5.28515625" style="13" bestFit="1" customWidth="1"/>
    <col min="5122" max="5122" width="48.5703125" style="13" customWidth="1"/>
    <col min="5123" max="5123" width="6.5703125" style="13" customWidth="1"/>
    <col min="5124" max="5124" width="14.28515625" style="13" customWidth="1"/>
    <col min="5125" max="5125" width="14.5703125" style="13" customWidth="1"/>
    <col min="5126" max="5126" width="13" style="13" customWidth="1"/>
    <col min="5127" max="5127" width="35.28515625" style="13" customWidth="1"/>
    <col min="5128" max="5128" width="12.42578125" style="13" bestFit="1" customWidth="1"/>
    <col min="5129" max="5129" width="11.42578125" style="13" customWidth="1"/>
    <col min="5130" max="5376" width="9.140625" style="13"/>
    <col min="5377" max="5377" width="5.28515625" style="13" bestFit="1" customWidth="1"/>
    <col min="5378" max="5378" width="48.5703125" style="13" customWidth="1"/>
    <col min="5379" max="5379" width="6.5703125" style="13" customWidth="1"/>
    <col min="5380" max="5380" width="14.28515625" style="13" customWidth="1"/>
    <col min="5381" max="5381" width="14.5703125" style="13" customWidth="1"/>
    <col min="5382" max="5382" width="13" style="13" customWidth="1"/>
    <col min="5383" max="5383" width="35.28515625" style="13" customWidth="1"/>
    <col min="5384" max="5384" width="12.42578125" style="13" bestFit="1" customWidth="1"/>
    <col min="5385" max="5385" width="11.42578125" style="13" customWidth="1"/>
    <col min="5386" max="5632" width="9.140625" style="13"/>
    <col min="5633" max="5633" width="5.28515625" style="13" bestFit="1" customWidth="1"/>
    <col min="5634" max="5634" width="48.5703125" style="13" customWidth="1"/>
    <col min="5635" max="5635" width="6.5703125" style="13" customWidth="1"/>
    <col min="5636" max="5636" width="14.28515625" style="13" customWidth="1"/>
    <col min="5637" max="5637" width="14.5703125" style="13" customWidth="1"/>
    <col min="5638" max="5638" width="13" style="13" customWidth="1"/>
    <col min="5639" max="5639" width="35.28515625" style="13" customWidth="1"/>
    <col min="5640" max="5640" width="12.42578125" style="13" bestFit="1" customWidth="1"/>
    <col min="5641" max="5641" width="11.42578125" style="13" customWidth="1"/>
    <col min="5642" max="5888" width="9.140625" style="13"/>
    <col min="5889" max="5889" width="5.28515625" style="13" bestFit="1" customWidth="1"/>
    <col min="5890" max="5890" width="48.5703125" style="13" customWidth="1"/>
    <col min="5891" max="5891" width="6.5703125" style="13" customWidth="1"/>
    <col min="5892" max="5892" width="14.28515625" style="13" customWidth="1"/>
    <col min="5893" max="5893" width="14.5703125" style="13" customWidth="1"/>
    <col min="5894" max="5894" width="13" style="13" customWidth="1"/>
    <col min="5895" max="5895" width="35.28515625" style="13" customWidth="1"/>
    <col min="5896" max="5896" width="12.42578125" style="13" bestFit="1" customWidth="1"/>
    <col min="5897" max="5897" width="11.42578125" style="13" customWidth="1"/>
    <col min="5898" max="6144" width="9.140625" style="13"/>
    <col min="6145" max="6145" width="5.28515625" style="13" bestFit="1" customWidth="1"/>
    <col min="6146" max="6146" width="48.5703125" style="13" customWidth="1"/>
    <col min="6147" max="6147" width="6.5703125" style="13" customWidth="1"/>
    <col min="6148" max="6148" width="14.28515625" style="13" customWidth="1"/>
    <col min="6149" max="6149" width="14.5703125" style="13" customWidth="1"/>
    <col min="6150" max="6150" width="13" style="13" customWidth="1"/>
    <col min="6151" max="6151" width="35.28515625" style="13" customWidth="1"/>
    <col min="6152" max="6152" width="12.42578125" style="13" bestFit="1" customWidth="1"/>
    <col min="6153" max="6153" width="11.42578125" style="13" customWidth="1"/>
    <col min="6154" max="6400" width="9.140625" style="13"/>
    <col min="6401" max="6401" width="5.28515625" style="13" bestFit="1" customWidth="1"/>
    <col min="6402" max="6402" width="48.5703125" style="13" customWidth="1"/>
    <col min="6403" max="6403" width="6.5703125" style="13" customWidth="1"/>
    <col min="6404" max="6404" width="14.28515625" style="13" customWidth="1"/>
    <col min="6405" max="6405" width="14.5703125" style="13" customWidth="1"/>
    <col min="6406" max="6406" width="13" style="13" customWidth="1"/>
    <col min="6407" max="6407" width="35.28515625" style="13" customWidth="1"/>
    <col min="6408" max="6408" width="12.42578125" style="13" bestFit="1" customWidth="1"/>
    <col min="6409" max="6409" width="11.42578125" style="13" customWidth="1"/>
    <col min="6410" max="6656" width="9.140625" style="13"/>
    <col min="6657" max="6657" width="5.28515625" style="13" bestFit="1" customWidth="1"/>
    <col min="6658" max="6658" width="48.5703125" style="13" customWidth="1"/>
    <col min="6659" max="6659" width="6.5703125" style="13" customWidth="1"/>
    <col min="6660" max="6660" width="14.28515625" style="13" customWidth="1"/>
    <col min="6661" max="6661" width="14.5703125" style="13" customWidth="1"/>
    <col min="6662" max="6662" width="13" style="13" customWidth="1"/>
    <col min="6663" max="6663" width="35.28515625" style="13" customWidth="1"/>
    <col min="6664" max="6664" width="12.42578125" style="13" bestFit="1" customWidth="1"/>
    <col min="6665" max="6665" width="11.42578125" style="13" customWidth="1"/>
    <col min="6666" max="6912" width="9.140625" style="13"/>
    <col min="6913" max="6913" width="5.28515625" style="13" bestFit="1" customWidth="1"/>
    <col min="6914" max="6914" width="48.5703125" style="13" customWidth="1"/>
    <col min="6915" max="6915" width="6.5703125" style="13" customWidth="1"/>
    <col min="6916" max="6916" width="14.28515625" style="13" customWidth="1"/>
    <col min="6917" max="6917" width="14.5703125" style="13" customWidth="1"/>
    <col min="6918" max="6918" width="13" style="13" customWidth="1"/>
    <col min="6919" max="6919" width="35.28515625" style="13" customWidth="1"/>
    <col min="6920" max="6920" width="12.42578125" style="13" bestFit="1" customWidth="1"/>
    <col min="6921" max="6921" width="11.42578125" style="13" customWidth="1"/>
    <col min="6922" max="7168" width="9.140625" style="13"/>
    <col min="7169" max="7169" width="5.28515625" style="13" bestFit="1" customWidth="1"/>
    <col min="7170" max="7170" width="48.5703125" style="13" customWidth="1"/>
    <col min="7171" max="7171" width="6.5703125" style="13" customWidth="1"/>
    <col min="7172" max="7172" width="14.28515625" style="13" customWidth="1"/>
    <col min="7173" max="7173" width="14.5703125" style="13" customWidth="1"/>
    <col min="7174" max="7174" width="13" style="13" customWidth="1"/>
    <col min="7175" max="7175" width="35.28515625" style="13" customWidth="1"/>
    <col min="7176" max="7176" width="12.42578125" style="13" bestFit="1" customWidth="1"/>
    <col min="7177" max="7177" width="11.42578125" style="13" customWidth="1"/>
    <col min="7178" max="7424" width="9.140625" style="13"/>
    <col min="7425" max="7425" width="5.28515625" style="13" bestFit="1" customWidth="1"/>
    <col min="7426" max="7426" width="48.5703125" style="13" customWidth="1"/>
    <col min="7427" max="7427" width="6.5703125" style="13" customWidth="1"/>
    <col min="7428" max="7428" width="14.28515625" style="13" customWidth="1"/>
    <col min="7429" max="7429" width="14.5703125" style="13" customWidth="1"/>
    <col min="7430" max="7430" width="13" style="13" customWidth="1"/>
    <col min="7431" max="7431" width="35.28515625" style="13" customWidth="1"/>
    <col min="7432" max="7432" width="12.42578125" style="13" bestFit="1" customWidth="1"/>
    <col min="7433" max="7433" width="11.42578125" style="13" customWidth="1"/>
    <col min="7434" max="7680" width="9.140625" style="13"/>
    <col min="7681" max="7681" width="5.28515625" style="13" bestFit="1" customWidth="1"/>
    <col min="7682" max="7682" width="48.5703125" style="13" customWidth="1"/>
    <col min="7683" max="7683" width="6.5703125" style="13" customWidth="1"/>
    <col min="7684" max="7684" width="14.28515625" style="13" customWidth="1"/>
    <col min="7685" max="7685" width="14.5703125" style="13" customWidth="1"/>
    <col min="7686" max="7686" width="13" style="13" customWidth="1"/>
    <col min="7687" max="7687" width="35.28515625" style="13" customWidth="1"/>
    <col min="7688" max="7688" width="12.42578125" style="13" bestFit="1" customWidth="1"/>
    <col min="7689" max="7689" width="11.42578125" style="13" customWidth="1"/>
    <col min="7690" max="7936" width="9.140625" style="13"/>
    <col min="7937" max="7937" width="5.28515625" style="13" bestFit="1" customWidth="1"/>
    <col min="7938" max="7938" width="48.5703125" style="13" customWidth="1"/>
    <col min="7939" max="7939" width="6.5703125" style="13" customWidth="1"/>
    <col min="7940" max="7940" width="14.28515625" style="13" customWidth="1"/>
    <col min="7941" max="7941" width="14.5703125" style="13" customWidth="1"/>
    <col min="7942" max="7942" width="13" style="13" customWidth="1"/>
    <col min="7943" max="7943" width="35.28515625" style="13" customWidth="1"/>
    <col min="7944" max="7944" width="12.42578125" style="13" bestFit="1" customWidth="1"/>
    <col min="7945" max="7945" width="11.42578125" style="13" customWidth="1"/>
    <col min="7946" max="8192" width="9.140625" style="13"/>
    <col min="8193" max="8193" width="5.28515625" style="13" bestFit="1" customWidth="1"/>
    <col min="8194" max="8194" width="48.5703125" style="13" customWidth="1"/>
    <col min="8195" max="8195" width="6.5703125" style="13" customWidth="1"/>
    <col min="8196" max="8196" width="14.28515625" style="13" customWidth="1"/>
    <col min="8197" max="8197" width="14.5703125" style="13" customWidth="1"/>
    <col min="8198" max="8198" width="13" style="13" customWidth="1"/>
    <col min="8199" max="8199" width="35.28515625" style="13" customWidth="1"/>
    <col min="8200" max="8200" width="12.42578125" style="13" bestFit="1" customWidth="1"/>
    <col min="8201" max="8201" width="11.42578125" style="13" customWidth="1"/>
    <col min="8202" max="8448" width="9.140625" style="13"/>
    <col min="8449" max="8449" width="5.28515625" style="13" bestFit="1" customWidth="1"/>
    <col min="8450" max="8450" width="48.5703125" style="13" customWidth="1"/>
    <col min="8451" max="8451" width="6.5703125" style="13" customWidth="1"/>
    <col min="8452" max="8452" width="14.28515625" style="13" customWidth="1"/>
    <col min="8453" max="8453" width="14.5703125" style="13" customWidth="1"/>
    <col min="8454" max="8454" width="13" style="13" customWidth="1"/>
    <col min="8455" max="8455" width="35.28515625" style="13" customWidth="1"/>
    <col min="8456" max="8456" width="12.42578125" style="13" bestFit="1" customWidth="1"/>
    <col min="8457" max="8457" width="11.42578125" style="13" customWidth="1"/>
    <col min="8458" max="8704" width="9.140625" style="13"/>
    <col min="8705" max="8705" width="5.28515625" style="13" bestFit="1" customWidth="1"/>
    <col min="8706" max="8706" width="48.5703125" style="13" customWidth="1"/>
    <col min="8707" max="8707" width="6.5703125" style="13" customWidth="1"/>
    <col min="8708" max="8708" width="14.28515625" style="13" customWidth="1"/>
    <col min="8709" max="8709" width="14.5703125" style="13" customWidth="1"/>
    <col min="8710" max="8710" width="13" style="13" customWidth="1"/>
    <col min="8711" max="8711" width="35.28515625" style="13" customWidth="1"/>
    <col min="8712" max="8712" width="12.42578125" style="13" bestFit="1" customWidth="1"/>
    <col min="8713" max="8713" width="11.42578125" style="13" customWidth="1"/>
    <col min="8714" max="8960" width="9.140625" style="13"/>
    <col min="8961" max="8961" width="5.28515625" style="13" bestFit="1" customWidth="1"/>
    <col min="8962" max="8962" width="48.5703125" style="13" customWidth="1"/>
    <col min="8963" max="8963" width="6.5703125" style="13" customWidth="1"/>
    <col min="8964" max="8964" width="14.28515625" style="13" customWidth="1"/>
    <col min="8965" max="8965" width="14.5703125" style="13" customWidth="1"/>
    <col min="8966" max="8966" width="13" style="13" customWidth="1"/>
    <col min="8967" max="8967" width="35.28515625" style="13" customWidth="1"/>
    <col min="8968" max="8968" width="12.42578125" style="13" bestFit="1" customWidth="1"/>
    <col min="8969" max="8969" width="11.42578125" style="13" customWidth="1"/>
    <col min="8970" max="9216" width="9.140625" style="13"/>
    <col min="9217" max="9217" width="5.28515625" style="13" bestFit="1" customWidth="1"/>
    <col min="9218" max="9218" width="48.5703125" style="13" customWidth="1"/>
    <col min="9219" max="9219" width="6.5703125" style="13" customWidth="1"/>
    <col min="9220" max="9220" width="14.28515625" style="13" customWidth="1"/>
    <col min="9221" max="9221" width="14.5703125" style="13" customWidth="1"/>
    <col min="9222" max="9222" width="13" style="13" customWidth="1"/>
    <col min="9223" max="9223" width="35.28515625" style="13" customWidth="1"/>
    <col min="9224" max="9224" width="12.42578125" style="13" bestFit="1" customWidth="1"/>
    <col min="9225" max="9225" width="11.42578125" style="13" customWidth="1"/>
    <col min="9226" max="9472" width="9.140625" style="13"/>
    <col min="9473" max="9473" width="5.28515625" style="13" bestFit="1" customWidth="1"/>
    <col min="9474" max="9474" width="48.5703125" style="13" customWidth="1"/>
    <col min="9475" max="9475" width="6.5703125" style="13" customWidth="1"/>
    <col min="9476" max="9476" width="14.28515625" style="13" customWidth="1"/>
    <col min="9477" max="9477" width="14.5703125" style="13" customWidth="1"/>
    <col min="9478" max="9478" width="13" style="13" customWidth="1"/>
    <col min="9479" max="9479" width="35.28515625" style="13" customWidth="1"/>
    <col min="9480" max="9480" width="12.42578125" style="13" bestFit="1" customWidth="1"/>
    <col min="9481" max="9481" width="11.42578125" style="13" customWidth="1"/>
    <col min="9482" max="9728" width="9.140625" style="13"/>
    <col min="9729" max="9729" width="5.28515625" style="13" bestFit="1" customWidth="1"/>
    <col min="9730" max="9730" width="48.5703125" style="13" customWidth="1"/>
    <col min="9731" max="9731" width="6.5703125" style="13" customWidth="1"/>
    <col min="9732" max="9732" width="14.28515625" style="13" customWidth="1"/>
    <col min="9733" max="9733" width="14.5703125" style="13" customWidth="1"/>
    <col min="9734" max="9734" width="13" style="13" customWidth="1"/>
    <col min="9735" max="9735" width="35.28515625" style="13" customWidth="1"/>
    <col min="9736" max="9736" width="12.42578125" style="13" bestFit="1" customWidth="1"/>
    <col min="9737" max="9737" width="11.42578125" style="13" customWidth="1"/>
    <col min="9738" max="9984" width="9.140625" style="13"/>
    <col min="9985" max="9985" width="5.28515625" style="13" bestFit="1" customWidth="1"/>
    <col min="9986" max="9986" width="48.5703125" style="13" customWidth="1"/>
    <col min="9987" max="9987" width="6.5703125" style="13" customWidth="1"/>
    <col min="9988" max="9988" width="14.28515625" style="13" customWidth="1"/>
    <col min="9989" max="9989" width="14.5703125" style="13" customWidth="1"/>
    <col min="9990" max="9990" width="13" style="13" customWidth="1"/>
    <col min="9991" max="9991" width="35.28515625" style="13" customWidth="1"/>
    <col min="9992" max="9992" width="12.42578125" style="13" bestFit="1" customWidth="1"/>
    <col min="9993" max="9993" width="11.42578125" style="13" customWidth="1"/>
    <col min="9994" max="10240" width="9.140625" style="13"/>
    <col min="10241" max="10241" width="5.28515625" style="13" bestFit="1" customWidth="1"/>
    <col min="10242" max="10242" width="48.5703125" style="13" customWidth="1"/>
    <col min="10243" max="10243" width="6.5703125" style="13" customWidth="1"/>
    <col min="10244" max="10244" width="14.28515625" style="13" customWidth="1"/>
    <col min="10245" max="10245" width="14.5703125" style="13" customWidth="1"/>
    <col min="10246" max="10246" width="13" style="13" customWidth="1"/>
    <col min="10247" max="10247" width="35.28515625" style="13" customWidth="1"/>
    <col min="10248" max="10248" width="12.42578125" style="13" bestFit="1" customWidth="1"/>
    <col min="10249" max="10249" width="11.42578125" style="13" customWidth="1"/>
    <col min="10250" max="10496" width="9.140625" style="13"/>
    <col min="10497" max="10497" width="5.28515625" style="13" bestFit="1" customWidth="1"/>
    <col min="10498" max="10498" width="48.5703125" style="13" customWidth="1"/>
    <col min="10499" max="10499" width="6.5703125" style="13" customWidth="1"/>
    <col min="10500" max="10500" width="14.28515625" style="13" customWidth="1"/>
    <col min="10501" max="10501" width="14.5703125" style="13" customWidth="1"/>
    <col min="10502" max="10502" width="13" style="13" customWidth="1"/>
    <col min="10503" max="10503" width="35.28515625" style="13" customWidth="1"/>
    <col min="10504" max="10504" width="12.42578125" style="13" bestFit="1" customWidth="1"/>
    <col min="10505" max="10505" width="11.42578125" style="13" customWidth="1"/>
    <col min="10506" max="10752" width="9.140625" style="13"/>
    <col min="10753" max="10753" width="5.28515625" style="13" bestFit="1" customWidth="1"/>
    <col min="10754" max="10754" width="48.5703125" style="13" customWidth="1"/>
    <col min="10755" max="10755" width="6.5703125" style="13" customWidth="1"/>
    <col min="10756" max="10756" width="14.28515625" style="13" customWidth="1"/>
    <col min="10757" max="10757" width="14.5703125" style="13" customWidth="1"/>
    <col min="10758" max="10758" width="13" style="13" customWidth="1"/>
    <col min="10759" max="10759" width="35.28515625" style="13" customWidth="1"/>
    <col min="10760" max="10760" width="12.42578125" style="13" bestFit="1" customWidth="1"/>
    <col min="10761" max="10761" width="11.42578125" style="13" customWidth="1"/>
    <col min="10762" max="11008" width="9.140625" style="13"/>
    <col min="11009" max="11009" width="5.28515625" style="13" bestFit="1" customWidth="1"/>
    <col min="11010" max="11010" width="48.5703125" style="13" customWidth="1"/>
    <col min="11011" max="11011" width="6.5703125" style="13" customWidth="1"/>
    <col min="11012" max="11012" width="14.28515625" style="13" customWidth="1"/>
    <col min="11013" max="11013" width="14.5703125" style="13" customWidth="1"/>
    <col min="11014" max="11014" width="13" style="13" customWidth="1"/>
    <col min="11015" max="11015" width="35.28515625" style="13" customWidth="1"/>
    <col min="11016" max="11016" width="12.42578125" style="13" bestFit="1" customWidth="1"/>
    <col min="11017" max="11017" width="11.42578125" style="13" customWidth="1"/>
    <col min="11018" max="11264" width="9.140625" style="13"/>
    <col min="11265" max="11265" width="5.28515625" style="13" bestFit="1" customWidth="1"/>
    <col min="11266" max="11266" width="48.5703125" style="13" customWidth="1"/>
    <col min="11267" max="11267" width="6.5703125" style="13" customWidth="1"/>
    <col min="11268" max="11268" width="14.28515625" style="13" customWidth="1"/>
    <col min="11269" max="11269" width="14.5703125" style="13" customWidth="1"/>
    <col min="11270" max="11270" width="13" style="13" customWidth="1"/>
    <col min="11271" max="11271" width="35.28515625" style="13" customWidth="1"/>
    <col min="11272" max="11272" width="12.42578125" style="13" bestFit="1" customWidth="1"/>
    <col min="11273" max="11273" width="11.42578125" style="13" customWidth="1"/>
    <col min="11274" max="11520" width="9.140625" style="13"/>
    <col min="11521" max="11521" width="5.28515625" style="13" bestFit="1" customWidth="1"/>
    <col min="11522" max="11522" width="48.5703125" style="13" customWidth="1"/>
    <col min="11523" max="11523" width="6.5703125" style="13" customWidth="1"/>
    <col min="11524" max="11524" width="14.28515625" style="13" customWidth="1"/>
    <col min="11525" max="11525" width="14.5703125" style="13" customWidth="1"/>
    <col min="11526" max="11526" width="13" style="13" customWidth="1"/>
    <col min="11527" max="11527" width="35.28515625" style="13" customWidth="1"/>
    <col min="11528" max="11528" width="12.42578125" style="13" bestFit="1" customWidth="1"/>
    <col min="11529" max="11529" width="11.42578125" style="13" customWidth="1"/>
    <col min="11530" max="11776" width="9.140625" style="13"/>
    <col min="11777" max="11777" width="5.28515625" style="13" bestFit="1" customWidth="1"/>
    <col min="11778" max="11778" width="48.5703125" style="13" customWidth="1"/>
    <col min="11779" max="11779" width="6.5703125" style="13" customWidth="1"/>
    <col min="11780" max="11780" width="14.28515625" style="13" customWidth="1"/>
    <col min="11781" max="11781" width="14.5703125" style="13" customWidth="1"/>
    <col min="11782" max="11782" width="13" style="13" customWidth="1"/>
    <col min="11783" max="11783" width="35.28515625" style="13" customWidth="1"/>
    <col min="11784" max="11784" width="12.42578125" style="13" bestFit="1" customWidth="1"/>
    <col min="11785" max="11785" width="11.42578125" style="13" customWidth="1"/>
    <col min="11786" max="12032" width="9.140625" style="13"/>
    <col min="12033" max="12033" width="5.28515625" style="13" bestFit="1" customWidth="1"/>
    <col min="12034" max="12034" width="48.5703125" style="13" customWidth="1"/>
    <col min="12035" max="12035" width="6.5703125" style="13" customWidth="1"/>
    <col min="12036" max="12036" width="14.28515625" style="13" customWidth="1"/>
    <col min="12037" max="12037" width="14.5703125" style="13" customWidth="1"/>
    <col min="12038" max="12038" width="13" style="13" customWidth="1"/>
    <col min="12039" max="12039" width="35.28515625" style="13" customWidth="1"/>
    <col min="12040" max="12040" width="12.42578125" style="13" bestFit="1" customWidth="1"/>
    <col min="12041" max="12041" width="11.42578125" style="13" customWidth="1"/>
    <col min="12042" max="12288" width="9.140625" style="13"/>
    <col min="12289" max="12289" width="5.28515625" style="13" bestFit="1" customWidth="1"/>
    <col min="12290" max="12290" width="48.5703125" style="13" customWidth="1"/>
    <col min="12291" max="12291" width="6.5703125" style="13" customWidth="1"/>
    <col min="12292" max="12292" width="14.28515625" style="13" customWidth="1"/>
    <col min="12293" max="12293" width="14.5703125" style="13" customWidth="1"/>
    <col min="12294" max="12294" width="13" style="13" customWidth="1"/>
    <col min="12295" max="12295" width="35.28515625" style="13" customWidth="1"/>
    <col min="12296" max="12296" width="12.42578125" style="13" bestFit="1" customWidth="1"/>
    <col min="12297" max="12297" width="11.42578125" style="13" customWidth="1"/>
    <col min="12298" max="12544" width="9.140625" style="13"/>
    <col min="12545" max="12545" width="5.28515625" style="13" bestFit="1" customWidth="1"/>
    <col min="12546" max="12546" width="48.5703125" style="13" customWidth="1"/>
    <col min="12547" max="12547" width="6.5703125" style="13" customWidth="1"/>
    <col min="12548" max="12548" width="14.28515625" style="13" customWidth="1"/>
    <col min="12549" max="12549" width="14.5703125" style="13" customWidth="1"/>
    <col min="12550" max="12550" width="13" style="13" customWidth="1"/>
    <col min="12551" max="12551" width="35.28515625" style="13" customWidth="1"/>
    <col min="12552" max="12552" width="12.42578125" style="13" bestFit="1" customWidth="1"/>
    <col min="12553" max="12553" width="11.42578125" style="13" customWidth="1"/>
    <col min="12554" max="12800" width="9.140625" style="13"/>
    <col min="12801" max="12801" width="5.28515625" style="13" bestFit="1" customWidth="1"/>
    <col min="12802" max="12802" width="48.5703125" style="13" customWidth="1"/>
    <col min="12803" max="12803" width="6.5703125" style="13" customWidth="1"/>
    <col min="12804" max="12804" width="14.28515625" style="13" customWidth="1"/>
    <col min="12805" max="12805" width="14.5703125" style="13" customWidth="1"/>
    <col min="12806" max="12806" width="13" style="13" customWidth="1"/>
    <col min="12807" max="12807" width="35.28515625" style="13" customWidth="1"/>
    <col min="12808" max="12808" width="12.42578125" style="13" bestFit="1" customWidth="1"/>
    <col min="12809" max="12809" width="11.42578125" style="13" customWidth="1"/>
    <col min="12810" max="13056" width="9.140625" style="13"/>
    <col min="13057" max="13057" width="5.28515625" style="13" bestFit="1" customWidth="1"/>
    <col min="13058" max="13058" width="48.5703125" style="13" customWidth="1"/>
    <col min="13059" max="13059" width="6.5703125" style="13" customWidth="1"/>
    <col min="13060" max="13060" width="14.28515625" style="13" customWidth="1"/>
    <col min="13061" max="13061" width="14.5703125" style="13" customWidth="1"/>
    <col min="13062" max="13062" width="13" style="13" customWidth="1"/>
    <col min="13063" max="13063" width="35.28515625" style="13" customWidth="1"/>
    <col min="13064" max="13064" width="12.42578125" style="13" bestFit="1" customWidth="1"/>
    <col min="13065" max="13065" width="11.42578125" style="13" customWidth="1"/>
    <col min="13066" max="13312" width="9.140625" style="13"/>
    <col min="13313" max="13313" width="5.28515625" style="13" bestFit="1" customWidth="1"/>
    <col min="13314" max="13314" width="48.5703125" style="13" customWidth="1"/>
    <col min="13315" max="13315" width="6.5703125" style="13" customWidth="1"/>
    <col min="13316" max="13316" width="14.28515625" style="13" customWidth="1"/>
    <col min="13317" max="13317" width="14.5703125" style="13" customWidth="1"/>
    <col min="13318" max="13318" width="13" style="13" customWidth="1"/>
    <col min="13319" max="13319" width="35.28515625" style="13" customWidth="1"/>
    <col min="13320" max="13320" width="12.42578125" style="13" bestFit="1" customWidth="1"/>
    <col min="13321" max="13321" width="11.42578125" style="13" customWidth="1"/>
    <col min="13322" max="13568" width="9.140625" style="13"/>
    <col min="13569" max="13569" width="5.28515625" style="13" bestFit="1" customWidth="1"/>
    <col min="13570" max="13570" width="48.5703125" style="13" customWidth="1"/>
    <col min="13571" max="13571" width="6.5703125" style="13" customWidth="1"/>
    <col min="13572" max="13572" width="14.28515625" style="13" customWidth="1"/>
    <col min="13573" max="13573" width="14.5703125" style="13" customWidth="1"/>
    <col min="13574" max="13574" width="13" style="13" customWidth="1"/>
    <col min="13575" max="13575" width="35.28515625" style="13" customWidth="1"/>
    <col min="13576" max="13576" width="12.42578125" style="13" bestFit="1" customWidth="1"/>
    <col min="13577" max="13577" width="11.42578125" style="13" customWidth="1"/>
    <col min="13578" max="13824" width="9.140625" style="13"/>
    <col min="13825" max="13825" width="5.28515625" style="13" bestFit="1" customWidth="1"/>
    <col min="13826" max="13826" width="48.5703125" style="13" customWidth="1"/>
    <col min="13827" max="13827" width="6.5703125" style="13" customWidth="1"/>
    <col min="13828" max="13828" width="14.28515625" style="13" customWidth="1"/>
    <col min="13829" max="13829" width="14.5703125" style="13" customWidth="1"/>
    <col min="13830" max="13830" width="13" style="13" customWidth="1"/>
    <col min="13831" max="13831" width="35.28515625" style="13" customWidth="1"/>
    <col min="13832" max="13832" width="12.42578125" style="13" bestFit="1" customWidth="1"/>
    <col min="13833" max="13833" width="11.42578125" style="13" customWidth="1"/>
    <col min="13834" max="14080" width="9.140625" style="13"/>
    <col min="14081" max="14081" width="5.28515625" style="13" bestFit="1" customWidth="1"/>
    <col min="14082" max="14082" width="48.5703125" style="13" customWidth="1"/>
    <col min="14083" max="14083" width="6.5703125" style="13" customWidth="1"/>
    <col min="14084" max="14084" width="14.28515625" style="13" customWidth="1"/>
    <col min="14085" max="14085" width="14.5703125" style="13" customWidth="1"/>
    <col min="14086" max="14086" width="13" style="13" customWidth="1"/>
    <col min="14087" max="14087" width="35.28515625" style="13" customWidth="1"/>
    <col min="14088" max="14088" width="12.42578125" style="13" bestFit="1" customWidth="1"/>
    <col min="14089" max="14089" width="11.42578125" style="13" customWidth="1"/>
    <col min="14090" max="14336" width="9.140625" style="13"/>
    <col min="14337" max="14337" width="5.28515625" style="13" bestFit="1" customWidth="1"/>
    <col min="14338" max="14338" width="48.5703125" style="13" customWidth="1"/>
    <col min="14339" max="14339" width="6.5703125" style="13" customWidth="1"/>
    <col min="14340" max="14340" width="14.28515625" style="13" customWidth="1"/>
    <col min="14341" max="14341" width="14.5703125" style="13" customWidth="1"/>
    <col min="14342" max="14342" width="13" style="13" customWidth="1"/>
    <col min="14343" max="14343" width="35.28515625" style="13" customWidth="1"/>
    <col min="14344" max="14344" width="12.42578125" style="13" bestFit="1" customWidth="1"/>
    <col min="14345" max="14345" width="11.42578125" style="13" customWidth="1"/>
    <col min="14346" max="14592" width="9.140625" style="13"/>
    <col min="14593" max="14593" width="5.28515625" style="13" bestFit="1" customWidth="1"/>
    <col min="14594" max="14594" width="48.5703125" style="13" customWidth="1"/>
    <col min="14595" max="14595" width="6.5703125" style="13" customWidth="1"/>
    <col min="14596" max="14596" width="14.28515625" style="13" customWidth="1"/>
    <col min="14597" max="14597" width="14.5703125" style="13" customWidth="1"/>
    <col min="14598" max="14598" width="13" style="13" customWidth="1"/>
    <col min="14599" max="14599" width="35.28515625" style="13" customWidth="1"/>
    <col min="14600" max="14600" width="12.42578125" style="13" bestFit="1" customWidth="1"/>
    <col min="14601" max="14601" width="11.42578125" style="13" customWidth="1"/>
    <col min="14602" max="14848" width="9.140625" style="13"/>
    <col min="14849" max="14849" width="5.28515625" style="13" bestFit="1" customWidth="1"/>
    <col min="14850" max="14850" width="48.5703125" style="13" customWidth="1"/>
    <col min="14851" max="14851" width="6.5703125" style="13" customWidth="1"/>
    <col min="14852" max="14852" width="14.28515625" style="13" customWidth="1"/>
    <col min="14853" max="14853" width="14.5703125" style="13" customWidth="1"/>
    <col min="14854" max="14854" width="13" style="13" customWidth="1"/>
    <col min="14855" max="14855" width="35.28515625" style="13" customWidth="1"/>
    <col min="14856" max="14856" width="12.42578125" style="13" bestFit="1" customWidth="1"/>
    <col min="14857" max="14857" width="11.42578125" style="13" customWidth="1"/>
    <col min="14858" max="15104" width="9.140625" style="13"/>
    <col min="15105" max="15105" width="5.28515625" style="13" bestFit="1" customWidth="1"/>
    <col min="15106" max="15106" width="48.5703125" style="13" customWidth="1"/>
    <col min="15107" max="15107" width="6.5703125" style="13" customWidth="1"/>
    <col min="15108" max="15108" width="14.28515625" style="13" customWidth="1"/>
    <col min="15109" max="15109" width="14.5703125" style="13" customWidth="1"/>
    <col min="15110" max="15110" width="13" style="13" customWidth="1"/>
    <col min="15111" max="15111" width="35.28515625" style="13" customWidth="1"/>
    <col min="15112" max="15112" width="12.42578125" style="13" bestFit="1" customWidth="1"/>
    <col min="15113" max="15113" width="11.42578125" style="13" customWidth="1"/>
    <col min="15114" max="15360" width="9.140625" style="13"/>
    <col min="15361" max="15361" width="5.28515625" style="13" bestFit="1" customWidth="1"/>
    <col min="15362" max="15362" width="48.5703125" style="13" customWidth="1"/>
    <col min="15363" max="15363" width="6.5703125" style="13" customWidth="1"/>
    <col min="15364" max="15364" width="14.28515625" style="13" customWidth="1"/>
    <col min="15365" max="15365" width="14.5703125" style="13" customWidth="1"/>
    <col min="15366" max="15366" width="13" style="13" customWidth="1"/>
    <col min="15367" max="15367" width="35.28515625" style="13" customWidth="1"/>
    <col min="15368" max="15368" width="12.42578125" style="13" bestFit="1" customWidth="1"/>
    <col min="15369" max="15369" width="11.42578125" style="13" customWidth="1"/>
    <col min="15370" max="15616" width="9.140625" style="13"/>
    <col min="15617" max="15617" width="5.28515625" style="13" bestFit="1" customWidth="1"/>
    <col min="15618" max="15618" width="48.5703125" style="13" customWidth="1"/>
    <col min="15619" max="15619" width="6.5703125" style="13" customWidth="1"/>
    <col min="15620" max="15620" width="14.28515625" style="13" customWidth="1"/>
    <col min="15621" max="15621" width="14.5703125" style="13" customWidth="1"/>
    <col min="15622" max="15622" width="13" style="13" customWidth="1"/>
    <col min="15623" max="15623" width="35.28515625" style="13" customWidth="1"/>
    <col min="15624" max="15624" width="12.42578125" style="13" bestFit="1" customWidth="1"/>
    <col min="15625" max="15625" width="11.42578125" style="13" customWidth="1"/>
    <col min="15626" max="15872" width="9.140625" style="13"/>
    <col min="15873" max="15873" width="5.28515625" style="13" bestFit="1" customWidth="1"/>
    <col min="15874" max="15874" width="48.5703125" style="13" customWidth="1"/>
    <col min="15875" max="15875" width="6.5703125" style="13" customWidth="1"/>
    <col min="15876" max="15876" width="14.28515625" style="13" customWidth="1"/>
    <col min="15877" max="15877" width="14.5703125" style="13" customWidth="1"/>
    <col min="15878" max="15878" width="13" style="13" customWidth="1"/>
    <col min="15879" max="15879" width="35.28515625" style="13" customWidth="1"/>
    <col min="15880" max="15880" width="12.42578125" style="13" bestFit="1" customWidth="1"/>
    <col min="15881" max="15881" width="11.42578125" style="13" customWidth="1"/>
    <col min="15882" max="16128" width="9.140625" style="13"/>
    <col min="16129" max="16129" width="5.28515625" style="13" bestFit="1" customWidth="1"/>
    <col min="16130" max="16130" width="48.5703125" style="13" customWidth="1"/>
    <col min="16131" max="16131" width="6.5703125" style="13" customWidth="1"/>
    <col min="16132" max="16132" width="14.28515625" style="13" customWidth="1"/>
    <col min="16133" max="16133" width="14.5703125" style="13" customWidth="1"/>
    <col min="16134" max="16134" width="13" style="13" customWidth="1"/>
    <col min="16135" max="16135" width="35.28515625" style="13" customWidth="1"/>
    <col min="16136" max="16136" width="12.42578125" style="13" bestFit="1" customWidth="1"/>
    <col min="16137" max="16137" width="11.42578125" style="13" customWidth="1"/>
    <col min="16138" max="16384" width="9.140625" style="13"/>
  </cols>
  <sheetData>
    <row r="1" spans="1:8" s="377" customFormat="1" ht="15" customHeight="1" x14ac:dyDescent="0.2">
      <c r="A1" s="255"/>
      <c r="B1" s="255"/>
      <c r="C1" s="463" t="s">
        <v>508</v>
      </c>
      <c r="D1" s="463"/>
      <c r="E1" s="463"/>
      <c r="F1" s="463"/>
    </row>
    <row r="2" spans="1:8" s="377" customFormat="1" ht="15" customHeight="1" x14ac:dyDescent="0.2">
      <c r="A2" s="255"/>
      <c r="B2" s="255"/>
      <c r="C2" s="463" t="s">
        <v>506</v>
      </c>
      <c r="D2" s="463"/>
      <c r="E2" s="463"/>
      <c r="F2" s="463"/>
    </row>
    <row r="3" spans="1:8" s="377" customFormat="1" ht="15" customHeight="1" x14ac:dyDescent="0.2">
      <c r="A3" s="255"/>
      <c r="B3" s="255"/>
      <c r="C3" s="463" t="s">
        <v>507</v>
      </c>
      <c r="D3" s="463"/>
      <c r="E3" s="463"/>
      <c r="F3" s="463"/>
    </row>
    <row r="4" spans="1:8" s="377" customFormat="1" ht="15" customHeight="1" x14ac:dyDescent="0.2">
      <c r="A4" s="255"/>
      <c r="B4" s="255"/>
      <c r="C4" s="463" t="s">
        <v>525</v>
      </c>
      <c r="D4" s="463"/>
      <c r="E4" s="463"/>
      <c r="F4" s="463"/>
    </row>
    <row r="5" spans="1:8" s="377" customFormat="1" ht="15" customHeight="1" x14ac:dyDescent="0.2">
      <c r="A5" s="255"/>
      <c r="B5" s="255"/>
      <c r="C5" s="463" t="s">
        <v>1227</v>
      </c>
      <c r="D5" s="463"/>
      <c r="E5" s="463"/>
      <c r="F5" s="463"/>
    </row>
    <row r="6" spans="1:8" s="377" customFormat="1" ht="15" customHeight="1" x14ac:dyDescent="0.2">
      <c r="A6" s="255"/>
      <c r="B6" s="255"/>
      <c r="C6" s="251"/>
      <c r="D6" s="251"/>
      <c r="E6" s="251"/>
      <c r="F6" s="251"/>
    </row>
    <row r="7" spans="1:8" s="377" customFormat="1" ht="18" customHeight="1" x14ac:dyDescent="0.2">
      <c r="A7" s="255"/>
      <c r="B7" s="378" t="s">
        <v>1034</v>
      </c>
      <c r="C7" s="255"/>
      <c r="D7" s="256"/>
      <c r="E7" s="256"/>
      <c r="F7" s="256"/>
    </row>
    <row r="8" spans="1:8" s="5" customFormat="1" ht="17.25" customHeight="1" x14ac:dyDescent="0.2">
      <c r="A8" s="465" t="s">
        <v>1035</v>
      </c>
      <c r="B8" s="465"/>
      <c r="C8" s="465"/>
      <c r="D8" s="465"/>
      <c r="E8" s="465"/>
      <c r="F8" s="465"/>
    </row>
    <row r="9" spans="1:8" ht="20.25" customHeight="1" x14ac:dyDescent="0.2">
      <c r="A9" s="379"/>
      <c r="B9" s="379"/>
      <c r="C9" s="379"/>
      <c r="D9" s="380"/>
      <c r="E9" s="380"/>
      <c r="F9" s="381" t="s">
        <v>1036</v>
      </c>
    </row>
    <row r="10" spans="1:8" x14ac:dyDescent="0.2">
      <c r="A10" s="466" t="s">
        <v>1037</v>
      </c>
      <c r="B10" s="466" t="s">
        <v>1038</v>
      </c>
      <c r="C10" s="466" t="s">
        <v>1039</v>
      </c>
      <c r="D10" s="468" t="s">
        <v>358</v>
      </c>
      <c r="E10" s="382" t="s">
        <v>311</v>
      </c>
      <c r="F10" s="382"/>
    </row>
    <row r="11" spans="1:8" ht="25.5" x14ac:dyDescent="0.2">
      <c r="A11" s="467"/>
      <c r="B11" s="467"/>
      <c r="C11" s="467"/>
      <c r="D11" s="469"/>
      <c r="E11" s="383" t="s">
        <v>350</v>
      </c>
      <c r="F11" s="383" t="s">
        <v>351</v>
      </c>
    </row>
    <row r="12" spans="1:8" s="375" customFormat="1" x14ac:dyDescent="0.2">
      <c r="A12" s="384">
        <v>1</v>
      </c>
      <c r="B12" s="385">
        <v>2</v>
      </c>
      <c r="C12" s="386">
        <v>3</v>
      </c>
      <c r="D12" s="387">
        <v>4</v>
      </c>
      <c r="E12" s="387">
        <v>5</v>
      </c>
      <c r="F12" s="383">
        <v>6</v>
      </c>
    </row>
    <row r="13" spans="1:8" ht="31.5" x14ac:dyDescent="0.2">
      <c r="A13" s="388" t="s">
        <v>1040</v>
      </c>
      <c r="B13" s="389" t="s">
        <v>1041</v>
      </c>
      <c r="C13" s="390"/>
      <c r="D13" s="391">
        <f>E13+F13</f>
        <v>10539980.800000001</v>
      </c>
      <c r="E13" s="391">
        <f>E15+E63+E98</f>
        <v>8539980.8000000007</v>
      </c>
      <c r="F13" s="392">
        <f>F63+F139</f>
        <v>2000000</v>
      </c>
      <c r="G13" s="393"/>
      <c r="H13" s="393"/>
    </row>
    <row r="14" spans="1:8" x14ac:dyDescent="0.2">
      <c r="A14" s="394"/>
      <c r="B14" s="395" t="s">
        <v>1042</v>
      </c>
      <c r="C14" s="390"/>
      <c r="D14" s="396"/>
      <c r="E14" s="396"/>
      <c r="F14" s="397"/>
      <c r="G14" s="393"/>
      <c r="H14" s="393"/>
    </row>
    <row r="15" spans="1:8" s="404" customFormat="1" x14ac:dyDescent="0.2">
      <c r="A15" s="398" t="s">
        <v>1043</v>
      </c>
      <c r="B15" s="399" t="s">
        <v>1044</v>
      </c>
      <c r="C15" s="400">
        <v>7100</v>
      </c>
      <c r="D15" s="401">
        <f>D18+D23+D26+D47+D54</f>
        <v>1858350</v>
      </c>
      <c r="E15" s="401">
        <f>E18+E23+E26+E47+E54</f>
        <v>1858350</v>
      </c>
      <c r="F15" s="402" t="s">
        <v>111</v>
      </c>
      <c r="G15" s="403"/>
      <c r="H15" s="403"/>
    </row>
    <row r="16" spans="1:8" ht="25.5" x14ac:dyDescent="0.2">
      <c r="A16" s="394"/>
      <c r="B16" s="405" t="s">
        <v>1045</v>
      </c>
      <c r="C16" s="406"/>
      <c r="D16" s="407"/>
      <c r="E16" s="407"/>
      <c r="F16" s="408"/>
      <c r="G16" s="393"/>
      <c r="H16" s="393"/>
    </row>
    <row r="17" spans="1:8" x14ac:dyDescent="0.2">
      <c r="A17" s="394"/>
      <c r="B17" s="405" t="s">
        <v>1046</v>
      </c>
      <c r="C17" s="409"/>
      <c r="D17" s="396"/>
      <c r="E17" s="396"/>
      <c r="F17" s="408"/>
      <c r="G17" s="393"/>
      <c r="H17" s="393"/>
    </row>
    <row r="18" spans="1:8" s="404" customFormat="1" x14ac:dyDescent="0.2">
      <c r="A18" s="398" t="s">
        <v>1047</v>
      </c>
      <c r="B18" s="410" t="s">
        <v>1048</v>
      </c>
      <c r="C18" s="411">
        <v>7131</v>
      </c>
      <c r="D18" s="412">
        <f>E18</f>
        <v>665500</v>
      </c>
      <c r="E18" s="412">
        <f>E20+E21+E22</f>
        <v>665500</v>
      </c>
      <c r="F18" s="402" t="s">
        <v>111</v>
      </c>
      <c r="G18" s="403"/>
      <c r="H18" s="403"/>
    </row>
    <row r="19" spans="1:8" x14ac:dyDescent="0.2">
      <c r="A19" s="394"/>
      <c r="B19" s="413" t="s">
        <v>1046</v>
      </c>
      <c r="C19" s="414"/>
      <c r="D19" s="397"/>
      <c r="E19" s="397"/>
      <c r="F19" s="408"/>
      <c r="G19" s="393"/>
      <c r="H19" s="393"/>
    </row>
    <row r="20" spans="1:8" ht="38.25" x14ac:dyDescent="0.2">
      <c r="A20" s="415" t="s">
        <v>1049</v>
      </c>
      <c r="B20" s="416" t="s">
        <v>1050</v>
      </c>
      <c r="C20" s="386"/>
      <c r="D20" s="160">
        <f>E20</f>
        <v>15500</v>
      </c>
      <c r="E20" s="160">
        <v>15500</v>
      </c>
      <c r="F20" s="160" t="s">
        <v>111</v>
      </c>
      <c r="G20" s="393"/>
      <c r="H20" s="393"/>
    </row>
    <row r="21" spans="1:8" ht="25.5" x14ac:dyDescent="0.2">
      <c r="A21" s="415" t="s">
        <v>1051</v>
      </c>
      <c r="B21" s="416" t="s">
        <v>1052</v>
      </c>
      <c r="C21" s="386"/>
      <c r="D21" s="160">
        <f>E21</f>
        <v>67000</v>
      </c>
      <c r="E21" s="160">
        <v>67000</v>
      </c>
      <c r="F21" s="160" t="s">
        <v>111</v>
      </c>
      <c r="G21" s="393"/>
      <c r="H21" s="393"/>
    </row>
    <row r="22" spans="1:8" ht="21.75" customHeight="1" x14ac:dyDescent="0.2">
      <c r="A22" s="415" t="s">
        <v>1053</v>
      </c>
      <c r="B22" s="416" t="s">
        <v>1054</v>
      </c>
      <c r="C22" s="386"/>
      <c r="D22" s="160">
        <f>E22</f>
        <v>583000</v>
      </c>
      <c r="E22" s="160">
        <v>583000</v>
      </c>
      <c r="F22" s="160" t="s">
        <v>111</v>
      </c>
      <c r="G22" s="393"/>
      <c r="H22" s="393"/>
    </row>
    <row r="23" spans="1:8" s="404" customFormat="1" x14ac:dyDescent="0.2">
      <c r="A23" s="398" t="s">
        <v>1055</v>
      </c>
      <c r="B23" s="410" t="s">
        <v>1056</v>
      </c>
      <c r="C23" s="411">
        <v>7136</v>
      </c>
      <c r="D23" s="412">
        <f>E23</f>
        <v>982500</v>
      </c>
      <c r="E23" s="412">
        <f>E25</f>
        <v>982500</v>
      </c>
      <c r="F23" s="402" t="s">
        <v>111</v>
      </c>
      <c r="G23" s="403"/>
      <c r="H23" s="403"/>
    </row>
    <row r="24" spans="1:8" ht="21.75" customHeight="1" x14ac:dyDescent="0.2">
      <c r="A24" s="394"/>
      <c r="B24" s="413" t="s">
        <v>1046</v>
      </c>
      <c r="C24" s="414"/>
      <c r="D24" s="397"/>
      <c r="E24" s="397"/>
      <c r="F24" s="408"/>
      <c r="G24" s="393"/>
      <c r="H24" s="393"/>
    </row>
    <row r="25" spans="1:8" x14ac:dyDescent="0.2">
      <c r="A25" s="415" t="s">
        <v>1057</v>
      </c>
      <c r="B25" s="416" t="s">
        <v>1058</v>
      </c>
      <c r="C25" s="386"/>
      <c r="D25" s="160">
        <f>E25</f>
        <v>982500</v>
      </c>
      <c r="E25" s="160">
        <v>982500</v>
      </c>
      <c r="F25" s="160" t="s">
        <v>111</v>
      </c>
      <c r="G25" s="393"/>
      <c r="H25" s="393"/>
    </row>
    <row r="26" spans="1:8" s="404" customFormat="1" ht="38.25" x14ac:dyDescent="0.2">
      <c r="A26" s="398" t="s">
        <v>1059</v>
      </c>
      <c r="B26" s="410" t="s">
        <v>1060</v>
      </c>
      <c r="C26" s="417">
        <v>7145</v>
      </c>
      <c r="D26" s="412">
        <f>D28</f>
        <v>179350</v>
      </c>
      <c r="E26" s="412">
        <f>E28</f>
        <v>179350</v>
      </c>
      <c r="F26" s="402" t="s">
        <v>111</v>
      </c>
      <c r="G26" s="403"/>
      <c r="H26" s="403"/>
    </row>
    <row r="27" spans="1:8" x14ac:dyDescent="0.2">
      <c r="A27" s="394"/>
      <c r="B27" s="413" t="s">
        <v>1046</v>
      </c>
      <c r="C27" s="409"/>
      <c r="D27" s="397"/>
      <c r="E27" s="397"/>
      <c r="F27" s="408"/>
      <c r="G27" s="393"/>
      <c r="H27" s="393"/>
    </row>
    <row r="28" spans="1:8" x14ac:dyDescent="0.2">
      <c r="A28" s="418" t="s">
        <v>1061</v>
      </c>
      <c r="B28" s="419" t="s">
        <v>1062</v>
      </c>
      <c r="C28" s="379">
        <v>71452</v>
      </c>
      <c r="D28" s="420">
        <f>D31+D35+D36+D37+D38+D39+D40+D41+D42+D43+D44+D45+D46</f>
        <v>179350</v>
      </c>
      <c r="E28" s="420">
        <f>E31+E35+E36+E37+E38+E39+E40+E41+E42+E43+E44+E45+E46</f>
        <v>179350</v>
      </c>
      <c r="F28" s="420" t="s">
        <v>111</v>
      </c>
      <c r="G28" s="393"/>
      <c r="H28" s="393"/>
    </row>
    <row r="29" spans="1:8" ht="38.25" x14ac:dyDescent="0.2">
      <c r="A29" s="421"/>
      <c r="B29" s="422" t="s">
        <v>1063</v>
      </c>
      <c r="C29" s="414"/>
      <c r="D29" s="397"/>
      <c r="E29" s="397"/>
      <c r="F29" s="423"/>
      <c r="G29" s="393"/>
      <c r="H29" s="393"/>
    </row>
    <row r="30" spans="1:8" ht="16.5" customHeight="1" x14ac:dyDescent="0.2">
      <c r="A30" s="424"/>
      <c r="B30" s="425" t="s">
        <v>1046</v>
      </c>
      <c r="C30" s="409"/>
      <c r="D30" s="426"/>
      <c r="E30" s="426"/>
      <c r="F30" s="427"/>
      <c r="G30" s="393"/>
      <c r="H30" s="393"/>
    </row>
    <row r="31" spans="1:8" ht="51" x14ac:dyDescent="0.2">
      <c r="A31" s="418" t="s">
        <v>1064</v>
      </c>
      <c r="B31" s="428" t="s">
        <v>1065</v>
      </c>
      <c r="C31" s="429"/>
      <c r="D31" s="420">
        <f>E31</f>
        <v>120000</v>
      </c>
      <c r="E31" s="420">
        <f>E33+E34</f>
        <v>120000</v>
      </c>
      <c r="F31" s="420" t="s">
        <v>111</v>
      </c>
      <c r="G31" s="393"/>
      <c r="H31" s="393"/>
    </row>
    <row r="32" spans="1:8" x14ac:dyDescent="0.2">
      <c r="A32" s="409"/>
      <c r="B32" s="430" t="s">
        <v>312</v>
      </c>
      <c r="C32" s="409"/>
      <c r="D32" s="427"/>
      <c r="E32" s="427"/>
      <c r="F32" s="427"/>
      <c r="G32" s="393"/>
      <c r="H32" s="393"/>
    </row>
    <row r="33" spans="1:8" ht="15" x14ac:dyDescent="0.25">
      <c r="A33" s="415" t="s">
        <v>1066</v>
      </c>
      <c r="B33" s="431" t="s">
        <v>1067</v>
      </c>
      <c r="C33" s="386"/>
      <c r="D33" s="160">
        <f>E33</f>
        <v>120000</v>
      </c>
      <c r="E33" s="160">
        <v>120000</v>
      </c>
      <c r="F33" s="160" t="s">
        <v>111</v>
      </c>
      <c r="G33" s="432"/>
      <c r="H33" s="393"/>
    </row>
    <row r="34" spans="1:8" ht="15" x14ac:dyDescent="0.25">
      <c r="A34" s="415" t="s">
        <v>1068</v>
      </c>
      <c r="B34" s="431" t="s">
        <v>1069</v>
      </c>
      <c r="C34" s="386"/>
      <c r="D34" s="160"/>
      <c r="E34" s="160"/>
      <c r="F34" s="160" t="s">
        <v>111</v>
      </c>
      <c r="G34" s="432"/>
      <c r="H34" s="393"/>
    </row>
    <row r="35" spans="1:8" ht="102" x14ac:dyDescent="0.2">
      <c r="A35" s="415" t="s">
        <v>1070</v>
      </c>
      <c r="B35" s="433" t="s">
        <v>1071</v>
      </c>
      <c r="C35" s="386"/>
      <c r="D35" s="160">
        <f t="shared" ref="D35:D46" si="0">E35</f>
        <v>300</v>
      </c>
      <c r="E35" s="160">
        <v>300</v>
      </c>
      <c r="F35" s="160" t="s">
        <v>111</v>
      </c>
      <c r="G35" s="393"/>
      <c r="H35" s="393"/>
    </row>
    <row r="36" spans="1:8" ht="38.25" x14ac:dyDescent="0.2">
      <c r="A36" s="384" t="s">
        <v>1072</v>
      </c>
      <c r="B36" s="433" t="s">
        <v>1073</v>
      </c>
      <c r="C36" s="386"/>
      <c r="D36" s="160">
        <f t="shared" si="0"/>
        <v>400</v>
      </c>
      <c r="E36" s="160">
        <v>400</v>
      </c>
      <c r="F36" s="160" t="s">
        <v>111</v>
      </c>
      <c r="G36" s="393"/>
      <c r="H36" s="393"/>
    </row>
    <row r="37" spans="1:8" ht="63.75" x14ac:dyDescent="0.2">
      <c r="A37" s="415" t="s">
        <v>1074</v>
      </c>
      <c r="B37" s="433" t="s">
        <v>1075</v>
      </c>
      <c r="C37" s="386"/>
      <c r="D37" s="160">
        <f t="shared" si="0"/>
        <v>21000</v>
      </c>
      <c r="E37" s="160">
        <v>21000</v>
      </c>
      <c r="F37" s="160" t="s">
        <v>111</v>
      </c>
      <c r="G37" s="393"/>
      <c r="H37" s="393"/>
    </row>
    <row r="38" spans="1:8" ht="25.5" x14ac:dyDescent="0.2">
      <c r="A38" s="415" t="s">
        <v>1076</v>
      </c>
      <c r="B38" s="433" t="s">
        <v>1077</v>
      </c>
      <c r="C38" s="386"/>
      <c r="D38" s="160">
        <f t="shared" si="0"/>
        <v>2800</v>
      </c>
      <c r="E38" s="160">
        <v>2800</v>
      </c>
      <c r="F38" s="160" t="s">
        <v>111</v>
      </c>
      <c r="G38" s="393"/>
      <c r="H38" s="393"/>
    </row>
    <row r="39" spans="1:8" ht="76.5" x14ac:dyDescent="0.2">
      <c r="A39" s="415" t="s">
        <v>1078</v>
      </c>
      <c r="B39" s="433" t="s">
        <v>1079</v>
      </c>
      <c r="C39" s="386"/>
      <c r="D39" s="160">
        <f t="shared" si="0"/>
        <v>13900</v>
      </c>
      <c r="E39" s="160">
        <v>13900</v>
      </c>
      <c r="F39" s="160" t="s">
        <v>111</v>
      </c>
      <c r="G39" s="393"/>
      <c r="H39" s="393"/>
    </row>
    <row r="40" spans="1:8" ht="63.75" x14ac:dyDescent="0.2">
      <c r="A40" s="415" t="s">
        <v>1080</v>
      </c>
      <c r="B40" s="433" t="s">
        <v>1081</v>
      </c>
      <c r="C40" s="386"/>
      <c r="D40" s="160">
        <f t="shared" si="0"/>
        <v>3200</v>
      </c>
      <c r="E40" s="160">
        <v>3200</v>
      </c>
      <c r="F40" s="160" t="s">
        <v>111</v>
      </c>
      <c r="G40" s="393"/>
      <c r="H40" s="393"/>
    </row>
    <row r="41" spans="1:8" x14ac:dyDescent="0.2">
      <c r="A41" s="415" t="s">
        <v>1082</v>
      </c>
      <c r="B41" s="433" t="s">
        <v>1083</v>
      </c>
      <c r="C41" s="386"/>
      <c r="D41" s="160">
        <f t="shared" si="0"/>
        <v>400</v>
      </c>
      <c r="E41" s="160">
        <v>400</v>
      </c>
      <c r="F41" s="160" t="s">
        <v>111</v>
      </c>
      <c r="G41" s="393"/>
      <c r="H41" s="393"/>
    </row>
    <row r="42" spans="1:8" ht="25.5" x14ac:dyDescent="0.2">
      <c r="A42" s="415" t="s">
        <v>1084</v>
      </c>
      <c r="B42" s="433" t="s">
        <v>1085</v>
      </c>
      <c r="C42" s="386"/>
      <c r="D42" s="160">
        <f t="shared" si="0"/>
        <v>15500</v>
      </c>
      <c r="E42" s="160">
        <v>15500</v>
      </c>
      <c r="F42" s="160" t="s">
        <v>111</v>
      </c>
      <c r="G42" s="393"/>
      <c r="H42" s="393"/>
    </row>
    <row r="43" spans="1:8" ht="38.25" x14ac:dyDescent="0.2">
      <c r="A43" s="415" t="s">
        <v>1086</v>
      </c>
      <c r="B43" s="433" t="s">
        <v>1087</v>
      </c>
      <c r="C43" s="386"/>
      <c r="D43" s="160">
        <f t="shared" si="0"/>
        <v>100</v>
      </c>
      <c r="E43" s="160">
        <v>100</v>
      </c>
      <c r="F43" s="160" t="s">
        <v>111</v>
      </c>
      <c r="G43" s="393"/>
      <c r="H43" s="393"/>
    </row>
    <row r="44" spans="1:8" ht="63.75" x14ac:dyDescent="0.2">
      <c r="A44" s="415" t="s">
        <v>1088</v>
      </c>
      <c r="B44" s="433" t="s">
        <v>1089</v>
      </c>
      <c r="C44" s="386"/>
      <c r="D44" s="160">
        <f t="shared" si="0"/>
        <v>150</v>
      </c>
      <c r="E44" s="160">
        <v>150</v>
      </c>
      <c r="F44" s="160" t="s">
        <v>111</v>
      </c>
      <c r="G44" s="393"/>
      <c r="H44" s="393"/>
    </row>
    <row r="45" spans="1:8" ht="25.5" x14ac:dyDescent="0.2">
      <c r="A45" s="415"/>
      <c r="B45" s="433" t="s">
        <v>1090</v>
      </c>
      <c r="C45" s="386"/>
      <c r="D45" s="160">
        <f t="shared" si="0"/>
        <v>1250</v>
      </c>
      <c r="E45" s="160">
        <v>1250</v>
      </c>
      <c r="F45" s="160"/>
      <c r="G45" s="393"/>
      <c r="H45" s="393"/>
    </row>
    <row r="46" spans="1:8" ht="38.25" x14ac:dyDescent="0.2">
      <c r="A46" s="415" t="s">
        <v>1091</v>
      </c>
      <c r="B46" s="433" t="s">
        <v>1092</v>
      </c>
      <c r="C46" s="386"/>
      <c r="D46" s="160">
        <f t="shared" si="0"/>
        <v>350</v>
      </c>
      <c r="E46" s="160">
        <v>350</v>
      </c>
      <c r="F46" s="160" t="s">
        <v>111</v>
      </c>
      <c r="G46" s="393"/>
      <c r="H46" s="393"/>
    </row>
    <row r="47" spans="1:8" s="404" customFormat="1" ht="38.25" x14ac:dyDescent="0.2">
      <c r="A47" s="398" t="s">
        <v>1093</v>
      </c>
      <c r="B47" s="410" t="s">
        <v>1094</v>
      </c>
      <c r="C47" s="411">
        <v>7146</v>
      </c>
      <c r="D47" s="412">
        <f>D49</f>
        <v>31000</v>
      </c>
      <c r="E47" s="412">
        <f>E49</f>
        <v>31000</v>
      </c>
      <c r="F47" s="402" t="s">
        <v>111</v>
      </c>
      <c r="G47" s="403"/>
      <c r="H47" s="403"/>
    </row>
    <row r="48" spans="1:8" x14ac:dyDescent="0.2">
      <c r="A48" s="394"/>
      <c r="B48" s="413" t="s">
        <v>1046</v>
      </c>
      <c r="C48" s="414"/>
      <c r="D48" s="397"/>
      <c r="E48" s="397"/>
      <c r="F48" s="408"/>
      <c r="G48" s="393"/>
      <c r="H48" s="393"/>
    </row>
    <row r="49" spans="1:8" x14ac:dyDescent="0.2">
      <c r="A49" s="418" t="s">
        <v>1095</v>
      </c>
      <c r="B49" s="419" t="s">
        <v>1096</v>
      </c>
      <c r="C49" s="429"/>
      <c r="D49" s="420">
        <f>D52+D53</f>
        <v>31000</v>
      </c>
      <c r="E49" s="420">
        <f>E52+E53</f>
        <v>31000</v>
      </c>
      <c r="F49" s="420" t="s">
        <v>111</v>
      </c>
      <c r="G49" s="393"/>
      <c r="H49" s="393"/>
    </row>
    <row r="50" spans="1:8" x14ac:dyDescent="0.2">
      <c r="A50" s="421"/>
      <c r="B50" s="422" t="s">
        <v>1097</v>
      </c>
      <c r="C50" s="406"/>
      <c r="D50" s="397"/>
      <c r="E50" s="397"/>
      <c r="F50" s="423"/>
      <c r="G50" s="393"/>
      <c r="H50" s="393"/>
    </row>
    <row r="51" spans="1:8" x14ac:dyDescent="0.2">
      <c r="A51" s="424"/>
      <c r="B51" s="425" t="s">
        <v>1046</v>
      </c>
      <c r="C51" s="409"/>
      <c r="D51" s="426"/>
      <c r="E51" s="426"/>
      <c r="F51" s="427"/>
      <c r="G51" s="393"/>
      <c r="H51" s="393"/>
    </row>
    <row r="52" spans="1:8" ht="89.25" x14ac:dyDescent="0.2">
      <c r="A52" s="424" t="s">
        <v>1098</v>
      </c>
      <c r="B52" s="430" t="s">
        <v>1099</v>
      </c>
      <c r="C52" s="434"/>
      <c r="D52" s="427">
        <f>E52</f>
        <v>12000</v>
      </c>
      <c r="E52" s="427">
        <v>12000</v>
      </c>
      <c r="F52" s="427" t="s">
        <v>111</v>
      </c>
      <c r="G52" s="393"/>
      <c r="H52" s="393"/>
    </row>
    <row r="53" spans="1:8" ht="101.25" customHeight="1" x14ac:dyDescent="0.2">
      <c r="A53" s="384" t="s">
        <v>1100</v>
      </c>
      <c r="B53" s="433" t="s">
        <v>1101</v>
      </c>
      <c r="C53" s="386"/>
      <c r="D53" s="160">
        <f>E53</f>
        <v>19000</v>
      </c>
      <c r="E53" s="160">
        <v>19000</v>
      </c>
      <c r="F53" s="160" t="s">
        <v>111</v>
      </c>
      <c r="G53" s="393"/>
      <c r="H53" s="393"/>
    </row>
    <row r="54" spans="1:8" s="404" customFormat="1" x14ac:dyDescent="0.2">
      <c r="A54" s="398" t="s">
        <v>1102</v>
      </c>
      <c r="B54" s="410" t="s">
        <v>1103</v>
      </c>
      <c r="C54" s="400">
        <v>7161</v>
      </c>
      <c r="D54" s="412">
        <f>D57</f>
        <v>0</v>
      </c>
      <c r="E54" s="412">
        <f>E57</f>
        <v>0</v>
      </c>
      <c r="F54" s="402" t="s">
        <v>111</v>
      </c>
      <c r="G54" s="403"/>
      <c r="H54" s="403"/>
    </row>
    <row r="55" spans="1:8" x14ac:dyDescent="0.2">
      <c r="A55" s="421"/>
      <c r="B55" s="422" t="s">
        <v>1104</v>
      </c>
      <c r="C55" s="406"/>
      <c r="D55" s="397"/>
      <c r="E55" s="397"/>
      <c r="F55" s="423"/>
      <c r="G55" s="393"/>
      <c r="H55" s="393"/>
    </row>
    <row r="56" spans="1:8" x14ac:dyDescent="0.2">
      <c r="A56" s="394"/>
      <c r="B56" s="413" t="s">
        <v>1046</v>
      </c>
      <c r="C56" s="409"/>
      <c r="D56" s="397"/>
      <c r="E56" s="397"/>
      <c r="F56" s="408"/>
      <c r="G56" s="393"/>
      <c r="H56" s="393"/>
    </row>
    <row r="57" spans="1:8" ht="51" x14ac:dyDescent="0.2">
      <c r="A57" s="418" t="s">
        <v>1105</v>
      </c>
      <c r="B57" s="419" t="s">
        <v>1106</v>
      </c>
      <c r="C57" s="379"/>
      <c r="D57" s="420">
        <f>D59+D60+D61+D62</f>
        <v>0</v>
      </c>
      <c r="E57" s="420">
        <f>E59+E60+E61+E62</f>
        <v>0</v>
      </c>
      <c r="F57" s="420" t="s">
        <v>111</v>
      </c>
      <c r="G57" s="393"/>
      <c r="H57" s="393"/>
    </row>
    <row r="58" spans="1:8" x14ac:dyDescent="0.2">
      <c r="A58" s="424"/>
      <c r="B58" s="425" t="s">
        <v>312</v>
      </c>
      <c r="C58" s="414"/>
      <c r="D58" s="426"/>
      <c r="E58" s="426"/>
      <c r="F58" s="427"/>
      <c r="G58" s="393"/>
      <c r="H58" s="393"/>
    </row>
    <row r="59" spans="1:8" x14ac:dyDescent="0.2">
      <c r="A59" s="435" t="s">
        <v>1107</v>
      </c>
      <c r="B59" s="433" t="s">
        <v>1108</v>
      </c>
      <c r="C59" s="386"/>
      <c r="D59" s="160">
        <v>0</v>
      </c>
      <c r="E59" s="160">
        <v>0</v>
      </c>
      <c r="F59" s="160" t="s">
        <v>111</v>
      </c>
      <c r="G59" s="393"/>
      <c r="H59" s="393"/>
    </row>
    <row r="60" spans="1:8" x14ac:dyDescent="0.2">
      <c r="A60" s="435" t="s">
        <v>1109</v>
      </c>
      <c r="B60" s="433" t="s">
        <v>1110</v>
      </c>
      <c r="C60" s="386"/>
      <c r="D60" s="160">
        <v>0</v>
      </c>
      <c r="E60" s="160">
        <v>0</v>
      </c>
      <c r="F60" s="160" t="s">
        <v>111</v>
      </c>
      <c r="G60" s="393"/>
      <c r="H60" s="393"/>
    </row>
    <row r="61" spans="1:8" ht="25.5" x14ac:dyDescent="0.2">
      <c r="A61" s="435" t="s">
        <v>1111</v>
      </c>
      <c r="B61" s="433" t="s">
        <v>1112</v>
      </c>
      <c r="C61" s="386"/>
      <c r="D61" s="160">
        <v>0</v>
      </c>
      <c r="E61" s="160">
        <v>0</v>
      </c>
      <c r="F61" s="160" t="s">
        <v>111</v>
      </c>
      <c r="G61" s="393"/>
      <c r="H61" s="393"/>
    </row>
    <row r="62" spans="1:8" ht="76.5" x14ac:dyDescent="0.2">
      <c r="A62" s="435" t="s">
        <v>1113</v>
      </c>
      <c r="B62" s="419" t="s">
        <v>1114</v>
      </c>
      <c r="C62" s="386"/>
      <c r="D62" s="420">
        <v>0</v>
      </c>
      <c r="E62" s="420">
        <v>0</v>
      </c>
      <c r="F62" s="160" t="s">
        <v>111</v>
      </c>
      <c r="G62" s="436"/>
      <c r="H62" s="393"/>
    </row>
    <row r="63" spans="1:8" s="404" customFormat="1" x14ac:dyDescent="0.2">
      <c r="A63" s="398" t="s">
        <v>1115</v>
      </c>
      <c r="B63" s="410" t="s">
        <v>1116</v>
      </c>
      <c r="C63" s="400">
        <v>7300</v>
      </c>
      <c r="D63" s="412">
        <f>D66+D69+D72+D75+D78+D90</f>
        <v>6053149.3000000007</v>
      </c>
      <c r="E63" s="412">
        <f>E66+E69+E72+E75+E78+E90</f>
        <v>6053149.3000000007</v>
      </c>
      <c r="F63" s="402">
        <f>F69+F75+F90</f>
        <v>0</v>
      </c>
      <c r="G63" s="403"/>
      <c r="H63" s="403"/>
    </row>
    <row r="64" spans="1:8" ht="25.5" x14ac:dyDescent="0.2">
      <c r="A64" s="394"/>
      <c r="B64" s="413" t="s">
        <v>1117</v>
      </c>
      <c r="C64" s="414"/>
      <c r="D64" s="397"/>
      <c r="E64" s="397"/>
      <c r="F64" s="408"/>
      <c r="G64" s="393"/>
      <c r="H64" s="393"/>
    </row>
    <row r="65" spans="1:8" x14ac:dyDescent="0.2">
      <c r="A65" s="394"/>
      <c r="B65" s="413" t="s">
        <v>1046</v>
      </c>
      <c r="C65" s="409"/>
      <c r="D65" s="397"/>
      <c r="E65" s="397"/>
      <c r="F65" s="408"/>
      <c r="G65" s="393"/>
      <c r="H65" s="393"/>
    </row>
    <row r="66" spans="1:8" s="404" customFormat="1" ht="38.25" x14ac:dyDescent="0.2">
      <c r="A66" s="398" t="s">
        <v>1118</v>
      </c>
      <c r="B66" s="410" t="s">
        <v>1119</v>
      </c>
      <c r="C66" s="411">
        <v>7311</v>
      </c>
      <c r="D66" s="412">
        <f>D68</f>
        <v>0</v>
      </c>
      <c r="E66" s="412">
        <f>E68</f>
        <v>0</v>
      </c>
      <c r="F66" s="402" t="s">
        <v>111</v>
      </c>
      <c r="G66" s="403"/>
      <c r="H66" s="403"/>
    </row>
    <row r="67" spans="1:8" x14ac:dyDescent="0.2">
      <c r="A67" s="394"/>
      <c r="B67" s="437" t="s">
        <v>1046</v>
      </c>
      <c r="C67" s="414"/>
      <c r="D67" s="397"/>
      <c r="E67" s="397"/>
      <c r="F67" s="408"/>
      <c r="G67" s="393"/>
      <c r="H67" s="393"/>
    </row>
    <row r="68" spans="1:8" ht="63.75" x14ac:dyDescent="0.2">
      <c r="A68" s="415" t="s">
        <v>1120</v>
      </c>
      <c r="B68" s="419" t="s">
        <v>1121</v>
      </c>
      <c r="C68" s="438"/>
      <c r="D68" s="160">
        <v>0</v>
      </c>
      <c r="E68" s="160">
        <v>0</v>
      </c>
      <c r="F68" s="160" t="s">
        <v>111</v>
      </c>
      <c r="G68" s="393"/>
      <c r="H68" s="393"/>
    </row>
    <row r="69" spans="1:8" s="404" customFormat="1" ht="38.25" x14ac:dyDescent="0.2">
      <c r="A69" s="439" t="s">
        <v>1122</v>
      </c>
      <c r="B69" s="410" t="s">
        <v>1123</v>
      </c>
      <c r="C69" s="440">
        <v>7312</v>
      </c>
      <c r="D69" s="402">
        <f>D71</f>
        <v>0</v>
      </c>
      <c r="E69" s="402">
        <f>E71</f>
        <v>0</v>
      </c>
      <c r="F69" s="420">
        <v>0</v>
      </c>
      <c r="G69" s="403"/>
      <c r="H69" s="403"/>
    </row>
    <row r="70" spans="1:8" s="404" customFormat="1" x14ac:dyDescent="0.2">
      <c r="A70" s="441"/>
      <c r="B70" s="437" t="s">
        <v>1046</v>
      </c>
      <c r="C70" s="442"/>
      <c r="D70" s="443"/>
      <c r="E70" s="443"/>
      <c r="F70" s="443"/>
      <c r="G70" s="403"/>
      <c r="H70" s="403"/>
    </row>
    <row r="71" spans="1:8" ht="63.75" x14ac:dyDescent="0.2">
      <c r="A71" s="384" t="s">
        <v>1124</v>
      </c>
      <c r="B71" s="419" t="s">
        <v>1125</v>
      </c>
      <c r="C71" s="438"/>
      <c r="D71" s="160">
        <v>0</v>
      </c>
      <c r="E71" s="160">
        <v>0</v>
      </c>
      <c r="F71" s="160">
        <v>0</v>
      </c>
      <c r="G71" s="393"/>
      <c r="H71" s="393"/>
    </row>
    <row r="72" spans="1:8" s="404" customFormat="1" ht="38.25" x14ac:dyDescent="0.2">
      <c r="A72" s="439" t="s">
        <v>1126</v>
      </c>
      <c r="B72" s="410" t="s">
        <v>1127</v>
      </c>
      <c r="C72" s="440">
        <v>7321</v>
      </c>
      <c r="D72" s="402">
        <f>D74</f>
        <v>0</v>
      </c>
      <c r="E72" s="402">
        <f>E74</f>
        <v>0</v>
      </c>
      <c r="F72" s="402" t="s">
        <v>111</v>
      </c>
      <c r="G72" s="403"/>
      <c r="H72" s="403"/>
    </row>
    <row r="73" spans="1:8" s="404" customFormat="1" x14ac:dyDescent="0.2">
      <c r="A73" s="441"/>
      <c r="B73" s="437" t="s">
        <v>1046</v>
      </c>
      <c r="C73" s="442"/>
      <c r="D73" s="443"/>
      <c r="E73" s="443"/>
      <c r="F73" s="443"/>
      <c r="G73" s="403"/>
      <c r="H73" s="403"/>
    </row>
    <row r="74" spans="1:8" ht="51" x14ac:dyDescent="0.2">
      <c r="A74" s="415" t="s">
        <v>1128</v>
      </c>
      <c r="B74" s="419" t="s">
        <v>1129</v>
      </c>
      <c r="C74" s="438"/>
      <c r="D74" s="160">
        <v>0</v>
      </c>
      <c r="E74" s="160">
        <v>0</v>
      </c>
      <c r="F74" s="160" t="s">
        <v>111</v>
      </c>
      <c r="G74" s="393"/>
      <c r="H74" s="393"/>
    </row>
    <row r="75" spans="1:8" s="404" customFormat="1" ht="45.75" customHeight="1" x14ac:dyDescent="0.2">
      <c r="A75" s="439" t="s">
        <v>1130</v>
      </c>
      <c r="B75" s="410" t="s">
        <v>1131</v>
      </c>
      <c r="C75" s="440">
        <v>7322</v>
      </c>
      <c r="D75" s="402">
        <f>D77</f>
        <v>0</v>
      </c>
      <c r="E75" s="402">
        <f>E77</f>
        <v>0</v>
      </c>
      <c r="F75" s="402">
        <f>F77</f>
        <v>0</v>
      </c>
      <c r="G75" s="403"/>
      <c r="H75" s="403"/>
    </row>
    <row r="76" spans="1:8" s="404" customFormat="1" ht="18.75" customHeight="1" x14ac:dyDescent="0.2">
      <c r="A76" s="441"/>
      <c r="B76" s="437" t="s">
        <v>1046</v>
      </c>
      <c r="C76" s="442"/>
      <c r="D76" s="443"/>
      <c r="E76" s="443"/>
      <c r="F76" s="443"/>
      <c r="G76" s="403"/>
      <c r="H76" s="403"/>
    </row>
    <row r="77" spans="1:8" ht="51" x14ac:dyDescent="0.2">
      <c r="A77" s="415" t="s">
        <v>1132</v>
      </c>
      <c r="B77" s="419" t="s">
        <v>1133</v>
      </c>
      <c r="C77" s="438"/>
      <c r="D77" s="160">
        <v>0</v>
      </c>
      <c r="E77" s="160">
        <v>0</v>
      </c>
      <c r="F77" s="160">
        <v>0</v>
      </c>
      <c r="G77" s="393"/>
      <c r="H77" s="393"/>
    </row>
    <row r="78" spans="1:8" s="404" customFormat="1" ht="38.25" x14ac:dyDescent="0.2">
      <c r="A78" s="398" t="s">
        <v>1134</v>
      </c>
      <c r="B78" s="410" t="s">
        <v>1135</v>
      </c>
      <c r="C78" s="400">
        <v>7331</v>
      </c>
      <c r="D78" s="444">
        <f>E78</f>
        <v>6053149.3000000007</v>
      </c>
      <c r="E78" s="445">
        <f>E81+E82++E86+E87</f>
        <v>6053149.3000000007</v>
      </c>
      <c r="F78" s="402" t="s">
        <v>111</v>
      </c>
      <c r="G78" s="403"/>
      <c r="H78" s="403"/>
    </row>
    <row r="79" spans="1:8" x14ac:dyDescent="0.2">
      <c r="A79" s="394"/>
      <c r="B79" s="413" t="s">
        <v>1136</v>
      </c>
      <c r="C79" s="414"/>
      <c r="D79" s="397"/>
      <c r="E79" s="397"/>
      <c r="F79" s="408"/>
      <c r="G79" s="393"/>
      <c r="H79" s="393"/>
    </row>
    <row r="80" spans="1:8" x14ac:dyDescent="0.2">
      <c r="A80" s="394"/>
      <c r="B80" s="413" t="s">
        <v>312</v>
      </c>
      <c r="C80" s="409"/>
      <c r="D80" s="426"/>
      <c r="E80" s="426"/>
      <c r="F80" s="408"/>
      <c r="G80" s="393"/>
      <c r="H80" s="393"/>
    </row>
    <row r="81" spans="1:8" ht="38.25" x14ac:dyDescent="0.2">
      <c r="A81" s="418" t="s">
        <v>1137</v>
      </c>
      <c r="B81" s="419" t="s">
        <v>1138</v>
      </c>
      <c r="C81" s="379"/>
      <c r="D81" s="446">
        <f>E81</f>
        <v>6047266.4000000004</v>
      </c>
      <c r="E81" s="446">
        <v>6047266.4000000004</v>
      </c>
      <c r="F81" s="420" t="s">
        <v>111</v>
      </c>
      <c r="G81" s="393"/>
      <c r="H81" s="393"/>
    </row>
    <row r="82" spans="1:8" ht="25.5" x14ac:dyDescent="0.2">
      <c r="A82" s="418" t="s">
        <v>1139</v>
      </c>
      <c r="B82" s="419" t="s">
        <v>1140</v>
      </c>
      <c r="C82" s="447"/>
      <c r="D82" s="420">
        <v>0</v>
      </c>
      <c r="E82" s="420">
        <v>0</v>
      </c>
      <c r="F82" s="420" t="s">
        <v>111</v>
      </c>
      <c r="G82" s="393"/>
      <c r="H82" s="393"/>
    </row>
    <row r="83" spans="1:8" x14ac:dyDescent="0.2">
      <c r="A83" s="424"/>
      <c r="B83" s="430" t="s">
        <v>1046</v>
      </c>
      <c r="C83" s="448"/>
      <c r="D83" s="427"/>
      <c r="E83" s="427"/>
      <c r="F83" s="427"/>
      <c r="G83" s="393"/>
      <c r="H83" s="393"/>
    </row>
    <row r="84" spans="1:8" ht="63.75" x14ac:dyDescent="0.2">
      <c r="A84" s="415" t="s">
        <v>1141</v>
      </c>
      <c r="B84" s="431" t="s">
        <v>1142</v>
      </c>
      <c r="C84" s="386"/>
      <c r="D84" s="160">
        <v>0</v>
      </c>
      <c r="E84" s="160">
        <v>0</v>
      </c>
      <c r="F84" s="160" t="s">
        <v>111</v>
      </c>
      <c r="G84" s="393"/>
      <c r="H84" s="393"/>
    </row>
    <row r="85" spans="1:8" x14ac:dyDescent="0.2">
      <c r="A85" s="415" t="s">
        <v>1143</v>
      </c>
      <c r="B85" s="431" t="s">
        <v>1144</v>
      </c>
      <c r="C85" s="386"/>
      <c r="D85" s="160">
        <v>0</v>
      </c>
      <c r="E85" s="160">
        <v>0</v>
      </c>
      <c r="F85" s="160" t="s">
        <v>111</v>
      </c>
      <c r="G85" s="393"/>
      <c r="H85" s="393"/>
    </row>
    <row r="86" spans="1:8" ht="25.5" x14ac:dyDescent="0.2">
      <c r="A86" s="415" t="s">
        <v>1145</v>
      </c>
      <c r="B86" s="419" t="s">
        <v>1146</v>
      </c>
      <c r="C86" s="438"/>
      <c r="D86" s="160">
        <v>0</v>
      </c>
      <c r="E86" s="160">
        <v>0</v>
      </c>
      <c r="F86" s="160" t="s">
        <v>111</v>
      </c>
      <c r="G86" s="393"/>
      <c r="H86" s="393"/>
    </row>
    <row r="87" spans="1:8" ht="38.25" x14ac:dyDescent="0.2">
      <c r="A87" s="418" t="s">
        <v>1147</v>
      </c>
      <c r="B87" s="419" t="s">
        <v>1148</v>
      </c>
      <c r="C87" s="447"/>
      <c r="D87" s="420">
        <v>5882.9</v>
      </c>
      <c r="E87" s="420">
        <v>5882.9</v>
      </c>
      <c r="F87" s="420" t="s">
        <v>111</v>
      </c>
      <c r="G87" s="393" t="s">
        <v>10</v>
      </c>
      <c r="H87" s="393"/>
    </row>
    <row r="88" spans="1:8" x14ac:dyDescent="0.2">
      <c r="A88" s="394"/>
      <c r="B88" s="413" t="s">
        <v>312</v>
      </c>
      <c r="C88" s="409"/>
      <c r="D88" s="397"/>
      <c r="E88" s="397"/>
      <c r="F88" s="408"/>
      <c r="G88" s="393"/>
      <c r="H88" s="393"/>
    </row>
    <row r="89" spans="1:8" ht="38.25" x14ac:dyDescent="0.2">
      <c r="A89" s="415" t="s">
        <v>1149</v>
      </c>
      <c r="B89" s="431" t="s">
        <v>1150</v>
      </c>
      <c r="C89" s="438"/>
      <c r="D89" s="160">
        <v>0</v>
      </c>
      <c r="E89" s="160">
        <v>0</v>
      </c>
      <c r="F89" s="160" t="s">
        <v>111</v>
      </c>
      <c r="G89" s="393"/>
      <c r="H89" s="393"/>
    </row>
    <row r="90" spans="1:8" s="404" customFormat="1" ht="38.25" x14ac:dyDescent="0.2">
      <c r="A90" s="398" t="s">
        <v>1151</v>
      </c>
      <c r="B90" s="410" t="s">
        <v>1152</v>
      </c>
      <c r="C90" s="411">
        <v>7332</v>
      </c>
      <c r="D90" s="412">
        <f>D93+D94</f>
        <v>0</v>
      </c>
      <c r="E90" s="412">
        <f>E93+E94</f>
        <v>0</v>
      </c>
      <c r="F90" s="402">
        <f>F93+F94</f>
        <v>0</v>
      </c>
      <c r="G90" s="403"/>
      <c r="H90" s="403"/>
    </row>
    <row r="91" spans="1:8" x14ac:dyDescent="0.2">
      <c r="A91" s="394"/>
      <c r="B91" s="413" t="s">
        <v>1153</v>
      </c>
      <c r="C91" s="414"/>
      <c r="D91" s="397"/>
      <c r="E91" s="397"/>
      <c r="F91" s="408"/>
      <c r="G91" s="393"/>
      <c r="H91" s="393"/>
    </row>
    <row r="92" spans="1:8" x14ac:dyDescent="0.2">
      <c r="A92" s="394"/>
      <c r="B92" s="437" t="s">
        <v>1046</v>
      </c>
      <c r="C92" s="414"/>
      <c r="D92" s="397"/>
      <c r="E92" s="397"/>
      <c r="F92" s="408"/>
      <c r="G92" s="393"/>
      <c r="H92" s="393"/>
    </row>
    <row r="93" spans="1:8" ht="38.25" x14ac:dyDescent="0.2">
      <c r="A93" s="415" t="s">
        <v>1154</v>
      </c>
      <c r="B93" s="419" t="s">
        <v>1155</v>
      </c>
      <c r="C93" s="438"/>
      <c r="D93" s="446">
        <f>E93+F93</f>
        <v>0</v>
      </c>
      <c r="E93" s="446">
        <v>0</v>
      </c>
      <c r="F93" s="420">
        <v>0</v>
      </c>
      <c r="G93" s="393"/>
      <c r="H93" s="393"/>
    </row>
    <row r="94" spans="1:8" ht="38.25" x14ac:dyDescent="0.2">
      <c r="A94" s="418" t="s">
        <v>1156</v>
      </c>
      <c r="B94" s="419" t="s">
        <v>1157</v>
      </c>
      <c r="C94" s="447"/>
      <c r="D94" s="420">
        <v>0</v>
      </c>
      <c r="E94" s="420">
        <v>0</v>
      </c>
      <c r="F94" s="420">
        <v>0</v>
      </c>
      <c r="G94" s="393"/>
      <c r="H94" s="393"/>
    </row>
    <row r="95" spans="1:8" x14ac:dyDescent="0.2">
      <c r="A95" s="394"/>
      <c r="B95" s="413" t="s">
        <v>312</v>
      </c>
      <c r="C95" s="409"/>
      <c r="D95" s="397"/>
      <c r="E95" s="397"/>
      <c r="F95" s="408"/>
      <c r="G95" s="393"/>
      <c r="H95" s="393"/>
    </row>
    <row r="96" spans="1:8" ht="38.25" x14ac:dyDescent="0.2">
      <c r="A96" s="415" t="s">
        <v>1158</v>
      </c>
      <c r="B96" s="431" t="s">
        <v>1150</v>
      </c>
      <c r="C96" s="438"/>
      <c r="D96" s="160">
        <v>0</v>
      </c>
      <c r="E96" s="160">
        <v>0</v>
      </c>
      <c r="F96" s="160">
        <v>0</v>
      </c>
      <c r="G96" s="393"/>
      <c r="H96" s="393"/>
    </row>
    <row r="97" spans="1:8" s="404" customFormat="1" x14ac:dyDescent="0.2">
      <c r="A97" s="398" t="s">
        <v>1159</v>
      </c>
      <c r="B97" s="410" t="s">
        <v>1160</v>
      </c>
      <c r="C97" s="400">
        <v>7400</v>
      </c>
      <c r="D97" s="392"/>
      <c r="E97" s="392"/>
      <c r="F97" s="402"/>
      <c r="G97" s="403"/>
      <c r="H97" s="403"/>
    </row>
    <row r="98" spans="1:8" ht="25.5" x14ac:dyDescent="0.2">
      <c r="A98" s="394"/>
      <c r="B98" s="413" t="s">
        <v>1161</v>
      </c>
      <c r="C98" s="414"/>
      <c r="D98" s="392">
        <f>D100+D103+D106+D113+D118+D124+D129+D134</f>
        <v>621642</v>
      </c>
      <c r="E98" s="392">
        <f>E100+E103+E106+E113+E118+E124+E129+E134+E139</f>
        <v>628481.5</v>
      </c>
      <c r="F98" s="408" t="s">
        <v>107</v>
      </c>
      <c r="G98" s="393"/>
      <c r="H98" s="393"/>
    </row>
    <row r="99" spans="1:8" x14ac:dyDescent="0.2">
      <c r="A99" s="394"/>
      <c r="B99" s="413" t="s">
        <v>1046</v>
      </c>
      <c r="C99" s="409"/>
      <c r="D99" s="397"/>
      <c r="E99" s="397"/>
      <c r="F99" s="408"/>
      <c r="G99" s="393"/>
      <c r="H99" s="393"/>
    </row>
    <row r="100" spans="1:8" s="404" customFormat="1" x14ac:dyDescent="0.2">
      <c r="A100" s="398" t="s">
        <v>1162</v>
      </c>
      <c r="B100" s="410" t="s">
        <v>1163</v>
      </c>
      <c r="C100" s="411">
        <v>7411</v>
      </c>
      <c r="D100" s="412">
        <f>D102</f>
        <v>0</v>
      </c>
      <c r="E100" s="412">
        <f>E102</f>
        <v>0</v>
      </c>
      <c r="F100" s="402">
        <f>F102</f>
        <v>0</v>
      </c>
      <c r="G100" s="403"/>
      <c r="H100" s="403"/>
    </row>
    <row r="101" spans="1:8" x14ac:dyDescent="0.2">
      <c r="A101" s="394"/>
      <c r="B101" s="413" t="s">
        <v>1046</v>
      </c>
      <c r="C101" s="414"/>
      <c r="D101" s="397"/>
      <c r="E101" s="397"/>
      <c r="F101" s="408"/>
      <c r="G101" s="393"/>
      <c r="H101" s="393"/>
    </row>
    <row r="102" spans="1:8" ht="51" x14ac:dyDescent="0.2">
      <c r="A102" s="415" t="s">
        <v>1164</v>
      </c>
      <c r="B102" s="416" t="s">
        <v>1165</v>
      </c>
      <c r="C102" s="438"/>
      <c r="D102" s="160">
        <v>0</v>
      </c>
      <c r="E102" s="160">
        <v>0</v>
      </c>
      <c r="F102" s="160">
        <v>0</v>
      </c>
      <c r="G102" s="393"/>
      <c r="H102" s="393"/>
    </row>
    <row r="103" spans="1:8" s="404" customFormat="1" ht="21.75" customHeight="1" x14ac:dyDescent="0.2">
      <c r="A103" s="398" t="s">
        <v>1166</v>
      </c>
      <c r="B103" s="410" t="s">
        <v>1167</v>
      </c>
      <c r="C103" s="411">
        <v>7412</v>
      </c>
      <c r="D103" s="412">
        <f>D105</f>
        <v>0</v>
      </c>
      <c r="E103" s="412">
        <f>E105</f>
        <v>0</v>
      </c>
      <c r="F103" s="402" t="s">
        <v>111</v>
      </c>
      <c r="G103" s="403"/>
      <c r="H103" s="403"/>
    </row>
    <row r="104" spans="1:8" ht="22.5" customHeight="1" x14ac:dyDescent="0.2">
      <c r="A104" s="394"/>
      <c r="B104" s="413" t="s">
        <v>1046</v>
      </c>
      <c r="C104" s="414"/>
      <c r="D104" s="397"/>
      <c r="E104" s="397"/>
      <c r="F104" s="408"/>
      <c r="G104" s="393"/>
      <c r="H104" s="393"/>
    </row>
    <row r="105" spans="1:8" ht="38.25" x14ac:dyDescent="0.2">
      <c r="A105" s="415" t="s">
        <v>1168</v>
      </c>
      <c r="B105" s="419" t="s">
        <v>1169</v>
      </c>
      <c r="C105" s="438"/>
      <c r="D105" s="160">
        <v>0</v>
      </c>
      <c r="E105" s="160">
        <v>0</v>
      </c>
      <c r="F105" s="160" t="s">
        <v>111</v>
      </c>
      <c r="G105" s="393"/>
      <c r="H105" s="393"/>
    </row>
    <row r="106" spans="1:8" s="404" customFormat="1" ht="18" customHeight="1" x14ac:dyDescent="0.2">
      <c r="A106" s="398" t="s">
        <v>1170</v>
      </c>
      <c r="B106" s="410" t="s">
        <v>1171</v>
      </c>
      <c r="C106" s="411">
        <v>7415</v>
      </c>
      <c r="D106" s="412">
        <f>D109+D110+D111+D112</f>
        <v>81200</v>
      </c>
      <c r="E106" s="412">
        <f>E109+E110+E111+E112</f>
        <v>81200</v>
      </c>
      <c r="F106" s="402" t="s">
        <v>111</v>
      </c>
      <c r="G106" s="403"/>
      <c r="H106" s="403"/>
    </row>
    <row r="107" spans="1:8" x14ac:dyDescent="0.2">
      <c r="A107" s="394"/>
      <c r="B107" s="413" t="s">
        <v>1172</v>
      </c>
      <c r="C107" s="414"/>
      <c r="D107" s="397"/>
      <c r="E107" s="397"/>
      <c r="F107" s="408"/>
      <c r="G107" s="393"/>
      <c r="H107" s="393"/>
    </row>
    <row r="108" spans="1:8" x14ac:dyDescent="0.2">
      <c r="A108" s="394"/>
      <c r="B108" s="413" t="s">
        <v>1046</v>
      </c>
      <c r="C108" s="414"/>
      <c r="D108" s="397"/>
      <c r="E108" s="397"/>
      <c r="F108" s="408"/>
      <c r="G108" s="393"/>
      <c r="H108" s="393"/>
    </row>
    <row r="109" spans="1:8" ht="25.5" x14ac:dyDescent="0.2">
      <c r="A109" s="415" t="s">
        <v>1173</v>
      </c>
      <c r="B109" s="419" t="s">
        <v>1174</v>
      </c>
      <c r="C109" s="438"/>
      <c r="D109" s="160">
        <f>E109</f>
        <v>50600</v>
      </c>
      <c r="E109" s="160">
        <v>50600</v>
      </c>
      <c r="F109" s="160" t="s">
        <v>111</v>
      </c>
      <c r="G109" s="393"/>
      <c r="H109" s="393"/>
    </row>
    <row r="110" spans="1:8" ht="38.25" x14ac:dyDescent="0.2">
      <c r="A110" s="415" t="s">
        <v>1175</v>
      </c>
      <c r="B110" s="419" t="s">
        <v>1176</v>
      </c>
      <c r="C110" s="438"/>
      <c r="D110" s="160">
        <v>0</v>
      </c>
      <c r="E110" s="160">
        <v>0</v>
      </c>
      <c r="F110" s="160" t="s">
        <v>111</v>
      </c>
      <c r="G110" s="393"/>
      <c r="H110" s="393"/>
    </row>
    <row r="111" spans="1:8" ht="51" x14ac:dyDescent="0.2">
      <c r="A111" s="415" t="s">
        <v>1177</v>
      </c>
      <c r="B111" s="419" t="s">
        <v>1178</v>
      </c>
      <c r="C111" s="438"/>
      <c r="D111" s="160">
        <v>0</v>
      </c>
      <c r="E111" s="160">
        <v>0</v>
      </c>
      <c r="F111" s="160" t="s">
        <v>111</v>
      </c>
      <c r="G111" s="393"/>
      <c r="H111" s="393"/>
    </row>
    <row r="112" spans="1:8" ht="21" customHeight="1" x14ac:dyDescent="0.2">
      <c r="A112" s="384" t="s">
        <v>1179</v>
      </c>
      <c r="B112" s="419" t="s">
        <v>1180</v>
      </c>
      <c r="C112" s="438"/>
      <c r="D112" s="160">
        <v>30600</v>
      </c>
      <c r="E112" s="160">
        <v>30600</v>
      </c>
      <c r="F112" s="160" t="s">
        <v>111</v>
      </c>
      <c r="G112" s="393"/>
      <c r="H112" s="393"/>
    </row>
    <row r="113" spans="1:8" s="404" customFormat="1" ht="38.25" x14ac:dyDescent="0.2">
      <c r="A113" s="398" t="s">
        <v>1181</v>
      </c>
      <c r="B113" s="410" t="s">
        <v>1182</v>
      </c>
      <c r="C113" s="411">
        <v>7421</v>
      </c>
      <c r="D113" s="412">
        <f>D116+D117</f>
        <v>5997</v>
      </c>
      <c r="E113" s="412">
        <f>E116+E117</f>
        <v>5997</v>
      </c>
      <c r="F113" s="402" t="s">
        <v>111</v>
      </c>
      <c r="G113" s="403"/>
      <c r="H113" s="403"/>
    </row>
    <row r="114" spans="1:8" x14ac:dyDescent="0.2">
      <c r="A114" s="394"/>
      <c r="B114" s="413" t="s">
        <v>1183</v>
      </c>
      <c r="C114" s="414"/>
      <c r="D114" s="397"/>
      <c r="E114" s="397"/>
      <c r="F114" s="408"/>
      <c r="G114" s="393"/>
      <c r="H114" s="393"/>
    </row>
    <row r="115" spans="1:8" x14ac:dyDescent="0.2">
      <c r="A115" s="394"/>
      <c r="B115" s="413" t="s">
        <v>1046</v>
      </c>
      <c r="C115" s="414"/>
      <c r="D115" s="397"/>
      <c r="E115" s="397"/>
      <c r="F115" s="408"/>
      <c r="G115" s="393"/>
      <c r="H115" s="393"/>
    </row>
    <row r="116" spans="1:8" ht="78" customHeight="1" x14ac:dyDescent="0.2">
      <c r="A116" s="415" t="s">
        <v>1184</v>
      </c>
      <c r="B116" s="449" t="s">
        <v>1185</v>
      </c>
      <c r="C116" s="438"/>
      <c r="D116" s="160">
        <f>E116</f>
        <v>0</v>
      </c>
      <c r="E116" s="160">
        <v>0</v>
      </c>
      <c r="F116" s="160" t="s">
        <v>111</v>
      </c>
      <c r="G116" s="393"/>
      <c r="H116" s="393"/>
    </row>
    <row r="117" spans="1:8" s="404" customFormat="1" ht="55.5" customHeight="1" x14ac:dyDescent="0.2">
      <c r="A117" s="415" t="s">
        <v>1186</v>
      </c>
      <c r="B117" s="449" t="s">
        <v>1187</v>
      </c>
      <c r="C117" s="386"/>
      <c r="D117" s="160">
        <f>E117</f>
        <v>5997</v>
      </c>
      <c r="E117" s="160">
        <v>5997</v>
      </c>
      <c r="F117" s="160" t="s">
        <v>111</v>
      </c>
      <c r="G117" s="403"/>
      <c r="H117" s="403"/>
    </row>
    <row r="118" spans="1:8" s="404" customFormat="1" x14ac:dyDescent="0.2">
      <c r="A118" s="398" t="s">
        <v>1188</v>
      </c>
      <c r="B118" s="410" t="s">
        <v>1189</v>
      </c>
      <c r="C118" s="411">
        <v>7422</v>
      </c>
      <c r="D118" s="450">
        <f>D121+D122+D123</f>
        <v>527445</v>
      </c>
      <c r="E118" s="450">
        <f>E121+E122+E123</f>
        <v>527445</v>
      </c>
      <c r="F118" s="402" t="s">
        <v>111</v>
      </c>
      <c r="G118" s="403"/>
      <c r="H118" s="403"/>
    </row>
    <row r="119" spans="1:8" x14ac:dyDescent="0.2">
      <c r="A119" s="394"/>
      <c r="B119" s="413" t="s">
        <v>1190</v>
      </c>
      <c r="C119" s="414"/>
      <c r="D119" s="397"/>
      <c r="E119" s="397"/>
      <c r="F119" s="408"/>
      <c r="G119" s="393"/>
      <c r="H119" s="393"/>
    </row>
    <row r="120" spans="1:8" ht="11.25" customHeight="1" x14ac:dyDescent="0.2">
      <c r="A120" s="394"/>
      <c r="B120" s="413" t="s">
        <v>1046</v>
      </c>
      <c r="C120" s="414"/>
      <c r="D120" s="397"/>
      <c r="E120" s="397"/>
      <c r="F120" s="408"/>
      <c r="G120" s="393"/>
      <c r="H120" s="393"/>
    </row>
    <row r="121" spans="1:8" s="404" customFormat="1" ht="21.75" customHeight="1" x14ac:dyDescent="0.2">
      <c r="A121" s="415" t="s">
        <v>1191</v>
      </c>
      <c r="B121" s="419" t="s">
        <v>1192</v>
      </c>
      <c r="C121" s="451"/>
      <c r="D121" s="452">
        <f>E121</f>
        <v>134780</v>
      </c>
      <c r="E121" s="452">
        <v>134780</v>
      </c>
      <c r="F121" s="160" t="s">
        <v>111</v>
      </c>
      <c r="G121" s="403"/>
      <c r="H121" s="403"/>
    </row>
    <row r="122" spans="1:8" ht="38.25" x14ac:dyDescent="0.2">
      <c r="A122" s="415" t="s">
        <v>1193</v>
      </c>
      <c r="B122" s="419" t="s">
        <v>1194</v>
      </c>
      <c r="C122" s="386"/>
      <c r="D122" s="160">
        <f>E122</f>
        <v>50000</v>
      </c>
      <c r="E122" s="160">
        <v>50000</v>
      </c>
      <c r="F122" s="160" t="s">
        <v>111</v>
      </c>
      <c r="G122" s="393"/>
      <c r="H122" s="393"/>
    </row>
    <row r="123" spans="1:8" ht="71.25" customHeight="1" x14ac:dyDescent="0.2">
      <c r="A123" s="415" t="s">
        <v>1195</v>
      </c>
      <c r="B123" s="419" t="s">
        <v>1196</v>
      </c>
      <c r="C123" s="386"/>
      <c r="D123" s="160">
        <f>E123</f>
        <v>342665</v>
      </c>
      <c r="E123" s="160">
        <v>342665</v>
      </c>
      <c r="F123" s="160" t="s">
        <v>111</v>
      </c>
      <c r="G123" s="393"/>
      <c r="H123" s="393"/>
    </row>
    <row r="124" spans="1:8" s="404" customFormat="1" ht="23.25" customHeight="1" x14ac:dyDescent="0.2">
      <c r="A124" s="398" t="s">
        <v>1197</v>
      </c>
      <c r="B124" s="410" t="s">
        <v>1198</v>
      </c>
      <c r="C124" s="411">
        <v>7431</v>
      </c>
      <c r="D124" s="412">
        <f>D127+D128</f>
        <v>7000</v>
      </c>
      <c r="E124" s="412">
        <f>E127+E128</f>
        <v>7000</v>
      </c>
      <c r="F124" s="402" t="s">
        <v>111</v>
      </c>
      <c r="G124" s="403"/>
      <c r="H124" s="403"/>
    </row>
    <row r="125" spans="1:8" ht="20.25" customHeight="1" x14ac:dyDescent="0.2">
      <c r="A125" s="394"/>
      <c r="B125" s="413" t="s">
        <v>1199</v>
      </c>
      <c r="C125" s="414"/>
      <c r="D125" s="397"/>
      <c r="E125" s="397"/>
      <c r="F125" s="408"/>
      <c r="G125" s="393"/>
      <c r="H125" s="393"/>
    </row>
    <row r="126" spans="1:8" ht="16.5" customHeight="1" x14ac:dyDescent="0.2">
      <c r="A126" s="394"/>
      <c r="B126" s="413" t="s">
        <v>1046</v>
      </c>
      <c r="C126" s="414"/>
      <c r="D126" s="397"/>
      <c r="E126" s="397"/>
      <c r="F126" s="408"/>
      <c r="G126" s="393"/>
      <c r="H126" s="393"/>
    </row>
    <row r="127" spans="1:8" ht="48.75" customHeight="1" x14ac:dyDescent="0.2">
      <c r="A127" s="415" t="s">
        <v>1200</v>
      </c>
      <c r="B127" s="449" t="s">
        <v>1201</v>
      </c>
      <c r="C127" s="438"/>
      <c r="D127" s="446">
        <f>E127</f>
        <v>7000</v>
      </c>
      <c r="E127" s="446">
        <v>7000</v>
      </c>
      <c r="F127" s="160" t="s">
        <v>111</v>
      </c>
      <c r="G127" s="393"/>
      <c r="H127" s="393"/>
    </row>
    <row r="128" spans="1:8" s="404" customFormat="1" ht="42" customHeight="1" x14ac:dyDescent="0.2">
      <c r="A128" s="415" t="s">
        <v>1202</v>
      </c>
      <c r="B128" s="449" t="s">
        <v>1203</v>
      </c>
      <c r="C128" s="438"/>
      <c r="D128" s="160">
        <v>0</v>
      </c>
      <c r="E128" s="160">
        <v>0</v>
      </c>
      <c r="F128" s="160" t="s">
        <v>111</v>
      </c>
      <c r="G128" s="403"/>
      <c r="H128" s="403"/>
    </row>
    <row r="129" spans="1:8" s="404" customFormat="1" ht="19.5" customHeight="1" x14ac:dyDescent="0.2">
      <c r="A129" s="398" t="s">
        <v>1204</v>
      </c>
      <c r="B129" s="410" t="s">
        <v>1205</v>
      </c>
      <c r="C129" s="411">
        <v>7441</v>
      </c>
      <c r="D129" s="420">
        <f>D132+D133</f>
        <v>0</v>
      </c>
      <c r="E129" s="420">
        <f>E132+E133</f>
        <v>0</v>
      </c>
      <c r="F129" s="402" t="s">
        <v>111</v>
      </c>
      <c r="G129" s="403"/>
      <c r="H129" s="403"/>
    </row>
    <row r="130" spans="1:8" ht="17.25" customHeight="1" x14ac:dyDescent="0.2">
      <c r="A130" s="394"/>
      <c r="B130" s="413" t="s">
        <v>1206</v>
      </c>
      <c r="C130" s="414"/>
      <c r="D130" s="397"/>
      <c r="E130" s="397"/>
      <c r="F130" s="408"/>
      <c r="G130" s="393"/>
      <c r="H130" s="393"/>
    </row>
    <row r="131" spans="1:8" ht="18" customHeight="1" x14ac:dyDescent="0.2">
      <c r="A131" s="453"/>
      <c r="B131" s="413" t="s">
        <v>1046</v>
      </c>
      <c r="C131" s="409"/>
      <c r="D131" s="397"/>
      <c r="E131" s="397"/>
      <c r="F131" s="408"/>
      <c r="G131" s="393"/>
      <c r="H131" s="393"/>
    </row>
    <row r="132" spans="1:8" s="404" customFormat="1" ht="81.75" customHeight="1" x14ac:dyDescent="0.2">
      <c r="A132" s="394" t="s">
        <v>1207</v>
      </c>
      <c r="B132" s="454" t="s">
        <v>1208</v>
      </c>
      <c r="C132" s="438"/>
      <c r="D132" s="420">
        <v>0</v>
      </c>
      <c r="E132" s="420">
        <v>0</v>
      </c>
      <c r="F132" s="160" t="s">
        <v>111</v>
      </c>
      <c r="G132" s="403"/>
      <c r="H132" s="403"/>
    </row>
    <row r="133" spans="1:8" s="404" customFormat="1" ht="81" customHeight="1" x14ac:dyDescent="0.2">
      <c r="A133" s="415" t="s">
        <v>1207</v>
      </c>
      <c r="B133" s="454" t="s">
        <v>1209</v>
      </c>
      <c r="C133" s="448"/>
      <c r="D133" s="420">
        <v>0</v>
      </c>
      <c r="E133" s="420">
        <v>0</v>
      </c>
      <c r="F133" s="160" t="s">
        <v>111</v>
      </c>
      <c r="G133" s="403"/>
      <c r="H133" s="403"/>
    </row>
    <row r="134" spans="1:8" s="404" customFormat="1" ht="25.5" x14ac:dyDescent="0.2">
      <c r="A134" s="398" t="s">
        <v>1210</v>
      </c>
      <c r="B134" s="410" t="s">
        <v>1211</v>
      </c>
      <c r="C134" s="411">
        <v>7442</v>
      </c>
      <c r="D134" s="412">
        <f>D137+D138</f>
        <v>0</v>
      </c>
      <c r="E134" s="412">
        <f>E137+E138</f>
        <v>0</v>
      </c>
      <c r="F134" s="412">
        <f>F137+F138</f>
        <v>0</v>
      </c>
      <c r="G134" s="403"/>
      <c r="H134" s="403"/>
    </row>
    <row r="135" spans="1:8" x14ac:dyDescent="0.2">
      <c r="A135" s="394"/>
      <c r="B135" s="413" t="s">
        <v>1212</v>
      </c>
      <c r="C135" s="414"/>
      <c r="D135" s="397"/>
      <c r="E135" s="397"/>
      <c r="F135" s="423"/>
      <c r="G135" s="393"/>
      <c r="H135" s="393"/>
    </row>
    <row r="136" spans="1:8" ht="10.5" customHeight="1" x14ac:dyDescent="0.2">
      <c r="A136" s="394"/>
      <c r="B136" s="413" t="s">
        <v>1046</v>
      </c>
      <c r="C136" s="414"/>
      <c r="D136" s="397"/>
      <c r="E136" s="397"/>
      <c r="F136" s="423"/>
      <c r="G136" s="393"/>
      <c r="H136" s="393"/>
    </row>
    <row r="137" spans="1:8" ht="96.75" customHeight="1" x14ac:dyDescent="0.2">
      <c r="A137" s="415" t="s">
        <v>1213</v>
      </c>
      <c r="B137" s="416" t="s">
        <v>1214</v>
      </c>
      <c r="C137" s="438"/>
      <c r="D137" s="160">
        <v>0</v>
      </c>
      <c r="E137" s="160">
        <v>0</v>
      </c>
      <c r="F137" s="160">
        <v>0</v>
      </c>
      <c r="G137" s="393"/>
      <c r="H137" s="393"/>
    </row>
    <row r="138" spans="1:8" s="404" customFormat="1" ht="95.25" customHeight="1" x14ac:dyDescent="0.2">
      <c r="A138" s="415" t="s">
        <v>1215</v>
      </c>
      <c r="B138" s="449" t="s">
        <v>1216</v>
      </c>
      <c r="C138" s="438"/>
      <c r="D138" s="160">
        <v>0</v>
      </c>
      <c r="E138" s="160">
        <v>0</v>
      </c>
      <c r="F138" s="455">
        <v>0</v>
      </c>
      <c r="G138" s="403"/>
      <c r="H138" s="403"/>
    </row>
    <row r="139" spans="1:8" s="404" customFormat="1" x14ac:dyDescent="0.2">
      <c r="A139" s="418" t="s">
        <v>1217</v>
      </c>
      <c r="B139" s="410" t="s">
        <v>1218</v>
      </c>
      <c r="C139" s="400">
        <v>7451</v>
      </c>
      <c r="D139" s="456">
        <f>E139+F139</f>
        <v>2006839.5</v>
      </c>
      <c r="E139" s="450">
        <f>E144</f>
        <v>6839.5</v>
      </c>
      <c r="F139" s="402">
        <f>F142+F143+F144</f>
        <v>2000000</v>
      </c>
      <c r="G139" s="403"/>
      <c r="H139" s="403"/>
    </row>
    <row r="140" spans="1:8" x14ac:dyDescent="0.2">
      <c r="A140" s="421"/>
      <c r="B140" s="413" t="s">
        <v>1219</v>
      </c>
      <c r="C140" s="457"/>
      <c r="D140" s="397"/>
      <c r="E140" s="397"/>
      <c r="F140" s="397"/>
      <c r="G140" s="393"/>
      <c r="H140" s="393"/>
    </row>
    <row r="141" spans="1:8" x14ac:dyDescent="0.2">
      <c r="A141" s="424"/>
      <c r="B141" s="413" t="s">
        <v>1046</v>
      </c>
      <c r="C141" s="442"/>
      <c r="D141" s="397"/>
      <c r="E141" s="397"/>
      <c r="F141" s="408"/>
      <c r="G141" s="393"/>
      <c r="H141" s="393"/>
    </row>
    <row r="142" spans="1:8" ht="33" customHeight="1" x14ac:dyDescent="0.2">
      <c r="A142" s="415" t="s">
        <v>1220</v>
      </c>
      <c r="B142" s="419" t="s">
        <v>1221</v>
      </c>
      <c r="C142" s="438"/>
      <c r="D142" s="160" t="s">
        <v>111</v>
      </c>
      <c r="E142" s="160" t="s">
        <v>111</v>
      </c>
      <c r="F142" s="160">
        <v>0</v>
      </c>
      <c r="G142" s="393"/>
      <c r="H142" s="393"/>
    </row>
    <row r="143" spans="1:8" ht="32.25" customHeight="1" x14ac:dyDescent="0.2">
      <c r="A143" s="415" t="s">
        <v>1222</v>
      </c>
      <c r="B143" s="419" t="s">
        <v>1223</v>
      </c>
      <c r="C143" s="438"/>
      <c r="D143" s="160" t="s">
        <v>111</v>
      </c>
      <c r="E143" s="160" t="s">
        <v>111</v>
      </c>
      <c r="F143" s="160">
        <v>2000000</v>
      </c>
      <c r="G143" s="393"/>
      <c r="H143" s="393"/>
    </row>
    <row r="144" spans="1:8" ht="40.5" customHeight="1" x14ac:dyDescent="0.2">
      <c r="A144" s="415" t="s">
        <v>1224</v>
      </c>
      <c r="B144" s="416" t="s">
        <v>1225</v>
      </c>
      <c r="C144" s="438"/>
      <c r="D144" s="452">
        <f>E144+F144</f>
        <v>6839.5</v>
      </c>
      <c r="E144" s="452">
        <v>6839.5</v>
      </c>
      <c r="F144" s="160">
        <v>0</v>
      </c>
      <c r="G144" s="393"/>
      <c r="H144" s="393"/>
    </row>
    <row r="145" spans="1:6" ht="25.5" customHeight="1" x14ac:dyDescent="0.2">
      <c r="A145" s="98"/>
      <c r="B145" s="458"/>
      <c r="C145" s="459"/>
      <c r="D145" s="460"/>
      <c r="E145" s="460"/>
      <c r="F145" s="460"/>
    </row>
    <row r="146" spans="1:6" ht="29.25" customHeight="1" x14ac:dyDescent="0.2">
      <c r="A146" s="98"/>
      <c r="B146" s="464" t="s">
        <v>511</v>
      </c>
      <c r="C146" s="464"/>
      <c r="D146" s="464"/>
      <c r="E146" s="464"/>
      <c r="F146" s="464"/>
    </row>
    <row r="147" spans="1:6" ht="32.25" customHeight="1" x14ac:dyDescent="0.2">
      <c r="A147" s="98"/>
      <c r="B147" s="464" t="s">
        <v>522</v>
      </c>
      <c r="C147" s="464"/>
      <c r="D147" s="464"/>
      <c r="E147" s="464"/>
      <c r="F147" s="464"/>
    </row>
    <row r="148" spans="1:6" x14ac:dyDescent="0.2">
      <c r="C148" s="13"/>
      <c r="E148" s="461"/>
      <c r="F148" s="461"/>
    </row>
    <row r="149" spans="1:6" x14ac:dyDescent="0.2">
      <c r="C149" s="13"/>
      <c r="E149" s="461"/>
      <c r="F149" s="461"/>
    </row>
    <row r="150" spans="1:6" x14ac:dyDescent="0.2">
      <c r="C150" s="13"/>
      <c r="E150" s="461"/>
      <c r="F150" s="461"/>
    </row>
    <row r="151" spans="1:6" x14ac:dyDescent="0.2">
      <c r="C151" s="13"/>
      <c r="E151" s="461"/>
      <c r="F151" s="461"/>
    </row>
    <row r="152" spans="1:6" x14ac:dyDescent="0.2">
      <c r="C152" s="13"/>
      <c r="E152" s="461"/>
      <c r="F152" s="461"/>
    </row>
    <row r="153" spans="1:6" x14ac:dyDescent="0.2">
      <c r="C153" s="13"/>
      <c r="E153" s="461"/>
      <c r="F153" s="461"/>
    </row>
    <row r="154" spans="1:6" x14ac:dyDescent="0.2">
      <c r="C154" s="13"/>
      <c r="E154" s="461"/>
      <c r="F154" s="461"/>
    </row>
    <row r="155" spans="1:6" x14ac:dyDescent="0.2">
      <c r="C155" s="13"/>
      <c r="E155" s="461"/>
      <c r="F155" s="461"/>
    </row>
    <row r="156" spans="1:6" x14ac:dyDescent="0.2">
      <c r="C156" s="13"/>
      <c r="E156" s="461"/>
      <c r="F156" s="461"/>
    </row>
    <row r="157" spans="1:6" x14ac:dyDescent="0.2">
      <c r="C157" s="13"/>
      <c r="E157" s="461"/>
      <c r="F157" s="461"/>
    </row>
    <row r="158" spans="1:6" x14ac:dyDescent="0.2">
      <c r="C158" s="13"/>
      <c r="E158" s="461"/>
      <c r="F158" s="461"/>
    </row>
    <row r="159" spans="1:6" x14ac:dyDescent="0.2">
      <c r="C159" s="13"/>
      <c r="E159" s="461"/>
      <c r="F159" s="461"/>
    </row>
    <row r="160" spans="1:6" x14ac:dyDescent="0.2">
      <c r="C160" s="13"/>
      <c r="E160" s="461"/>
      <c r="F160" s="461"/>
    </row>
    <row r="161" spans="3:6" x14ac:dyDescent="0.2">
      <c r="C161" s="13"/>
      <c r="E161" s="461"/>
      <c r="F161" s="461"/>
    </row>
    <row r="162" spans="3:6" x14ac:dyDescent="0.2">
      <c r="C162" s="13"/>
      <c r="E162" s="461"/>
      <c r="F162" s="461"/>
    </row>
    <row r="163" spans="3:6" x14ac:dyDescent="0.2">
      <c r="C163" s="13"/>
      <c r="E163" s="461"/>
      <c r="F163" s="461"/>
    </row>
    <row r="164" spans="3:6" x14ac:dyDescent="0.2">
      <c r="C164" s="13"/>
      <c r="E164" s="461"/>
      <c r="F164" s="461"/>
    </row>
    <row r="165" spans="3:6" x14ac:dyDescent="0.2">
      <c r="C165" s="13"/>
      <c r="E165" s="461"/>
      <c r="F165" s="461"/>
    </row>
    <row r="166" spans="3:6" x14ac:dyDescent="0.2">
      <c r="C166" s="13"/>
      <c r="E166" s="461"/>
      <c r="F166" s="461"/>
    </row>
    <row r="167" spans="3:6" x14ac:dyDescent="0.2">
      <c r="C167" s="13"/>
      <c r="E167" s="461"/>
      <c r="F167" s="461"/>
    </row>
    <row r="168" spans="3:6" x14ac:dyDescent="0.2">
      <c r="C168" s="13"/>
      <c r="E168" s="461"/>
      <c r="F168" s="461"/>
    </row>
    <row r="169" spans="3:6" x14ac:dyDescent="0.2">
      <c r="C169" s="13"/>
      <c r="E169" s="461"/>
      <c r="F169" s="461"/>
    </row>
    <row r="170" spans="3:6" x14ac:dyDescent="0.2">
      <c r="C170" s="13"/>
      <c r="E170" s="461"/>
      <c r="F170" s="461"/>
    </row>
    <row r="171" spans="3:6" x14ac:dyDescent="0.2">
      <c r="C171" s="13"/>
      <c r="E171" s="461"/>
      <c r="F171" s="461"/>
    </row>
    <row r="172" spans="3:6" x14ac:dyDescent="0.2">
      <c r="C172" s="13"/>
      <c r="E172" s="461"/>
      <c r="F172" s="461"/>
    </row>
    <row r="173" spans="3:6" x14ac:dyDescent="0.2">
      <c r="C173" s="13"/>
      <c r="E173" s="461"/>
      <c r="F173" s="461"/>
    </row>
    <row r="174" spans="3:6" x14ac:dyDescent="0.2">
      <c r="C174" s="13"/>
      <c r="E174" s="461"/>
      <c r="F174" s="461"/>
    </row>
    <row r="175" spans="3:6" x14ac:dyDescent="0.2">
      <c r="C175" s="13"/>
      <c r="E175" s="461"/>
      <c r="F175" s="461"/>
    </row>
    <row r="176" spans="3:6" x14ac:dyDescent="0.2">
      <c r="C176" s="13"/>
      <c r="E176" s="461"/>
      <c r="F176" s="461"/>
    </row>
    <row r="177" spans="3:6" x14ac:dyDescent="0.2">
      <c r="C177" s="13"/>
      <c r="E177" s="461"/>
      <c r="F177" s="461"/>
    </row>
    <row r="178" spans="3:6" x14ac:dyDescent="0.2">
      <c r="C178" s="13"/>
      <c r="E178" s="461"/>
      <c r="F178" s="461"/>
    </row>
    <row r="179" spans="3:6" x14ac:dyDescent="0.2">
      <c r="C179" s="13"/>
      <c r="E179" s="461"/>
      <c r="F179" s="461"/>
    </row>
    <row r="180" spans="3:6" x14ac:dyDescent="0.2">
      <c r="C180" s="13"/>
      <c r="E180" s="461"/>
      <c r="F180" s="461"/>
    </row>
    <row r="181" spans="3:6" x14ac:dyDescent="0.2">
      <c r="C181" s="13"/>
      <c r="E181" s="461"/>
      <c r="F181" s="461"/>
    </row>
    <row r="182" spans="3:6" x14ac:dyDescent="0.2">
      <c r="C182" s="13"/>
      <c r="E182" s="461"/>
      <c r="F182" s="461"/>
    </row>
    <row r="183" spans="3:6" x14ac:dyDescent="0.2">
      <c r="C183" s="13"/>
      <c r="E183" s="461"/>
      <c r="F183" s="461"/>
    </row>
    <row r="184" spans="3:6" x14ac:dyDescent="0.2">
      <c r="C184" s="13"/>
      <c r="E184" s="461"/>
      <c r="F184" s="461"/>
    </row>
    <row r="185" spans="3:6" x14ac:dyDescent="0.2">
      <c r="C185" s="13"/>
      <c r="E185" s="461"/>
      <c r="F185" s="461"/>
    </row>
    <row r="186" spans="3:6" x14ac:dyDescent="0.2">
      <c r="C186" s="13"/>
      <c r="E186" s="461"/>
      <c r="F186" s="461"/>
    </row>
    <row r="187" spans="3:6" x14ac:dyDescent="0.2">
      <c r="C187" s="13"/>
      <c r="E187" s="461"/>
      <c r="F187" s="461"/>
    </row>
    <row r="188" spans="3:6" x14ac:dyDescent="0.2">
      <c r="C188" s="13"/>
      <c r="E188" s="461"/>
      <c r="F188" s="461"/>
    </row>
    <row r="189" spans="3:6" x14ac:dyDescent="0.2">
      <c r="C189" s="13"/>
      <c r="E189" s="461"/>
      <c r="F189" s="461"/>
    </row>
    <row r="190" spans="3:6" x14ac:dyDescent="0.2">
      <c r="C190" s="13"/>
      <c r="E190" s="461"/>
      <c r="F190" s="461"/>
    </row>
    <row r="191" spans="3:6" x14ac:dyDescent="0.2">
      <c r="C191" s="13"/>
      <c r="E191" s="461"/>
      <c r="F191" s="461"/>
    </row>
    <row r="192" spans="3:6" x14ac:dyDescent="0.2">
      <c r="C192" s="13"/>
      <c r="E192" s="461"/>
      <c r="F192" s="461"/>
    </row>
    <row r="193" spans="3:6" x14ac:dyDescent="0.2">
      <c r="C193" s="13"/>
      <c r="E193" s="461"/>
      <c r="F193" s="461"/>
    </row>
    <row r="194" spans="3:6" x14ac:dyDescent="0.2">
      <c r="C194" s="13"/>
      <c r="E194" s="461"/>
      <c r="F194" s="461"/>
    </row>
    <row r="195" spans="3:6" x14ac:dyDescent="0.2">
      <c r="C195" s="13"/>
      <c r="E195" s="461"/>
      <c r="F195" s="461"/>
    </row>
    <row r="196" spans="3:6" x14ac:dyDescent="0.2">
      <c r="C196" s="13"/>
      <c r="E196" s="461"/>
      <c r="F196" s="461"/>
    </row>
    <row r="197" spans="3:6" x14ac:dyDescent="0.2">
      <c r="C197" s="13"/>
      <c r="E197" s="461"/>
      <c r="F197" s="461"/>
    </row>
    <row r="198" spans="3:6" x14ac:dyDescent="0.2">
      <c r="C198" s="13"/>
      <c r="E198" s="461"/>
      <c r="F198" s="461"/>
    </row>
    <row r="199" spans="3:6" x14ac:dyDescent="0.2">
      <c r="C199" s="13"/>
      <c r="E199" s="461"/>
      <c r="F199" s="461"/>
    </row>
    <row r="200" spans="3:6" x14ac:dyDescent="0.2">
      <c r="C200" s="13"/>
      <c r="E200" s="461"/>
      <c r="F200" s="461"/>
    </row>
    <row r="201" spans="3:6" x14ac:dyDescent="0.2">
      <c r="C201" s="13"/>
      <c r="E201" s="461"/>
      <c r="F201" s="461"/>
    </row>
    <row r="202" spans="3:6" x14ac:dyDescent="0.2">
      <c r="C202" s="13"/>
      <c r="E202" s="461"/>
      <c r="F202" s="461"/>
    </row>
    <row r="203" spans="3:6" x14ac:dyDescent="0.2">
      <c r="C203" s="13"/>
      <c r="E203" s="461"/>
      <c r="F203" s="461"/>
    </row>
    <row r="204" spans="3:6" x14ac:dyDescent="0.2">
      <c r="C204" s="13"/>
      <c r="E204" s="461"/>
      <c r="F204" s="461"/>
    </row>
    <row r="205" spans="3:6" x14ac:dyDescent="0.2">
      <c r="C205" s="13"/>
      <c r="E205" s="461"/>
      <c r="F205" s="461"/>
    </row>
    <row r="206" spans="3:6" x14ac:dyDescent="0.2">
      <c r="C206" s="13"/>
      <c r="E206" s="461"/>
      <c r="F206" s="461"/>
    </row>
    <row r="207" spans="3:6" x14ac:dyDescent="0.2">
      <c r="C207" s="13"/>
      <c r="E207" s="461"/>
      <c r="F207" s="461"/>
    </row>
    <row r="208" spans="3:6" x14ac:dyDescent="0.2">
      <c r="C208" s="13"/>
      <c r="E208" s="461"/>
      <c r="F208" s="461"/>
    </row>
    <row r="209" spans="3:6" x14ac:dyDescent="0.2">
      <c r="C209" s="13"/>
      <c r="E209" s="461"/>
      <c r="F209" s="461"/>
    </row>
    <row r="210" spans="3:6" x14ac:dyDescent="0.2">
      <c r="C210" s="13"/>
      <c r="E210" s="461"/>
      <c r="F210" s="461"/>
    </row>
    <row r="211" spans="3:6" x14ac:dyDescent="0.2">
      <c r="C211" s="13"/>
      <c r="E211" s="461"/>
      <c r="F211" s="461"/>
    </row>
    <row r="212" spans="3:6" x14ac:dyDescent="0.2">
      <c r="C212" s="13"/>
      <c r="E212" s="461"/>
      <c r="F212" s="461"/>
    </row>
    <row r="213" spans="3:6" x14ac:dyDescent="0.2">
      <c r="C213" s="13"/>
      <c r="E213" s="461"/>
      <c r="F213" s="461"/>
    </row>
    <row r="214" spans="3:6" x14ac:dyDescent="0.2">
      <c r="C214" s="13"/>
      <c r="E214" s="461"/>
      <c r="F214" s="461"/>
    </row>
    <row r="215" spans="3:6" x14ac:dyDescent="0.2">
      <c r="C215" s="13"/>
      <c r="E215" s="461"/>
      <c r="F215" s="461"/>
    </row>
    <row r="216" spans="3:6" x14ac:dyDescent="0.2">
      <c r="C216" s="13"/>
      <c r="E216" s="461"/>
      <c r="F216" s="461"/>
    </row>
    <row r="217" spans="3:6" x14ac:dyDescent="0.2">
      <c r="C217" s="13"/>
      <c r="E217" s="461"/>
      <c r="F217" s="461"/>
    </row>
    <row r="218" spans="3:6" x14ac:dyDescent="0.2">
      <c r="C218" s="13"/>
      <c r="E218" s="461"/>
      <c r="F218" s="461"/>
    </row>
    <row r="219" spans="3:6" x14ac:dyDescent="0.2">
      <c r="C219" s="13"/>
      <c r="E219" s="461"/>
      <c r="F219" s="461"/>
    </row>
    <row r="220" spans="3:6" x14ac:dyDescent="0.2">
      <c r="C220" s="13"/>
      <c r="E220" s="461"/>
      <c r="F220" s="461"/>
    </row>
    <row r="221" spans="3:6" x14ac:dyDescent="0.2">
      <c r="C221" s="13"/>
      <c r="E221" s="461"/>
      <c r="F221" s="461"/>
    </row>
    <row r="222" spans="3:6" x14ac:dyDescent="0.2">
      <c r="C222" s="13"/>
      <c r="E222" s="461"/>
      <c r="F222" s="461"/>
    </row>
    <row r="223" spans="3:6" x14ac:dyDescent="0.2">
      <c r="C223" s="13"/>
      <c r="E223" s="461"/>
      <c r="F223" s="461"/>
    </row>
    <row r="224" spans="3:6" x14ac:dyDescent="0.2">
      <c r="C224" s="13"/>
      <c r="E224" s="461"/>
      <c r="F224" s="461"/>
    </row>
    <row r="225" spans="3:6" x14ac:dyDescent="0.2">
      <c r="C225" s="13"/>
      <c r="E225" s="461"/>
      <c r="F225" s="461"/>
    </row>
    <row r="226" spans="3:6" x14ac:dyDescent="0.2">
      <c r="C226" s="13"/>
      <c r="E226" s="461"/>
      <c r="F226" s="461"/>
    </row>
    <row r="227" spans="3:6" x14ac:dyDescent="0.2">
      <c r="C227" s="13"/>
      <c r="E227" s="461"/>
      <c r="F227" s="461"/>
    </row>
    <row r="228" spans="3:6" x14ac:dyDescent="0.2">
      <c r="C228" s="13"/>
      <c r="E228" s="461"/>
      <c r="F228" s="461"/>
    </row>
    <row r="229" spans="3:6" x14ac:dyDescent="0.2">
      <c r="C229" s="13"/>
      <c r="E229" s="461"/>
      <c r="F229" s="461"/>
    </row>
    <row r="230" spans="3:6" x14ac:dyDescent="0.2">
      <c r="C230" s="13"/>
      <c r="E230" s="461"/>
      <c r="F230" s="461"/>
    </row>
    <row r="231" spans="3:6" x14ac:dyDescent="0.2">
      <c r="C231" s="13"/>
      <c r="E231" s="461"/>
      <c r="F231" s="461"/>
    </row>
    <row r="232" spans="3:6" x14ac:dyDescent="0.2">
      <c r="C232" s="13"/>
      <c r="E232" s="461"/>
      <c r="F232" s="461"/>
    </row>
    <row r="233" spans="3:6" x14ac:dyDescent="0.2">
      <c r="C233" s="13"/>
      <c r="E233" s="461"/>
      <c r="F233" s="461"/>
    </row>
    <row r="234" spans="3:6" x14ac:dyDescent="0.2">
      <c r="C234" s="13"/>
      <c r="E234" s="461"/>
      <c r="F234" s="461"/>
    </row>
    <row r="235" spans="3:6" x14ac:dyDescent="0.2">
      <c r="C235" s="13"/>
      <c r="E235" s="461"/>
      <c r="F235" s="461"/>
    </row>
    <row r="236" spans="3:6" x14ac:dyDescent="0.2">
      <c r="C236" s="13"/>
      <c r="E236" s="461"/>
      <c r="F236" s="461"/>
    </row>
    <row r="237" spans="3:6" x14ac:dyDescent="0.2">
      <c r="C237" s="13"/>
      <c r="E237" s="461"/>
      <c r="F237" s="461"/>
    </row>
    <row r="238" spans="3:6" x14ac:dyDescent="0.2">
      <c r="C238" s="13"/>
      <c r="E238" s="461"/>
      <c r="F238" s="461"/>
    </row>
    <row r="239" spans="3:6" x14ac:dyDescent="0.2">
      <c r="C239" s="13"/>
      <c r="E239" s="461"/>
      <c r="F239" s="461"/>
    </row>
    <row r="240" spans="3:6" x14ac:dyDescent="0.2">
      <c r="C240" s="13"/>
      <c r="E240" s="461"/>
      <c r="F240" s="461"/>
    </row>
    <row r="241" spans="3:6" x14ac:dyDescent="0.2">
      <c r="C241" s="13"/>
      <c r="E241" s="461"/>
      <c r="F241" s="461"/>
    </row>
    <row r="242" spans="3:6" x14ac:dyDescent="0.2">
      <c r="C242" s="13"/>
      <c r="E242" s="461"/>
      <c r="F242" s="461"/>
    </row>
    <row r="243" spans="3:6" x14ac:dyDescent="0.2">
      <c r="C243" s="13"/>
      <c r="E243" s="461"/>
      <c r="F243" s="461"/>
    </row>
    <row r="244" spans="3:6" x14ac:dyDescent="0.2">
      <c r="C244" s="13"/>
      <c r="E244" s="461"/>
      <c r="F244" s="461"/>
    </row>
    <row r="245" spans="3:6" x14ac:dyDescent="0.2">
      <c r="C245" s="13"/>
      <c r="E245" s="461"/>
      <c r="F245" s="461"/>
    </row>
    <row r="246" spans="3:6" x14ac:dyDescent="0.2">
      <c r="C246" s="13"/>
      <c r="E246" s="461"/>
      <c r="F246" s="461"/>
    </row>
    <row r="247" spans="3:6" x14ac:dyDescent="0.2">
      <c r="C247" s="13"/>
      <c r="E247" s="461"/>
      <c r="F247" s="461"/>
    </row>
    <row r="248" spans="3:6" x14ac:dyDescent="0.2">
      <c r="C248" s="13"/>
      <c r="E248" s="461"/>
      <c r="F248" s="461"/>
    </row>
    <row r="249" spans="3:6" x14ac:dyDescent="0.2">
      <c r="C249" s="13"/>
      <c r="E249" s="461"/>
      <c r="F249" s="461"/>
    </row>
    <row r="250" spans="3:6" x14ac:dyDescent="0.2">
      <c r="C250" s="13"/>
      <c r="E250" s="461"/>
      <c r="F250" s="461"/>
    </row>
    <row r="251" spans="3:6" x14ac:dyDescent="0.2">
      <c r="C251" s="13"/>
      <c r="E251" s="461"/>
      <c r="F251" s="461"/>
    </row>
    <row r="252" spans="3:6" x14ac:dyDescent="0.2">
      <c r="C252" s="13"/>
      <c r="E252" s="461"/>
      <c r="F252" s="461"/>
    </row>
    <row r="253" spans="3:6" x14ac:dyDescent="0.2">
      <c r="C253" s="13"/>
      <c r="E253" s="461"/>
      <c r="F253" s="461"/>
    </row>
    <row r="254" spans="3:6" x14ac:dyDescent="0.2">
      <c r="C254" s="13"/>
      <c r="E254" s="461"/>
      <c r="F254" s="461"/>
    </row>
    <row r="255" spans="3:6" x14ac:dyDescent="0.2">
      <c r="C255" s="13"/>
      <c r="E255" s="461"/>
      <c r="F255" s="461"/>
    </row>
    <row r="256" spans="3:6" x14ac:dyDescent="0.2">
      <c r="C256" s="13"/>
      <c r="E256" s="461"/>
      <c r="F256" s="461"/>
    </row>
    <row r="257" spans="3:6" x14ac:dyDescent="0.2">
      <c r="C257" s="13"/>
      <c r="E257" s="461"/>
      <c r="F257" s="461"/>
    </row>
    <row r="258" spans="3:6" x14ac:dyDescent="0.2">
      <c r="C258" s="13"/>
      <c r="E258" s="461"/>
      <c r="F258" s="461"/>
    </row>
    <row r="259" spans="3:6" x14ac:dyDescent="0.2">
      <c r="C259" s="13"/>
      <c r="E259" s="461"/>
      <c r="F259" s="461"/>
    </row>
    <row r="260" spans="3:6" x14ac:dyDescent="0.2">
      <c r="C260" s="13"/>
      <c r="E260" s="461"/>
      <c r="F260" s="461"/>
    </row>
    <row r="261" spans="3:6" x14ac:dyDescent="0.2">
      <c r="C261" s="13"/>
      <c r="E261" s="461"/>
      <c r="F261" s="461"/>
    </row>
    <row r="262" spans="3:6" x14ac:dyDescent="0.2">
      <c r="C262" s="13"/>
      <c r="E262" s="461"/>
      <c r="F262" s="461"/>
    </row>
    <row r="263" spans="3:6" x14ac:dyDescent="0.2">
      <c r="C263" s="13"/>
      <c r="E263" s="461"/>
      <c r="F263" s="461"/>
    </row>
    <row r="264" spans="3:6" x14ac:dyDescent="0.2">
      <c r="C264" s="13"/>
      <c r="E264" s="461"/>
      <c r="F264" s="461"/>
    </row>
    <row r="265" spans="3:6" x14ac:dyDescent="0.2">
      <c r="C265" s="13"/>
      <c r="E265" s="461"/>
      <c r="F265" s="461"/>
    </row>
    <row r="266" spans="3:6" x14ac:dyDescent="0.2">
      <c r="C266" s="13"/>
      <c r="E266" s="461"/>
      <c r="F266" s="461"/>
    </row>
    <row r="267" spans="3:6" x14ac:dyDescent="0.2">
      <c r="C267" s="13"/>
      <c r="E267" s="461"/>
      <c r="F267" s="461"/>
    </row>
    <row r="268" spans="3:6" x14ac:dyDescent="0.2">
      <c r="C268" s="13"/>
      <c r="E268" s="461"/>
      <c r="F268" s="461"/>
    </row>
    <row r="269" spans="3:6" x14ac:dyDescent="0.2">
      <c r="C269" s="13"/>
      <c r="E269" s="461"/>
      <c r="F269" s="461"/>
    </row>
    <row r="270" spans="3:6" x14ac:dyDescent="0.2">
      <c r="C270" s="13"/>
      <c r="E270" s="461"/>
      <c r="F270" s="461"/>
    </row>
    <row r="271" spans="3:6" x14ac:dyDescent="0.2">
      <c r="C271" s="13"/>
      <c r="E271" s="461"/>
      <c r="F271" s="461"/>
    </row>
    <row r="272" spans="3:6" x14ac:dyDescent="0.2">
      <c r="C272" s="13"/>
      <c r="E272" s="461"/>
      <c r="F272" s="461"/>
    </row>
    <row r="273" spans="3:6" x14ac:dyDescent="0.2">
      <c r="C273" s="13"/>
      <c r="E273" s="461"/>
      <c r="F273" s="461"/>
    </row>
    <row r="274" spans="3:6" x14ac:dyDescent="0.2">
      <c r="C274" s="13"/>
      <c r="E274" s="461"/>
      <c r="F274" s="461"/>
    </row>
    <row r="275" spans="3:6" x14ac:dyDescent="0.2">
      <c r="C275" s="13"/>
      <c r="E275" s="461"/>
      <c r="F275" s="461"/>
    </row>
    <row r="276" spans="3:6" x14ac:dyDescent="0.2">
      <c r="C276" s="13"/>
      <c r="E276" s="461"/>
      <c r="F276" s="461"/>
    </row>
    <row r="277" spans="3:6" x14ac:dyDescent="0.2">
      <c r="C277" s="13"/>
      <c r="E277" s="461"/>
      <c r="F277" s="461"/>
    </row>
    <row r="278" spans="3:6" x14ac:dyDescent="0.2">
      <c r="C278" s="13"/>
      <c r="E278" s="461"/>
      <c r="F278" s="461"/>
    </row>
    <row r="279" spans="3:6" x14ac:dyDescent="0.2">
      <c r="C279" s="13"/>
      <c r="E279" s="461"/>
      <c r="F279" s="461"/>
    </row>
    <row r="280" spans="3:6" x14ac:dyDescent="0.2">
      <c r="C280" s="13"/>
      <c r="E280" s="461"/>
      <c r="F280" s="461"/>
    </row>
    <row r="281" spans="3:6" x14ac:dyDescent="0.2">
      <c r="C281" s="13"/>
      <c r="E281" s="461"/>
      <c r="F281" s="461"/>
    </row>
    <row r="282" spans="3:6" x14ac:dyDescent="0.2">
      <c r="C282" s="13"/>
      <c r="E282" s="461"/>
      <c r="F282" s="461"/>
    </row>
    <row r="283" spans="3:6" x14ac:dyDescent="0.2">
      <c r="C283" s="13"/>
      <c r="E283" s="461"/>
      <c r="F283" s="461"/>
    </row>
    <row r="284" spans="3:6" x14ac:dyDescent="0.2">
      <c r="C284" s="13"/>
      <c r="E284" s="461"/>
      <c r="F284" s="461"/>
    </row>
    <row r="285" spans="3:6" x14ac:dyDescent="0.2">
      <c r="C285" s="13"/>
      <c r="E285" s="461"/>
      <c r="F285" s="461"/>
    </row>
    <row r="286" spans="3:6" x14ac:dyDescent="0.2">
      <c r="C286" s="13"/>
      <c r="E286" s="461"/>
      <c r="F286" s="461"/>
    </row>
    <row r="287" spans="3:6" x14ac:dyDescent="0.2">
      <c r="C287" s="13"/>
      <c r="E287" s="461"/>
      <c r="F287" s="461"/>
    </row>
    <row r="288" spans="3:6" x14ac:dyDescent="0.2">
      <c r="C288" s="13"/>
      <c r="E288" s="461"/>
      <c r="F288" s="461"/>
    </row>
    <row r="289" spans="3:6" x14ac:dyDescent="0.2">
      <c r="C289" s="13"/>
      <c r="E289" s="461"/>
      <c r="F289" s="461"/>
    </row>
    <row r="290" spans="3:6" x14ac:dyDescent="0.2">
      <c r="C290" s="13"/>
      <c r="E290" s="461"/>
      <c r="F290" s="461"/>
    </row>
    <row r="291" spans="3:6" x14ac:dyDescent="0.2">
      <c r="C291" s="13"/>
      <c r="E291" s="461"/>
      <c r="F291" s="461"/>
    </row>
    <row r="292" spans="3:6" x14ac:dyDescent="0.2">
      <c r="C292" s="13"/>
      <c r="E292" s="461"/>
      <c r="F292" s="461"/>
    </row>
    <row r="293" spans="3:6" x14ac:dyDescent="0.2">
      <c r="C293" s="13"/>
      <c r="E293" s="461"/>
      <c r="F293" s="461"/>
    </row>
    <row r="294" spans="3:6" x14ac:dyDescent="0.2">
      <c r="C294" s="13"/>
      <c r="E294" s="461"/>
      <c r="F294" s="461"/>
    </row>
    <row r="295" spans="3:6" x14ac:dyDescent="0.2">
      <c r="C295" s="13"/>
      <c r="E295" s="461"/>
      <c r="F295" s="461"/>
    </row>
    <row r="296" spans="3:6" x14ac:dyDescent="0.2">
      <c r="C296" s="13"/>
      <c r="E296" s="461"/>
      <c r="F296" s="461"/>
    </row>
    <row r="297" spans="3:6" x14ac:dyDescent="0.2">
      <c r="C297" s="13"/>
      <c r="E297" s="461"/>
      <c r="F297" s="461"/>
    </row>
    <row r="298" spans="3:6" x14ac:dyDescent="0.2">
      <c r="C298" s="13"/>
      <c r="E298" s="461"/>
      <c r="F298" s="461"/>
    </row>
    <row r="299" spans="3:6" x14ac:dyDescent="0.2">
      <c r="C299" s="13"/>
      <c r="E299" s="461"/>
      <c r="F299" s="461"/>
    </row>
    <row r="300" spans="3:6" x14ac:dyDescent="0.2">
      <c r="C300" s="13"/>
      <c r="E300" s="461"/>
      <c r="F300" s="461"/>
    </row>
    <row r="301" spans="3:6" x14ac:dyDescent="0.2">
      <c r="C301" s="13"/>
      <c r="E301" s="461"/>
      <c r="F301" s="461"/>
    </row>
    <row r="302" spans="3:6" x14ac:dyDescent="0.2">
      <c r="C302" s="13"/>
      <c r="E302" s="461"/>
      <c r="F302" s="461"/>
    </row>
    <row r="303" spans="3:6" x14ac:dyDescent="0.2">
      <c r="C303" s="13"/>
      <c r="E303" s="461"/>
      <c r="F303" s="461"/>
    </row>
    <row r="304" spans="3:6" x14ac:dyDescent="0.2">
      <c r="C304" s="13"/>
      <c r="E304" s="461"/>
      <c r="F304" s="461"/>
    </row>
    <row r="305" spans="3:6" x14ac:dyDescent="0.2">
      <c r="C305" s="13"/>
      <c r="E305" s="461"/>
      <c r="F305" s="461"/>
    </row>
    <row r="306" spans="3:6" x14ac:dyDescent="0.2">
      <c r="C306" s="13"/>
      <c r="E306" s="461"/>
      <c r="F306" s="461"/>
    </row>
    <row r="307" spans="3:6" x14ac:dyDescent="0.2">
      <c r="C307" s="13"/>
      <c r="E307" s="461"/>
      <c r="F307" s="461"/>
    </row>
    <row r="308" spans="3:6" x14ac:dyDescent="0.2">
      <c r="C308" s="13"/>
      <c r="E308" s="461"/>
      <c r="F308" s="461"/>
    </row>
    <row r="309" spans="3:6" x14ac:dyDescent="0.2">
      <c r="C309" s="13"/>
      <c r="E309" s="461"/>
      <c r="F309" s="461"/>
    </row>
    <row r="310" spans="3:6" x14ac:dyDescent="0.2">
      <c r="C310" s="13"/>
      <c r="E310" s="461"/>
      <c r="F310" s="461"/>
    </row>
    <row r="311" spans="3:6" x14ac:dyDescent="0.2">
      <c r="C311" s="13"/>
      <c r="E311" s="461"/>
      <c r="F311" s="461"/>
    </row>
    <row r="312" spans="3:6" x14ac:dyDescent="0.2">
      <c r="C312" s="13"/>
      <c r="E312" s="461"/>
      <c r="F312" s="461"/>
    </row>
    <row r="313" spans="3:6" x14ac:dyDescent="0.2">
      <c r="C313" s="13"/>
      <c r="E313" s="461"/>
      <c r="F313" s="461"/>
    </row>
    <row r="314" spans="3:6" x14ac:dyDescent="0.2">
      <c r="C314" s="13"/>
      <c r="E314" s="461"/>
      <c r="F314" s="461"/>
    </row>
    <row r="315" spans="3:6" x14ac:dyDescent="0.2">
      <c r="C315" s="13"/>
      <c r="E315" s="461"/>
      <c r="F315" s="461"/>
    </row>
    <row r="316" spans="3:6" x14ac:dyDescent="0.2">
      <c r="C316" s="13"/>
      <c r="E316" s="461"/>
      <c r="F316" s="461"/>
    </row>
    <row r="317" spans="3:6" x14ac:dyDescent="0.2">
      <c r="C317" s="13"/>
      <c r="E317" s="461"/>
      <c r="F317" s="461"/>
    </row>
    <row r="318" spans="3:6" x14ac:dyDescent="0.2">
      <c r="C318" s="13"/>
      <c r="E318" s="461"/>
      <c r="F318" s="461"/>
    </row>
    <row r="319" spans="3:6" x14ac:dyDescent="0.2">
      <c r="C319" s="13"/>
      <c r="E319" s="461"/>
      <c r="F319" s="461"/>
    </row>
    <row r="320" spans="3:6" x14ac:dyDescent="0.2">
      <c r="C320" s="13"/>
      <c r="E320" s="461"/>
      <c r="F320" s="461"/>
    </row>
    <row r="321" spans="3:6" x14ac:dyDescent="0.2">
      <c r="C321" s="13"/>
      <c r="E321" s="461"/>
      <c r="F321" s="461"/>
    </row>
    <row r="322" spans="3:6" x14ac:dyDescent="0.2">
      <c r="C322" s="13"/>
      <c r="E322" s="461"/>
      <c r="F322" s="461"/>
    </row>
    <row r="323" spans="3:6" x14ac:dyDescent="0.2">
      <c r="C323" s="13"/>
      <c r="E323" s="461"/>
      <c r="F323" s="461"/>
    </row>
    <row r="324" spans="3:6" x14ac:dyDescent="0.2">
      <c r="C324" s="13"/>
      <c r="E324" s="461"/>
      <c r="F324" s="461"/>
    </row>
    <row r="325" spans="3:6" x14ac:dyDescent="0.2">
      <c r="C325" s="13"/>
      <c r="E325" s="461"/>
      <c r="F325" s="461"/>
    </row>
    <row r="326" spans="3:6" x14ac:dyDescent="0.2">
      <c r="C326" s="13"/>
      <c r="E326" s="461"/>
      <c r="F326" s="461"/>
    </row>
    <row r="327" spans="3:6" x14ac:dyDescent="0.2">
      <c r="C327" s="13"/>
      <c r="E327" s="461"/>
      <c r="F327" s="461"/>
    </row>
    <row r="328" spans="3:6" x14ac:dyDescent="0.2">
      <c r="C328" s="13"/>
      <c r="E328" s="461"/>
      <c r="F328" s="461"/>
    </row>
    <row r="329" spans="3:6" x14ac:dyDescent="0.2">
      <c r="C329" s="13"/>
      <c r="E329" s="461"/>
      <c r="F329" s="461"/>
    </row>
    <row r="330" spans="3:6" x14ac:dyDescent="0.2">
      <c r="C330" s="13"/>
      <c r="E330" s="461"/>
      <c r="F330" s="461"/>
    </row>
    <row r="331" spans="3:6" x14ac:dyDescent="0.2">
      <c r="C331" s="13"/>
      <c r="E331" s="461"/>
      <c r="F331" s="461"/>
    </row>
    <row r="332" spans="3:6" x14ac:dyDescent="0.2">
      <c r="C332" s="13"/>
      <c r="E332" s="461"/>
      <c r="F332" s="461"/>
    </row>
    <row r="333" spans="3:6" x14ac:dyDescent="0.2">
      <c r="C333" s="13"/>
      <c r="E333" s="461"/>
      <c r="F333" s="461"/>
    </row>
    <row r="334" spans="3:6" x14ac:dyDescent="0.2">
      <c r="C334" s="13"/>
      <c r="E334" s="461"/>
      <c r="F334" s="461"/>
    </row>
    <row r="335" spans="3:6" x14ac:dyDescent="0.2">
      <c r="C335" s="13"/>
      <c r="E335" s="461"/>
      <c r="F335" s="461"/>
    </row>
    <row r="336" spans="3:6" x14ac:dyDescent="0.2">
      <c r="C336" s="13"/>
      <c r="E336" s="461"/>
      <c r="F336" s="461"/>
    </row>
    <row r="337" spans="3:6" x14ac:dyDescent="0.2">
      <c r="C337" s="13"/>
      <c r="E337" s="461"/>
      <c r="F337" s="461"/>
    </row>
    <row r="338" spans="3:6" x14ac:dyDescent="0.2">
      <c r="C338" s="13"/>
      <c r="E338" s="461"/>
      <c r="F338" s="461"/>
    </row>
    <row r="339" spans="3:6" x14ac:dyDescent="0.2">
      <c r="C339" s="13"/>
      <c r="E339" s="461"/>
      <c r="F339" s="461"/>
    </row>
    <row r="340" spans="3:6" x14ac:dyDescent="0.2">
      <c r="C340" s="13"/>
      <c r="E340" s="461"/>
      <c r="F340" s="461"/>
    </row>
    <row r="341" spans="3:6" x14ac:dyDescent="0.2">
      <c r="C341" s="13"/>
      <c r="E341" s="461"/>
      <c r="F341" s="461"/>
    </row>
    <row r="342" spans="3:6" x14ac:dyDescent="0.2">
      <c r="C342" s="13"/>
      <c r="E342" s="461"/>
      <c r="F342" s="461"/>
    </row>
    <row r="343" spans="3:6" x14ac:dyDescent="0.2">
      <c r="C343" s="13"/>
      <c r="E343" s="461"/>
      <c r="F343" s="461"/>
    </row>
    <row r="344" spans="3:6" x14ac:dyDescent="0.2">
      <c r="C344" s="13"/>
      <c r="E344" s="461"/>
      <c r="F344" s="461"/>
    </row>
    <row r="345" spans="3:6" x14ac:dyDescent="0.2">
      <c r="C345" s="13"/>
      <c r="E345" s="461"/>
      <c r="F345" s="461"/>
    </row>
    <row r="346" spans="3:6" x14ac:dyDescent="0.2">
      <c r="C346" s="13"/>
      <c r="E346" s="461"/>
      <c r="F346" s="461"/>
    </row>
    <row r="347" spans="3:6" x14ac:dyDescent="0.2">
      <c r="C347" s="13"/>
      <c r="E347" s="461"/>
      <c r="F347" s="461"/>
    </row>
    <row r="348" spans="3:6" x14ac:dyDescent="0.2">
      <c r="C348" s="13"/>
      <c r="E348" s="461"/>
      <c r="F348" s="461"/>
    </row>
    <row r="349" spans="3:6" x14ac:dyDescent="0.2">
      <c r="C349" s="13"/>
      <c r="E349" s="461"/>
      <c r="F349" s="461"/>
    </row>
    <row r="350" spans="3:6" x14ac:dyDescent="0.2">
      <c r="C350" s="13"/>
      <c r="E350" s="461"/>
      <c r="F350" s="461"/>
    </row>
    <row r="351" spans="3:6" x14ac:dyDescent="0.2">
      <c r="C351" s="13"/>
      <c r="E351" s="461"/>
      <c r="F351" s="461"/>
    </row>
    <row r="352" spans="3:6" x14ac:dyDescent="0.2">
      <c r="C352" s="13"/>
      <c r="E352" s="461"/>
      <c r="F352" s="461"/>
    </row>
    <row r="353" spans="3:6" x14ac:dyDescent="0.2">
      <c r="C353" s="13"/>
      <c r="E353" s="461"/>
      <c r="F353" s="461"/>
    </row>
    <row r="354" spans="3:6" x14ac:dyDescent="0.2">
      <c r="C354" s="13"/>
      <c r="E354" s="461"/>
      <c r="F354" s="461"/>
    </row>
    <row r="355" spans="3:6" x14ac:dyDescent="0.2">
      <c r="C355" s="13"/>
      <c r="E355" s="461"/>
      <c r="F355" s="461"/>
    </row>
    <row r="356" spans="3:6" x14ac:dyDescent="0.2">
      <c r="C356" s="13"/>
      <c r="E356" s="461"/>
      <c r="F356" s="461"/>
    </row>
    <row r="357" spans="3:6" x14ac:dyDescent="0.2">
      <c r="C357" s="13"/>
      <c r="E357" s="461"/>
      <c r="F357" s="461"/>
    </row>
    <row r="358" spans="3:6" x14ac:dyDescent="0.2">
      <c r="C358" s="13"/>
      <c r="E358" s="461"/>
      <c r="F358" s="461"/>
    </row>
    <row r="359" spans="3:6" x14ac:dyDescent="0.2">
      <c r="C359" s="13"/>
      <c r="E359" s="461"/>
      <c r="F359" s="461"/>
    </row>
    <row r="360" spans="3:6" x14ac:dyDescent="0.2">
      <c r="C360" s="13"/>
      <c r="E360" s="461"/>
      <c r="F360" s="461"/>
    </row>
    <row r="361" spans="3:6" x14ac:dyDescent="0.2">
      <c r="C361" s="13"/>
      <c r="E361" s="461"/>
      <c r="F361" s="461"/>
    </row>
    <row r="362" spans="3:6" x14ac:dyDescent="0.2">
      <c r="C362" s="13"/>
      <c r="E362" s="461"/>
      <c r="F362" s="461"/>
    </row>
    <row r="363" spans="3:6" x14ac:dyDescent="0.2">
      <c r="C363" s="13"/>
      <c r="E363" s="461"/>
      <c r="F363" s="461"/>
    </row>
    <row r="364" spans="3:6" x14ac:dyDescent="0.2">
      <c r="C364" s="13"/>
      <c r="E364" s="461"/>
      <c r="F364" s="461"/>
    </row>
    <row r="365" spans="3:6" x14ac:dyDescent="0.2">
      <c r="C365" s="13"/>
      <c r="E365" s="461"/>
      <c r="F365" s="461"/>
    </row>
    <row r="366" spans="3:6" x14ac:dyDescent="0.2">
      <c r="C366" s="13"/>
      <c r="E366" s="461"/>
      <c r="F366" s="461"/>
    </row>
    <row r="367" spans="3:6" x14ac:dyDescent="0.2">
      <c r="C367" s="13"/>
      <c r="E367" s="461"/>
      <c r="F367" s="461"/>
    </row>
    <row r="368" spans="3:6" x14ac:dyDescent="0.2">
      <c r="C368" s="13"/>
      <c r="E368" s="461"/>
      <c r="F368" s="461"/>
    </row>
    <row r="369" spans="3:6" x14ac:dyDescent="0.2">
      <c r="C369" s="13"/>
      <c r="E369" s="461"/>
      <c r="F369" s="461"/>
    </row>
    <row r="370" spans="3:6" x14ac:dyDescent="0.2">
      <c r="C370" s="13"/>
      <c r="E370" s="461"/>
      <c r="F370" s="461"/>
    </row>
    <row r="371" spans="3:6" x14ac:dyDescent="0.2">
      <c r="C371" s="13"/>
      <c r="E371" s="461"/>
      <c r="F371" s="461"/>
    </row>
    <row r="372" spans="3:6" x14ac:dyDescent="0.2">
      <c r="C372" s="13"/>
      <c r="E372" s="461"/>
      <c r="F372" s="461"/>
    </row>
    <row r="373" spans="3:6" x14ac:dyDescent="0.2">
      <c r="C373" s="13"/>
      <c r="E373" s="461"/>
      <c r="F373" s="461"/>
    </row>
    <row r="374" spans="3:6" x14ac:dyDescent="0.2">
      <c r="C374" s="13"/>
      <c r="E374" s="461"/>
      <c r="F374" s="461"/>
    </row>
    <row r="375" spans="3:6" x14ac:dyDescent="0.2">
      <c r="C375" s="13"/>
      <c r="E375" s="461"/>
      <c r="F375" s="461"/>
    </row>
    <row r="376" spans="3:6" x14ac:dyDescent="0.2">
      <c r="C376" s="13"/>
      <c r="E376" s="461"/>
      <c r="F376" s="461"/>
    </row>
    <row r="377" spans="3:6" x14ac:dyDescent="0.2">
      <c r="C377" s="13"/>
      <c r="E377" s="461"/>
      <c r="F377" s="461"/>
    </row>
    <row r="378" spans="3:6" x14ac:dyDescent="0.2">
      <c r="C378" s="13"/>
      <c r="E378" s="461"/>
      <c r="F378" s="461"/>
    </row>
    <row r="379" spans="3:6" x14ac:dyDescent="0.2">
      <c r="C379" s="13"/>
      <c r="E379" s="461"/>
      <c r="F379" s="461"/>
    </row>
    <row r="380" spans="3:6" x14ac:dyDescent="0.2">
      <c r="C380" s="13"/>
      <c r="E380" s="461"/>
      <c r="F380" s="461"/>
    </row>
    <row r="381" spans="3:6" x14ac:dyDescent="0.2">
      <c r="C381" s="13"/>
      <c r="E381" s="461"/>
      <c r="F381" s="461"/>
    </row>
    <row r="382" spans="3:6" x14ac:dyDescent="0.2">
      <c r="C382" s="13"/>
      <c r="E382" s="461"/>
      <c r="F382" s="461"/>
    </row>
    <row r="383" spans="3:6" x14ac:dyDescent="0.2">
      <c r="C383" s="13"/>
      <c r="E383" s="461"/>
      <c r="F383" s="461"/>
    </row>
    <row r="384" spans="3:6" x14ac:dyDescent="0.2">
      <c r="C384" s="13"/>
      <c r="E384" s="461"/>
      <c r="F384" s="461"/>
    </row>
    <row r="385" spans="3:6" x14ac:dyDescent="0.2">
      <c r="C385" s="13"/>
      <c r="E385" s="461"/>
      <c r="F385" s="461"/>
    </row>
    <row r="386" spans="3:6" x14ac:dyDescent="0.2">
      <c r="C386" s="13"/>
      <c r="E386" s="461"/>
      <c r="F386" s="461"/>
    </row>
    <row r="387" spans="3:6" x14ac:dyDescent="0.2">
      <c r="C387" s="13"/>
      <c r="E387" s="461"/>
      <c r="F387" s="461"/>
    </row>
    <row r="388" spans="3:6" x14ac:dyDescent="0.2">
      <c r="C388" s="13"/>
      <c r="E388" s="461"/>
      <c r="F388" s="461"/>
    </row>
    <row r="389" spans="3:6" x14ac:dyDescent="0.2">
      <c r="C389" s="13"/>
      <c r="E389" s="461"/>
      <c r="F389" s="461"/>
    </row>
    <row r="390" spans="3:6" x14ac:dyDescent="0.2">
      <c r="C390" s="13"/>
      <c r="E390" s="461"/>
      <c r="F390" s="461"/>
    </row>
    <row r="391" spans="3:6" x14ac:dyDescent="0.2">
      <c r="C391" s="13"/>
      <c r="E391" s="461"/>
      <c r="F391" s="461"/>
    </row>
    <row r="392" spans="3:6" x14ac:dyDescent="0.2">
      <c r="C392" s="13"/>
      <c r="E392" s="461"/>
      <c r="F392" s="461"/>
    </row>
    <row r="393" spans="3:6" x14ac:dyDescent="0.2">
      <c r="C393" s="13"/>
      <c r="E393" s="461"/>
      <c r="F393" s="461"/>
    </row>
    <row r="394" spans="3:6" x14ac:dyDescent="0.2">
      <c r="C394" s="13"/>
      <c r="E394" s="461"/>
      <c r="F394" s="461"/>
    </row>
    <row r="395" spans="3:6" x14ac:dyDescent="0.2">
      <c r="C395" s="13"/>
      <c r="E395" s="461"/>
      <c r="F395" s="461"/>
    </row>
    <row r="396" spans="3:6" x14ac:dyDescent="0.2">
      <c r="C396" s="13"/>
      <c r="E396" s="461"/>
      <c r="F396" s="461"/>
    </row>
    <row r="397" spans="3:6" x14ac:dyDescent="0.2">
      <c r="C397" s="13"/>
      <c r="E397" s="461"/>
      <c r="F397" s="461"/>
    </row>
    <row r="398" spans="3:6" x14ac:dyDescent="0.2">
      <c r="C398" s="13"/>
      <c r="E398" s="461"/>
      <c r="F398" s="461"/>
    </row>
    <row r="399" spans="3:6" x14ac:dyDescent="0.2">
      <c r="C399" s="13"/>
      <c r="E399" s="461"/>
      <c r="F399" s="461"/>
    </row>
    <row r="400" spans="3:6" x14ac:dyDescent="0.2">
      <c r="C400" s="13"/>
      <c r="E400" s="461"/>
      <c r="F400" s="461"/>
    </row>
    <row r="401" spans="3:6" x14ac:dyDescent="0.2">
      <c r="C401" s="13"/>
      <c r="E401" s="461"/>
      <c r="F401" s="461"/>
    </row>
    <row r="402" spans="3:6" x14ac:dyDescent="0.2">
      <c r="C402" s="13"/>
      <c r="E402" s="461"/>
      <c r="F402" s="461"/>
    </row>
    <row r="403" spans="3:6" x14ac:dyDescent="0.2">
      <c r="C403" s="13"/>
      <c r="E403" s="461"/>
      <c r="F403" s="461"/>
    </row>
    <row r="404" spans="3:6" x14ac:dyDescent="0.2">
      <c r="C404" s="13"/>
      <c r="E404" s="461"/>
      <c r="F404" s="461"/>
    </row>
    <row r="405" spans="3:6" x14ac:dyDescent="0.2">
      <c r="C405" s="13"/>
      <c r="E405" s="461"/>
      <c r="F405" s="461"/>
    </row>
    <row r="406" spans="3:6" x14ac:dyDescent="0.2">
      <c r="C406" s="13"/>
      <c r="E406" s="461"/>
      <c r="F406" s="461"/>
    </row>
    <row r="407" spans="3:6" x14ac:dyDescent="0.2">
      <c r="C407" s="13"/>
      <c r="E407" s="461"/>
      <c r="F407" s="461"/>
    </row>
    <row r="408" spans="3:6" x14ac:dyDescent="0.2">
      <c r="C408" s="13"/>
      <c r="E408" s="461"/>
      <c r="F408" s="461"/>
    </row>
    <row r="409" spans="3:6" x14ac:dyDescent="0.2">
      <c r="C409" s="13"/>
      <c r="E409" s="461"/>
      <c r="F409" s="461"/>
    </row>
    <row r="410" spans="3:6" x14ac:dyDescent="0.2">
      <c r="C410" s="13"/>
      <c r="E410" s="461"/>
      <c r="F410" s="461"/>
    </row>
    <row r="411" spans="3:6" x14ac:dyDescent="0.2">
      <c r="C411" s="13"/>
      <c r="E411" s="461"/>
      <c r="F411" s="461"/>
    </row>
    <row r="412" spans="3:6" x14ac:dyDescent="0.2">
      <c r="C412" s="13"/>
      <c r="E412" s="461"/>
      <c r="F412" s="461"/>
    </row>
    <row r="413" spans="3:6" x14ac:dyDescent="0.2">
      <c r="C413" s="13"/>
      <c r="E413" s="461"/>
      <c r="F413" s="461"/>
    </row>
    <row r="414" spans="3:6" x14ac:dyDescent="0.2">
      <c r="C414" s="13"/>
      <c r="E414" s="461"/>
      <c r="F414" s="461"/>
    </row>
    <row r="415" spans="3:6" x14ac:dyDescent="0.2">
      <c r="C415" s="13"/>
      <c r="E415" s="461"/>
      <c r="F415" s="461"/>
    </row>
    <row r="416" spans="3:6" x14ac:dyDescent="0.2">
      <c r="C416" s="13"/>
      <c r="E416" s="461"/>
      <c r="F416" s="461"/>
    </row>
    <row r="417" spans="3:6" x14ac:dyDescent="0.2">
      <c r="C417" s="13"/>
      <c r="E417" s="461"/>
      <c r="F417" s="461"/>
    </row>
    <row r="418" spans="3:6" x14ac:dyDescent="0.2">
      <c r="C418" s="13"/>
      <c r="E418" s="461"/>
      <c r="F418" s="461"/>
    </row>
    <row r="419" spans="3:6" x14ac:dyDescent="0.2">
      <c r="C419" s="13"/>
      <c r="E419" s="461"/>
      <c r="F419" s="461"/>
    </row>
    <row r="420" spans="3:6" x14ac:dyDescent="0.2">
      <c r="C420" s="13"/>
      <c r="E420" s="461"/>
      <c r="F420" s="461"/>
    </row>
    <row r="421" spans="3:6" x14ac:dyDescent="0.2">
      <c r="C421" s="13"/>
      <c r="E421" s="461"/>
      <c r="F421" s="461"/>
    </row>
    <row r="422" spans="3:6" x14ac:dyDescent="0.2">
      <c r="C422" s="13"/>
      <c r="E422" s="461"/>
      <c r="F422" s="461"/>
    </row>
    <row r="423" spans="3:6" x14ac:dyDescent="0.2">
      <c r="C423" s="13"/>
      <c r="E423" s="461"/>
      <c r="F423" s="461"/>
    </row>
    <row r="424" spans="3:6" x14ac:dyDescent="0.2">
      <c r="C424" s="13"/>
      <c r="E424" s="461"/>
      <c r="F424" s="461"/>
    </row>
    <row r="425" spans="3:6" x14ac:dyDescent="0.2">
      <c r="C425" s="13"/>
      <c r="E425" s="461"/>
      <c r="F425" s="461"/>
    </row>
    <row r="426" spans="3:6" x14ac:dyDescent="0.2">
      <c r="C426" s="13"/>
      <c r="E426" s="461"/>
      <c r="F426" s="461"/>
    </row>
    <row r="427" spans="3:6" x14ac:dyDescent="0.2">
      <c r="C427" s="13"/>
      <c r="E427" s="461"/>
      <c r="F427" s="461"/>
    </row>
    <row r="428" spans="3:6" x14ac:dyDescent="0.2">
      <c r="C428" s="13"/>
      <c r="E428" s="461"/>
      <c r="F428" s="461"/>
    </row>
    <row r="429" spans="3:6" x14ac:dyDescent="0.2">
      <c r="C429" s="13"/>
      <c r="E429" s="461"/>
      <c r="F429" s="461"/>
    </row>
    <row r="430" spans="3:6" x14ac:dyDescent="0.2">
      <c r="C430" s="13"/>
      <c r="E430" s="461"/>
      <c r="F430" s="461"/>
    </row>
    <row r="431" spans="3:6" x14ac:dyDescent="0.2">
      <c r="C431" s="13"/>
      <c r="E431" s="461"/>
      <c r="F431" s="461"/>
    </row>
    <row r="432" spans="3:6" x14ac:dyDescent="0.2">
      <c r="C432" s="13"/>
      <c r="E432" s="461"/>
      <c r="F432" s="461"/>
    </row>
    <row r="433" spans="3:6" x14ac:dyDescent="0.2">
      <c r="C433" s="13"/>
      <c r="E433" s="461"/>
      <c r="F433" s="461"/>
    </row>
    <row r="434" spans="3:6" x14ac:dyDescent="0.2">
      <c r="C434" s="13"/>
      <c r="E434" s="461"/>
      <c r="F434" s="461"/>
    </row>
    <row r="435" spans="3:6" x14ac:dyDescent="0.2">
      <c r="C435" s="13"/>
      <c r="E435" s="461"/>
      <c r="F435" s="461"/>
    </row>
    <row r="436" spans="3:6" x14ac:dyDescent="0.2">
      <c r="C436" s="13"/>
      <c r="E436" s="461"/>
      <c r="F436" s="461"/>
    </row>
    <row r="437" spans="3:6" x14ac:dyDescent="0.2">
      <c r="C437" s="13"/>
      <c r="E437" s="461"/>
      <c r="F437" s="461"/>
    </row>
    <row r="438" spans="3:6" x14ac:dyDescent="0.2">
      <c r="C438" s="13"/>
      <c r="E438" s="461"/>
      <c r="F438" s="461"/>
    </row>
    <row r="439" spans="3:6" x14ac:dyDescent="0.2">
      <c r="C439" s="13"/>
      <c r="E439" s="461"/>
      <c r="F439" s="461"/>
    </row>
    <row r="440" spans="3:6" x14ac:dyDescent="0.2">
      <c r="C440" s="13"/>
      <c r="E440" s="461"/>
      <c r="F440" s="461"/>
    </row>
    <row r="441" spans="3:6" x14ac:dyDescent="0.2">
      <c r="C441" s="13"/>
      <c r="E441" s="461"/>
      <c r="F441" s="461"/>
    </row>
    <row r="442" spans="3:6" x14ac:dyDescent="0.2">
      <c r="C442" s="13"/>
      <c r="E442" s="461"/>
      <c r="F442" s="461"/>
    </row>
    <row r="443" spans="3:6" x14ac:dyDescent="0.2">
      <c r="C443" s="13"/>
      <c r="E443" s="461"/>
      <c r="F443" s="461"/>
    </row>
    <row r="444" spans="3:6" x14ac:dyDescent="0.2">
      <c r="C444" s="13"/>
      <c r="E444" s="461"/>
      <c r="F444" s="461"/>
    </row>
    <row r="445" spans="3:6" x14ac:dyDescent="0.2">
      <c r="C445" s="13"/>
      <c r="E445" s="461"/>
      <c r="F445" s="461"/>
    </row>
    <row r="446" spans="3:6" x14ac:dyDescent="0.2">
      <c r="C446" s="13"/>
      <c r="E446" s="461"/>
      <c r="F446" s="461"/>
    </row>
    <row r="447" spans="3:6" x14ac:dyDescent="0.2">
      <c r="C447" s="13"/>
      <c r="E447" s="461"/>
      <c r="F447" s="461"/>
    </row>
    <row r="448" spans="3:6" x14ac:dyDescent="0.2">
      <c r="C448" s="13"/>
      <c r="E448" s="461"/>
      <c r="F448" s="461"/>
    </row>
    <row r="449" spans="3:6" x14ac:dyDescent="0.2">
      <c r="C449" s="13"/>
      <c r="E449" s="461"/>
      <c r="F449" s="461"/>
    </row>
    <row r="450" spans="3:6" x14ac:dyDescent="0.2">
      <c r="C450" s="13"/>
      <c r="E450" s="461"/>
      <c r="F450" s="461"/>
    </row>
    <row r="451" spans="3:6" x14ac:dyDescent="0.2">
      <c r="C451" s="13"/>
      <c r="E451" s="461"/>
      <c r="F451" s="461"/>
    </row>
    <row r="452" spans="3:6" x14ac:dyDescent="0.2">
      <c r="C452" s="13"/>
      <c r="E452" s="461"/>
      <c r="F452" s="461"/>
    </row>
    <row r="453" spans="3:6" x14ac:dyDescent="0.2">
      <c r="C453" s="13"/>
      <c r="E453" s="461"/>
      <c r="F453" s="461"/>
    </row>
    <row r="454" spans="3:6" x14ac:dyDescent="0.2">
      <c r="C454" s="13"/>
      <c r="E454" s="461"/>
      <c r="F454" s="461"/>
    </row>
    <row r="455" spans="3:6" x14ac:dyDescent="0.2">
      <c r="C455" s="13"/>
      <c r="E455" s="461"/>
      <c r="F455" s="461"/>
    </row>
    <row r="456" spans="3:6" x14ac:dyDescent="0.2">
      <c r="C456" s="13"/>
      <c r="E456" s="461"/>
      <c r="F456" s="461"/>
    </row>
    <row r="457" spans="3:6" x14ac:dyDescent="0.2">
      <c r="C457" s="13"/>
      <c r="E457" s="461"/>
      <c r="F457" s="461"/>
    </row>
    <row r="458" spans="3:6" x14ac:dyDescent="0.2">
      <c r="C458" s="13"/>
      <c r="E458" s="461"/>
      <c r="F458" s="461"/>
    </row>
    <row r="459" spans="3:6" x14ac:dyDescent="0.2">
      <c r="C459" s="13"/>
      <c r="E459" s="461"/>
      <c r="F459" s="461"/>
    </row>
    <row r="460" spans="3:6" x14ac:dyDescent="0.2">
      <c r="C460" s="13"/>
      <c r="E460" s="461"/>
      <c r="F460" s="461"/>
    </row>
    <row r="461" spans="3:6" x14ac:dyDescent="0.2">
      <c r="C461" s="13"/>
      <c r="E461" s="461"/>
      <c r="F461" s="461"/>
    </row>
    <row r="462" spans="3:6" x14ac:dyDescent="0.2">
      <c r="C462" s="13"/>
      <c r="E462" s="461"/>
      <c r="F462" s="461"/>
    </row>
    <row r="463" spans="3:6" x14ac:dyDescent="0.2">
      <c r="C463" s="13"/>
      <c r="E463" s="461"/>
      <c r="F463" s="461"/>
    </row>
    <row r="464" spans="3:6" x14ac:dyDescent="0.2">
      <c r="C464" s="13"/>
      <c r="E464" s="461"/>
      <c r="F464" s="461"/>
    </row>
    <row r="465" spans="3:6" x14ac:dyDescent="0.2">
      <c r="C465" s="13"/>
      <c r="E465" s="461"/>
      <c r="F465" s="461"/>
    </row>
    <row r="466" spans="3:6" x14ac:dyDescent="0.2">
      <c r="C466" s="13"/>
      <c r="E466" s="461"/>
      <c r="F466" s="461"/>
    </row>
    <row r="467" spans="3:6" x14ac:dyDescent="0.2">
      <c r="C467" s="13"/>
      <c r="E467" s="461"/>
      <c r="F467" s="461"/>
    </row>
    <row r="468" spans="3:6" x14ac:dyDescent="0.2">
      <c r="C468" s="13"/>
      <c r="E468" s="461"/>
      <c r="F468" s="461"/>
    </row>
    <row r="469" spans="3:6" x14ac:dyDescent="0.2">
      <c r="C469" s="13"/>
      <c r="E469" s="461"/>
      <c r="F469" s="461"/>
    </row>
    <row r="470" spans="3:6" x14ac:dyDescent="0.2">
      <c r="C470" s="13"/>
      <c r="E470" s="461"/>
      <c r="F470" s="461"/>
    </row>
    <row r="471" spans="3:6" x14ac:dyDescent="0.2">
      <c r="C471" s="13"/>
      <c r="E471" s="461"/>
      <c r="F471" s="461"/>
    </row>
    <row r="472" spans="3:6" x14ac:dyDescent="0.2">
      <c r="C472" s="13"/>
      <c r="E472" s="461"/>
      <c r="F472" s="461"/>
    </row>
    <row r="473" spans="3:6" x14ac:dyDescent="0.2">
      <c r="C473" s="13"/>
      <c r="E473" s="461"/>
      <c r="F473" s="461"/>
    </row>
    <row r="474" spans="3:6" x14ac:dyDescent="0.2">
      <c r="C474" s="13"/>
      <c r="E474" s="461"/>
      <c r="F474" s="461"/>
    </row>
    <row r="475" spans="3:6" x14ac:dyDescent="0.2">
      <c r="C475" s="13"/>
      <c r="E475" s="461"/>
      <c r="F475" s="461"/>
    </row>
    <row r="476" spans="3:6" x14ac:dyDescent="0.2">
      <c r="C476" s="13"/>
      <c r="E476" s="461"/>
      <c r="F476" s="461"/>
    </row>
    <row r="477" spans="3:6" x14ac:dyDescent="0.2">
      <c r="C477" s="13"/>
      <c r="E477" s="461"/>
      <c r="F477" s="461"/>
    </row>
    <row r="478" spans="3:6" x14ac:dyDescent="0.2">
      <c r="C478" s="13"/>
      <c r="E478" s="461"/>
      <c r="F478" s="461"/>
    </row>
    <row r="479" spans="3:6" x14ac:dyDescent="0.2">
      <c r="C479" s="13"/>
      <c r="E479" s="461"/>
      <c r="F479" s="461"/>
    </row>
    <row r="480" spans="3:6" x14ac:dyDescent="0.2">
      <c r="C480" s="13"/>
      <c r="E480" s="461"/>
      <c r="F480" s="461"/>
    </row>
    <row r="481" spans="3:6" x14ac:dyDescent="0.2">
      <c r="C481" s="13"/>
      <c r="E481" s="461"/>
      <c r="F481" s="461"/>
    </row>
    <row r="482" spans="3:6" x14ac:dyDescent="0.2">
      <c r="C482" s="13"/>
      <c r="E482" s="461"/>
      <c r="F482" s="461"/>
    </row>
    <row r="483" spans="3:6" x14ac:dyDescent="0.2">
      <c r="C483" s="13"/>
      <c r="E483" s="461"/>
      <c r="F483" s="461"/>
    </row>
    <row r="484" spans="3:6" x14ac:dyDescent="0.2">
      <c r="C484" s="13"/>
      <c r="E484" s="461"/>
      <c r="F484" s="461"/>
    </row>
    <row r="485" spans="3:6" x14ac:dyDescent="0.2">
      <c r="C485" s="13"/>
      <c r="E485" s="461"/>
      <c r="F485" s="461"/>
    </row>
    <row r="486" spans="3:6" x14ac:dyDescent="0.2">
      <c r="C486" s="13"/>
      <c r="E486" s="461"/>
      <c r="F486" s="461"/>
    </row>
    <row r="487" spans="3:6" x14ac:dyDescent="0.2">
      <c r="C487" s="13"/>
      <c r="E487" s="461"/>
      <c r="F487" s="461"/>
    </row>
    <row r="488" spans="3:6" x14ac:dyDescent="0.2">
      <c r="C488" s="13"/>
      <c r="E488" s="461"/>
      <c r="F488" s="461"/>
    </row>
    <row r="489" spans="3:6" x14ac:dyDescent="0.2">
      <c r="C489" s="13"/>
      <c r="E489" s="461"/>
      <c r="F489" s="461"/>
    </row>
    <row r="490" spans="3:6" x14ac:dyDescent="0.2">
      <c r="C490" s="13"/>
      <c r="E490" s="461"/>
      <c r="F490" s="461"/>
    </row>
    <row r="491" spans="3:6" x14ac:dyDescent="0.2">
      <c r="C491" s="13"/>
      <c r="E491" s="461"/>
      <c r="F491" s="461"/>
    </row>
    <row r="492" spans="3:6" x14ac:dyDescent="0.2">
      <c r="C492" s="13"/>
      <c r="E492" s="461"/>
      <c r="F492" s="461"/>
    </row>
    <row r="493" spans="3:6" x14ac:dyDescent="0.2">
      <c r="C493" s="13"/>
      <c r="E493" s="461"/>
      <c r="F493" s="461"/>
    </row>
    <row r="494" spans="3:6" x14ac:dyDescent="0.2">
      <c r="C494" s="13"/>
      <c r="E494" s="461"/>
      <c r="F494" s="461"/>
    </row>
    <row r="495" spans="3:6" x14ac:dyDescent="0.2">
      <c r="C495" s="13"/>
      <c r="E495" s="461"/>
      <c r="F495" s="461"/>
    </row>
    <row r="496" spans="3:6" x14ac:dyDescent="0.2">
      <c r="C496" s="13"/>
      <c r="E496" s="461"/>
      <c r="F496" s="461"/>
    </row>
    <row r="497" spans="3:6" x14ac:dyDescent="0.2">
      <c r="C497" s="13"/>
      <c r="E497" s="461"/>
      <c r="F497" s="461"/>
    </row>
    <row r="498" spans="3:6" x14ac:dyDescent="0.2">
      <c r="C498" s="13"/>
      <c r="E498" s="461"/>
      <c r="F498" s="461"/>
    </row>
    <row r="499" spans="3:6" x14ac:dyDescent="0.2">
      <c r="C499" s="13"/>
      <c r="E499" s="461"/>
      <c r="F499" s="461"/>
    </row>
    <row r="500" spans="3:6" x14ac:dyDescent="0.2">
      <c r="C500" s="13"/>
      <c r="E500" s="461"/>
      <c r="F500" s="461"/>
    </row>
    <row r="501" spans="3:6" x14ac:dyDescent="0.2">
      <c r="C501" s="13"/>
      <c r="E501" s="461"/>
      <c r="F501" s="461"/>
    </row>
    <row r="502" spans="3:6" x14ac:dyDescent="0.2">
      <c r="C502" s="13"/>
      <c r="E502" s="461"/>
      <c r="F502" s="461"/>
    </row>
    <row r="503" spans="3:6" x14ac:dyDescent="0.2">
      <c r="C503" s="13"/>
      <c r="E503" s="461"/>
      <c r="F503" s="461"/>
    </row>
    <row r="504" spans="3:6" x14ac:dyDescent="0.2">
      <c r="C504" s="13"/>
      <c r="E504" s="461"/>
      <c r="F504" s="461"/>
    </row>
    <row r="505" spans="3:6" x14ac:dyDescent="0.2">
      <c r="C505" s="13"/>
      <c r="E505" s="461"/>
      <c r="F505" s="461"/>
    </row>
    <row r="506" spans="3:6" x14ac:dyDescent="0.2">
      <c r="C506" s="13"/>
      <c r="E506" s="461"/>
      <c r="F506" s="461"/>
    </row>
    <row r="507" spans="3:6" x14ac:dyDescent="0.2">
      <c r="C507" s="13"/>
      <c r="E507" s="461"/>
      <c r="F507" s="461"/>
    </row>
    <row r="508" spans="3:6" x14ac:dyDescent="0.2">
      <c r="C508" s="13"/>
      <c r="E508" s="461"/>
      <c r="F508" s="461"/>
    </row>
    <row r="509" spans="3:6" x14ac:dyDescent="0.2">
      <c r="C509" s="13"/>
      <c r="E509" s="461"/>
      <c r="F509" s="461"/>
    </row>
    <row r="510" spans="3:6" x14ac:dyDescent="0.2">
      <c r="C510" s="13"/>
      <c r="E510" s="461"/>
      <c r="F510" s="461"/>
    </row>
    <row r="511" spans="3:6" x14ac:dyDescent="0.2">
      <c r="C511" s="13"/>
      <c r="E511" s="461"/>
      <c r="F511" s="461"/>
    </row>
    <row r="512" spans="3:6" x14ac:dyDescent="0.2">
      <c r="C512" s="13"/>
      <c r="E512" s="461"/>
      <c r="F512" s="461"/>
    </row>
    <row r="513" spans="3:6" x14ac:dyDescent="0.2">
      <c r="C513" s="13"/>
      <c r="E513" s="461"/>
      <c r="F513" s="461"/>
    </row>
    <row r="514" spans="3:6" x14ac:dyDescent="0.2">
      <c r="C514" s="13"/>
      <c r="E514" s="461"/>
      <c r="F514" s="461"/>
    </row>
    <row r="515" spans="3:6" x14ac:dyDescent="0.2">
      <c r="C515" s="13"/>
      <c r="E515" s="461"/>
      <c r="F515" s="461"/>
    </row>
    <row r="516" spans="3:6" x14ac:dyDescent="0.2">
      <c r="C516" s="13"/>
      <c r="E516" s="461"/>
      <c r="F516" s="461"/>
    </row>
    <row r="517" spans="3:6" x14ac:dyDescent="0.2">
      <c r="C517" s="13"/>
      <c r="E517" s="461"/>
      <c r="F517" s="461"/>
    </row>
    <row r="518" spans="3:6" x14ac:dyDescent="0.2">
      <c r="C518" s="13"/>
      <c r="E518" s="461"/>
      <c r="F518" s="461"/>
    </row>
    <row r="519" spans="3:6" x14ac:dyDescent="0.2">
      <c r="C519" s="13"/>
      <c r="E519" s="461"/>
      <c r="F519" s="461"/>
    </row>
    <row r="520" spans="3:6" x14ac:dyDescent="0.2">
      <c r="C520" s="13"/>
      <c r="E520" s="461"/>
      <c r="F520" s="461"/>
    </row>
    <row r="521" spans="3:6" x14ac:dyDescent="0.2">
      <c r="C521" s="13"/>
      <c r="E521" s="461"/>
      <c r="F521" s="461"/>
    </row>
    <row r="522" spans="3:6" x14ac:dyDescent="0.2">
      <c r="C522" s="13"/>
      <c r="E522" s="461"/>
      <c r="F522" s="461"/>
    </row>
    <row r="523" spans="3:6" x14ac:dyDescent="0.2">
      <c r="C523" s="13"/>
      <c r="E523" s="461"/>
      <c r="F523" s="461"/>
    </row>
    <row r="524" spans="3:6" x14ac:dyDescent="0.2">
      <c r="C524" s="13"/>
      <c r="E524" s="461"/>
      <c r="F524" s="461"/>
    </row>
    <row r="525" spans="3:6" x14ac:dyDescent="0.2">
      <c r="C525" s="13"/>
      <c r="E525" s="461"/>
      <c r="F525" s="461"/>
    </row>
    <row r="526" spans="3:6" x14ac:dyDescent="0.2">
      <c r="C526" s="13"/>
      <c r="E526" s="461"/>
      <c r="F526" s="461"/>
    </row>
    <row r="527" spans="3:6" x14ac:dyDescent="0.2">
      <c r="C527" s="13"/>
      <c r="E527" s="461"/>
      <c r="F527" s="461"/>
    </row>
    <row r="528" spans="3:6" x14ac:dyDescent="0.2">
      <c r="C528" s="13"/>
      <c r="E528" s="461"/>
      <c r="F528" s="461"/>
    </row>
    <row r="529" spans="3:6" x14ac:dyDescent="0.2">
      <c r="C529" s="13"/>
      <c r="E529" s="461"/>
      <c r="F529" s="461"/>
    </row>
    <row r="530" spans="3:6" x14ac:dyDescent="0.2">
      <c r="C530" s="13"/>
      <c r="E530" s="461"/>
      <c r="F530" s="461"/>
    </row>
    <row r="531" spans="3:6" x14ac:dyDescent="0.2">
      <c r="C531" s="13"/>
      <c r="E531" s="461"/>
      <c r="F531" s="461"/>
    </row>
    <row r="532" spans="3:6" x14ac:dyDescent="0.2">
      <c r="C532" s="13"/>
      <c r="E532" s="461"/>
      <c r="F532" s="461"/>
    </row>
    <row r="533" spans="3:6" x14ac:dyDescent="0.2">
      <c r="C533" s="13"/>
      <c r="E533" s="461"/>
      <c r="F533" s="461"/>
    </row>
    <row r="534" spans="3:6" x14ac:dyDescent="0.2">
      <c r="C534" s="13"/>
      <c r="E534" s="461"/>
      <c r="F534" s="461"/>
    </row>
    <row r="535" spans="3:6" x14ac:dyDescent="0.2">
      <c r="C535" s="13"/>
      <c r="E535" s="461"/>
      <c r="F535" s="461"/>
    </row>
    <row r="536" spans="3:6" x14ac:dyDescent="0.2">
      <c r="C536" s="13"/>
      <c r="E536" s="461"/>
      <c r="F536" s="461"/>
    </row>
    <row r="537" spans="3:6" x14ac:dyDescent="0.2">
      <c r="C537" s="13"/>
      <c r="E537" s="461"/>
      <c r="F537" s="461"/>
    </row>
    <row r="538" spans="3:6" x14ac:dyDescent="0.2">
      <c r="C538" s="13"/>
      <c r="E538" s="461"/>
      <c r="F538" s="461"/>
    </row>
    <row r="539" spans="3:6" x14ac:dyDescent="0.2">
      <c r="C539" s="13"/>
      <c r="E539" s="461"/>
      <c r="F539" s="461"/>
    </row>
    <row r="540" spans="3:6" x14ac:dyDescent="0.2">
      <c r="C540" s="13"/>
      <c r="E540" s="461"/>
      <c r="F540" s="461"/>
    </row>
    <row r="541" spans="3:6" x14ac:dyDescent="0.2">
      <c r="C541" s="13"/>
      <c r="E541" s="461"/>
      <c r="F541" s="461"/>
    </row>
    <row r="542" spans="3:6" x14ac:dyDescent="0.2">
      <c r="C542" s="13"/>
      <c r="E542" s="461"/>
      <c r="F542" s="461"/>
    </row>
    <row r="543" spans="3:6" x14ac:dyDescent="0.2">
      <c r="C543" s="13"/>
      <c r="E543" s="461"/>
      <c r="F543" s="461"/>
    </row>
    <row r="544" spans="3:6" x14ac:dyDescent="0.2">
      <c r="C544" s="13"/>
      <c r="E544" s="461"/>
      <c r="F544" s="461"/>
    </row>
    <row r="545" spans="3:6" x14ac:dyDescent="0.2">
      <c r="C545" s="13"/>
      <c r="E545" s="461"/>
      <c r="F545" s="461"/>
    </row>
    <row r="546" spans="3:6" x14ac:dyDescent="0.2">
      <c r="C546" s="13"/>
      <c r="E546" s="461"/>
      <c r="F546" s="461"/>
    </row>
    <row r="547" spans="3:6" x14ac:dyDescent="0.2">
      <c r="C547" s="13"/>
      <c r="E547" s="461"/>
      <c r="F547" s="461"/>
    </row>
    <row r="548" spans="3:6" x14ac:dyDescent="0.2">
      <c r="C548" s="13"/>
      <c r="E548" s="461"/>
      <c r="F548" s="461"/>
    </row>
    <row r="549" spans="3:6" x14ac:dyDescent="0.2">
      <c r="C549" s="13"/>
      <c r="E549" s="461"/>
      <c r="F549" s="461"/>
    </row>
    <row r="550" spans="3:6" x14ac:dyDescent="0.2">
      <c r="C550" s="13"/>
      <c r="E550" s="461"/>
      <c r="F550" s="461"/>
    </row>
    <row r="551" spans="3:6" x14ac:dyDescent="0.2">
      <c r="C551" s="13"/>
      <c r="E551" s="461"/>
      <c r="F551" s="461"/>
    </row>
    <row r="552" spans="3:6" x14ac:dyDescent="0.2">
      <c r="C552" s="13"/>
      <c r="E552" s="461"/>
      <c r="F552" s="461"/>
    </row>
    <row r="553" spans="3:6" x14ac:dyDescent="0.2">
      <c r="C553" s="13"/>
      <c r="E553" s="461"/>
      <c r="F553" s="461"/>
    </row>
    <row r="554" spans="3:6" x14ac:dyDescent="0.2">
      <c r="C554" s="13"/>
      <c r="E554" s="461"/>
      <c r="F554" s="461"/>
    </row>
    <row r="555" spans="3:6" x14ac:dyDescent="0.2">
      <c r="C555" s="13"/>
      <c r="E555" s="461"/>
      <c r="F555" s="461"/>
    </row>
    <row r="556" spans="3:6" x14ac:dyDescent="0.2">
      <c r="C556" s="13"/>
      <c r="E556" s="461"/>
      <c r="F556" s="461"/>
    </row>
    <row r="557" spans="3:6" x14ac:dyDescent="0.2">
      <c r="C557" s="13"/>
      <c r="E557" s="461"/>
      <c r="F557" s="461"/>
    </row>
    <row r="558" spans="3:6" x14ac:dyDescent="0.2">
      <c r="C558" s="13"/>
      <c r="E558" s="461"/>
      <c r="F558" s="461"/>
    </row>
    <row r="559" spans="3:6" x14ac:dyDescent="0.2">
      <c r="C559" s="13"/>
      <c r="E559" s="461"/>
      <c r="F559" s="461"/>
    </row>
    <row r="560" spans="3:6" x14ac:dyDescent="0.2">
      <c r="C560" s="13"/>
      <c r="E560" s="461"/>
      <c r="F560" s="461"/>
    </row>
    <row r="561" spans="3:6" x14ac:dyDescent="0.2">
      <c r="C561" s="13"/>
      <c r="E561" s="461"/>
      <c r="F561" s="461"/>
    </row>
    <row r="562" spans="3:6" x14ac:dyDescent="0.2">
      <c r="C562" s="13"/>
      <c r="E562" s="461"/>
      <c r="F562" s="461"/>
    </row>
    <row r="563" spans="3:6" x14ac:dyDescent="0.2">
      <c r="C563" s="13"/>
      <c r="E563" s="461"/>
      <c r="F563" s="461"/>
    </row>
    <row r="564" spans="3:6" x14ac:dyDescent="0.2">
      <c r="C564" s="13"/>
      <c r="E564" s="461"/>
      <c r="F564" s="461"/>
    </row>
    <row r="565" spans="3:6" x14ac:dyDescent="0.2">
      <c r="C565" s="13"/>
      <c r="E565" s="461"/>
      <c r="F565" s="461"/>
    </row>
    <row r="566" spans="3:6" x14ac:dyDescent="0.2">
      <c r="C566" s="13"/>
      <c r="E566" s="461"/>
      <c r="F566" s="461"/>
    </row>
    <row r="567" spans="3:6" x14ac:dyDescent="0.2">
      <c r="C567" s="13"/>
      <c r="E567" s="461"/>
      <c r="F567" s="461"/>
    </row>
    <row r="568" spans="3:6" x14ac:dyDescent="0.2">
      <c r="C568" s="13"/>
      <c r="E568" s="461"/>
      <c r="F568" s="461"/>
    </row>
    <row r="569" spans="3:6" x14ac:dyDescent="0.2">
      <c r="C569" s="13"/>
      <c r="E569" s="461"/>
      <c r="F569" s="461"/>
    </row>
    <row r="570" spans="3:6" x14ac:dyDescent="0.2">
      <c r="C570" s="13"/>
      <c r="E570" s="461"/>
      <c r="F570" s="461"/>
    </row>
    <row r="571" spans="3:6" x14ac:dyDescent="0.2">
      <c r="C571" s="13"/>
      <c r="E571" s="461"/>
      <c r="F571" s="461"/>
    </row>
    <row r="572" spans="3:6" x14ac:dyDescent="0.2">
      <c r="C572" s="13"/>
      <c r="E572" s="461"/>
      <c r="F572" s="461"/>
    </row>
    <row r="573" spans="3:6" x14ac:dyDescent="0.2">
      <c r="C573" s="13"/>
      <c r="E573" s="461"/>
      <c r="F573" s="461"/>
    </row>
    <row r="574" spans="3:6" x14ac:dyDescent="0.2">
      <c r="C574" s="13"/>
      <c r="E574" s="461"/>
      <c r="F574" s="461"/>
    </row>
    <row r="575" spans="3:6" x14ac:dyDescent="0.2">
      <c r="C575" s="13"/>
      <c r="E575" s="461"/>
      <c r="F575" s="461"/>
    </row>
    <row r="576" spans="3:6" x14ac:dyDescent="0.2">
      <c r="C576" s="13"/>
      <c r="E576" s="461"/>
      <c r="F576" s="461"/>
    </row>
    <row r="577" spans="3:6" x14ac:dyDescent="0.2">
      <c r="C577" s="13"/>
      <c r="E577" s="461"/>
      <c r="F577" s="461"/>
    </row>
    <row r="578" spans="3:6" x14ac:dyDescent="0.2">
      <c r="C578" s="13"/>
      <c r="E578" s="461"/>
      <c r="F578" s="461"/>
    </row>
    <row r="579" spans="3:6" x14ac:dyDescent="0.2">
      <c r="C579" s="13"/>
      <c r="E579" s="461"/>
      <c r="F579" s="461"/>
    </row>
    <row r="580" spans="3:6" x14ac:dyDescent="0.2">
      <c r="C580" s="13"/>
      <c r="E580" s="461"/>
      <c r="F580" s="461"/>
    </row>
    <row r="581" spans="3:6" x14ac:dyDescent="0.2">
      <c r="C581" s="13"/>
      <c r="E581" s="461"/>
      <c r="F581" s="461"/>
    </row>
    <row r="582" spans="3:6" x14ac:dyDescent="0.2">
      <c r="C582" s="13"/>
      <c r="E582" s="461"/>
      <c r="F582" s="461"/>
    </row>
    <row r="583" spans="3:6" x14ac:dyDescent="0.2">
      <c r="C583" s="13"/>
      <c r="E583" s="461"/>
      <c r="F583" s="461"/>
    </row>
    <row r="584" spans="3:6" x14ac:dyDescent="0.2">
      <c r="C584" s="13"/>
      <c r="E584" s="461"/>
      <c r="F584" s="461"/>
    </row>
    <row r="585" spans="3:6" x14ac:dyDescent="0.2">
      <c r="C585" s="13"/>
      <c r="E585" s="461"/>
      <c r="F585" s="461"/>
    </row>
    <row r="586" spans="3:6" x14ac:dyDescent="0.2">
      <c r="C586" s="13"/>
      <c r="E586" s="461"/>
      <c r="F586" s="461"/>
    </row>
    <row r="587" spans="3:6" x14ac:dyDescent="0.2">
      <c r="C587" s="13"/>
      <c r="E587" s="461"/>
      <c r="F587" s="461"/>
    </row>
    <row r="588" spans="3:6" x14ac:dyDescent="0.2">
      <c r="C588" s="13"/>
      <c r="E588" s="461"/>
      <c r="F588" s="461"/>
    </row>
    <row r="589" spans="3:6" x14ac:dyDescent="0.2">
      <c r="C589" s="13"/>
      <c r="E589" s="461"/>
      <c r="F589" s="461"/>
    </row>
    <row r="590" spans="3:6" x14ac:dyDescent="0.2">
      <c r="C590" s="13"/>
      <c r="E590" s="461"/>
      <c r="F590" s="461"/>
    </row>
    <row r="591" spans="3:6" x14ac:dyDescent="0.2">
      <c r="C591" s="13"/>
      <c r="E591" s="461"/>
      <c r="F591" s="461"/>
    </row>
    <row r="592" spans="3:6" x14ac:dyDescent="0.2">
      <c r="C592" s="13"/>
      <c r="E592" s="461"/>
      <c r="F592" s="461"/>
    </row>
    <row r="593" spans="3:6" x14ac:dyDescent="0.2">
      <c r="C593" s="13"/>
      <c r="E593" s="461"/>
      <c r="F593" s="461"/>
    </row>
    <row r="594" spans="3:6" x14ac:dyDescent="0.2">
      <c r="C594" s="13"/>
      <c r="E594" s="461"/>
      <c r="F594" s="461"/>
    </row>
    <row r="595" spans="3:6" x14ac:dyDescent="0.2">
      <c r="C595" s="13"/>
      <c r="E595" s="461"/>
      <c r="F595" s="461"/>
    </row>
    <row r="596" spans="3:6" x14ac:dyDescent="0.2">
      <c r="C596" s="13"/>
      <c r="E596" s="461"/>
      <c r="F596" s="461"/>
    </row>
    <row r="597" spans="3:6" x14ac:dyDescent="0.2">
      <c r="C597" s="13"/>
      <c r="E597" s="461"/>
      <c r="F597" s="461"/>
    </row>
    <row r="598" spans="3:6" x14ac:dyDescent="0.2">
      <c r="C598" s="13"/>
      <c r="E598" s="461"/>
      <c r="F598" s="461"/>
    </row>
    <row r="599" spans="3:6" x14ac:dyDescent="0.2">
      <c r="C599" s="13"/>
      <c r="E599" s="461"/>
      <c r="F599" s="461"/>
    </row>
    <row r="600" spans="3:6" x14ac:dyDescent="0.2">
      <c r="C600" s="13"/>
      <c r="E600" s="461"/>
      <c r="F600" s="461"/>
    </row>
    <row r="601" spans="3:6" x14ac:dyDescent="0.2">
      <c r="C601" s="13"/>
      <c r="E601" s="461"/>
      <c r="F601" s="461"/>
    </row>
    <row r="602" spans="3:6" x14ac:dyDescent="0.2">
      <c r="C602" s="13"/>
      <c r="E602" s="461"/>
      <c r="F602" s="461"/>
    </row>
    <row r="603" spans="3:6" x14ac:dyDescent="0.2">
      <c r="C603" s="13"/>
      <c r="E603" s="461"/>
      <c r="F603" s="461"/>
    </row>
    <row r="604" spans="3:6" x14ac:dyDescent="0.2">
      <c r="C604" s="13"/>
      <c r="E604" s="461"/>
      <c r="F604" s="461"/>
    </row>
    <row r="605" spans="3:6" x14ac:dyDescent="0.2">
      <c r="C605" s="13"/>
      <c r="E605" s="461"/>
      <c r="F605" s="461"/>
    </row>
    <row r="606" spans="3:6" x14ac:dyDescent="0.2">
      <c r="C606" s="13"/>
      <c r="E606" s="461"/>
      <c r="F606" s="461"/>
    </row>
    <row r="607" spans="3:6" x14ac:dyDescent="0.2">
      <c r="C607" s="13"/>
      <c r="E607" s="461"/>
      <c r="F607" s="461"/>
    </row>
    <row r="608" spans="3:6" x14ac:dyDescent="0.2">
      <c r="C608" s="13"/>
      <c r="E608" s="461"/>
      <c r="F608" s="461"/>
    </row>
    <row r="609" spans="3:6" x14ac:dyDescent="0.2">
      <c r="C609" s="13"/>
      <c r="E609" s="461"/>
      <c r="F609" s="461"/>
    </row>
    <row r="610" spans="3:6" x14ac:dyDescent="0.2">
      <c r="C610" s="13"/>
      <c r="E610" s="461"/>
      <c r="F610" s="461"/>
    </row>
    <row r="611" spans="3:6" x14ac:dyDescent="0.2">
      <c r="C611" s="13"/>
      <c r="E611" s="461"/>
      <c r="F611" s="461"/>
    </row>
    <row r="612" spans="3:6" x14ac:dyDescent="0.2">
      <c r="C612" s="13"/>
      <c r="E612" s="461"/>
      <c r="F612" s="461"/>
    </row>
    <row r="613" spans="3:6" x14ac:dyDescent="0.2">
      <c r="C613" s="13"/>
      <c r="E613" s="461"/>
      <c r="F613" s="461"/>
    </row>
    <row r="614" spans="3:6" x14ac:dyDescent="0.2">
      <c r="C614" s="13"/>
      <c r="E614" s="461"/>
      <c r="F614" s="461"/>
    </row>
    <row r="615" spans="3:6" x14ac:dyDescent="0.2">
      <c r="C615" s="13"/>
      <c r="E615" s="461"/>
      <c r="F615" s="461"/>
    </row>
    <row r="616" spans="3:6" x14ac:dyDescent="0.2">
      <c r="C616" s="13"/>
      <c r="E616" s="461"/>
      <c r="F616" s="461"/>
    </row>
    <row r="617" spans="3:6" x14ac:dyDescent="0.2">
      <c r="C617" s="13"/>
      <c r="E617" s="461"/>
      <c r="F617" s="461"/>
    </row>
    <row r="618" spans="3:6" x14ac:dyDescent="0.2">
      <c r="C618" s="13"/>
      <c r="E618" s="461"/>
      <c r="F618" s="461"/>
    </row>
    <row r="619" spans="3:6" x14ac:dyDescent="0.2">
      <c r="C619" s="13"/>
      <c r="E619" s="461"/>
      <c r="F619" s="461"/>
    </row>
    <row r="620" spans="3:6" x14ac:dyDescent="0.2">
      <c r="C620" s="13"/>
      <c r="E620" s="461"/>
      <c r="F620" s="461"/>
    </row>
    <row r="621" spans="3:6" x14ac:dyDescent="0.2">
      <c r="C621" s="13"/>
      <c r="E621" s="461"/>
      <c r="F621" s="461"/>
    </row>
    <row r="622" spans="3:6" x14ac:dyDescent="0.2">
      <c r="C622" s="13"/>
      <c r="E622" s="461"/>
      <c r="F622" s="461"/>
    </row>
    <row r="623" spans="3:6" x14ac:dyDescent="0.2">
      <c r="C623" s="13"/>
      <c r="E623" s="461"/>
      <c r="F623" s="461"/>
    </row>
    <row r="624" spans="3:6" x14ac:dyDescent="0.2">
      <c r="C624" s="13"/>
      <c r="E624" s="461"/>
      <c r="F624" s="461"/>
    </row>
    <row r="625" spans="3:6" x14ac:dyDescent="0.2">
      <c r="C625" s="13"/>
      <c r="E625" s="461"/>
      <c r="F625" s="461"/>
    </row>
    <row r="626" spans="3:6" x14ac:dyDescent="0.2">
      <c r="C626" s="13"/>
      <c r="E626" s="461"/>
      <c r="F626" s="461"/>
    </row>
    <row r="627" spans="3:6" x14ac:dyDescent="0.2">
      <c r="C627" s="13"/>
      <c r="E627" s="461"/>
      <c r="F627" s="461"/>
    </row>
    <row r="628" spans="3:6" x14ac:dyDescent="0.2">
      <c r="C628" s="13"/>
      <c r="E628" s="461"/>
      <c r="F628" s="461"/>
    </row>
    <row r="629" spans="3:6" x14ac:dyDescent="0.2">
      <c r="C629" s="13"/>
      <c r="E629" s="461"/>
      <c r="F629" s="461"/>
    </row>
    <row r="630" spans="3:6" x14ac:dyDescent="0.2">
      <c r="C630" s="13"/>
      <c r="E630" s="461"/>
      <c r="F630" s="461"/>
    </row>
    <row r="631" spans="3:6" x14ac:dyDescent="0.2">
      <c r="C631" s="13"/>
      <c r="E631" s="461"/>
      <c r="F631" s="461"/>
    </row>
    <row r="632" spans="3:6" x14ac:dyDescent="0.2">
      <c r="C632" s="13"/>
      <c r="E632" s="461"/>
      <c r="F632" s="461"/>
    </row>
    <row r="633" spans="3:6" x14ac:dyDescent="0.2">
      <c r="C633" s="13"/>
      <c r="E633" s="461"/>
      <c r="F633" s="461"/>
    </row>
    <row r="634" spans="3:6" x14ac:dyDescent="0.2">
      <c r="C634" s="13"/>
      <c r="E634" s="461"/>
      <c r="F634" s="461"/>
    </row>
    <row r="635" spans="3:6" x14ac:dyDescent="0.2">
      <c r="C635" s="13"/>
      <c r="E635" s="461"/>
      <c r="F635" s="461"/>
    </row>
    <row r="636" spans="3:6" x14ac:dyDescent="0.2">
      <c r="C636" s="13"/>
      <c r="E636" s="461"/>
      <c r="F636" s="461"/>
    </row>
    <row r="637" spans="3:6" x14ac:dyDescent="0.2">
      <c r="C637" s="13"/>
      <c r="E637" s="461"/>
      <c r="F637" s="461"/>
    </row>
    <row r="638" spans="3:6" x14ac:dyDescent="0.2">
      <c r="C638" s="13"/>
      <c r="E638" s="461"/>
      <c r="F638" s="461"/>
    </row>
    <row r="639" spans="3:6" x14ac:dyDescent="0.2">
      <c r="C639" s="13"/>
      <c r="E639" s="461"/>
      <c r="F639" s="461"/>
    </row>
    <row r="640" spans="3:6" x14ac:dyDescent="0.2">
      <c r="C640" s="13"/>
      <c r="E640" s="461"/>
      <c r="F640" s="461"/>
    </row>
    <row r="641" spans="3:6" x14ac:dyDescent="0.2">
      <c r="C641" s="13"/>
      <c r="E641" s="461"/>
      <c r="F641" s="461"/>
    </row>
    <row r="642" spans="3:6" x14ac:dyDescent="0.2">
      <c r="C642" s="13"/>
      <c r="E642" s="461"/>
      <c r="F642" s="461"/>
    </row>
    <row r="643" spans="3:6" x14ac:dyDescent="0.2">
      <c r="C643" s="13"/>
      <c r="E643" s="461"/>
      <c r="F643" s="461"/>
    </row>
    <row r="644" spans="3:6" x14ac:dyDescent="0.2">
      <c r="C644" s="13"/>
      <c r="E644" s="461"/>
      <c r="F644" s="461"/>
    </row>
    <row r="645" spans="3:6" x14ac:dyDescent="0.2">
      <c r="C645" s="13"/>
      <c r="E645" s="461"/>
      <c r="F645" s="461"/>
    </row>
    <row r="646" spans="3:6" x14ac:dyDescent="0.2">
      <c r="C646" s="13"/>
      <c r="E646" s="461"/>
      <c r="F646" s="461"/>
    </row>
    <row r="647" spans="3:6" x14ac:dyDescent="0.2">
      <c r="C647" s="13"/>
      <c r="E647" s="461"/>
      <c r="F647" s="461"/>
    </row>
    <row r="648" spans="3:6" x14ac:dyDescent="0.2">
      <c r="C648" s="13"/>
      <c r="E648" s="461"/>
      <c r="F648" s="461"/>
    </row>
    <row r="649" spans="3:6" x14ac:dyDescent="0.2">
      <c r="C649" s="13"/>
      <c r="E649" s="461"/>
      <c r="F649" s="461"/>
    </row>
    <row r="650" spans="3:6" x14ac:dyDescent="0.2">
      <c r="C650" s="13"/>
      <c r="E650" s="461"/>
      <c r="F650" s="461"/>
    </row>
    <row r="651" spans="3:6" x14ac:dyDescent="0.2">
      <c r="C651" s="13"/>
      <c r="E651" s="461"/>
      <c r="F651" s="461"/>
    </row>
    <row r="652" spans="3:6" x14ac:dyDescent="0.2">
      <c r="C652" s="13"/>
      <c r="E652" s="461"/>
      <c r="F652" s="461"/>
    </row>
    <row r="653" spans="3:6" x14ac:dyDescent="0.2">
      <c r="C653" s="13"/>
      <c r="E653" s="461"/>
      <c r="F653" s="461"/>
    </row>
    <row r="654" spans="3:6" x14ac:dyDescent="0.2">
      <c r="C654" s="13"/>
      <c r="E654" s="461"/>
      <c r="F654" s="461"/>
    </row>
    <row r="655" spans="3:6" x14ac:dyDescent="0.2">
      <c r="C655" s="13"/>
      <c r="E655" s="461"/>
      <c r="F655" s="461"/>
    </row>
    <row r="656" spans="3:6" x14ac:dyDescent="0.2">
      <c r="C656" s="13"/>
      <c r="E656" s="461"/>
      <c r="F656" s="461"/>
    </row>
    <row r="657" spans="3:6" x14ac:dyDescent="0.2">
      <c r="C657" s="13"/>
      <c r="E657" s="461"/>
      <c r="F657" s="461"/>
    </row>
    <row r="658" spans="3:6" x14ac:dyDescent="0.2">
      <c r="C658" s="13"/>
      <c r="E658" s="461"/>
      <c r="F658" s="461"/>
    </row>
    <row r="659" spans="3:6" x14ac:dyDescent="0.2">
      <c r="C659" s="13"/>
      <c r="E659" s="461"/>
      <c r="F659" s="461"/>
    </row>
    <row r="660" spans="3:6" x14ac:dyDescent="0.2">
      <c r="C660" s="13"/>
      <c r="E660" s="461"/>
      <c r="F660" s="461"/>
    </row>
    <row r="661" spans="3:6" x14ac:dyDescent="0.2">
      <c r="C661" s="13"/>
      <c r="E661" s="461"/>
      <c r="F661" s="461"/>
    </row>
    <row r="662" spans="3:6" x14ac:dyDescent="0.2">
      <c r="C662" s="13"/>
      <c r="E662" s="461"/>
      <c r="F662" s="461"/>
    </row>
    <row r="663" spans="3:6" x14ac:dyDescent="0.2">
      <c r="C663" s="13"/>
      <c r="E663" s="461"/>
      <c r="F663" s="461"/>
    </row>
    <row r="664" spans="3:6" x14ac:dyDescent="0.2">
      <c r="C664" s="13"/>
      <c r="E664" s="461"/>
      <c r="F664" s="461"/>
    </row>
    <row r="665" spans="3:6" x14ac:dyDescent="0.2">
      <c r="C665" s="13"/>
      <c r="E665" s="461"/>
      <c r="F665" s="461"/>
    </row>
    <row r="666" spans="3:6" x14ac:dyDescent="0.2">
      <c r="C666" s="13"/>
      <c r="E666" s="461"/>
      <c r="F666" s="461"/>
    </row>
    <row r="667" spans="3:6" x14ac:dyDescent="0.2">
      <c r="C667" s="13"/>
      <c r="E667" s="461"/>
      <c r="F667" s="461"/>
    </row>
    <row r="668" spans="3:6" x14ac:dyDescent="0.2">
      <c r="C668" s="13"/>
      <c r="E668" s="461"/>
      <c r="F668" s="461"/>
    </row>
    <row r="669" spans="3:6" x14ac:dyDescent="0.2">
      <c r="C669" s="13"/>
      <c r="E669" s="461"/>
      <c r="F669" s="461"/>
    </row>
    <row r="670" spans="3:6" x14ac:dyDescent="0.2">
      <c r="C670" s="13"/>
      <c r="E670" s="461"/>
      <c r="F670" s="461"/>
    </row>
    <row r="671" spans="3:6" x14ac:dyDescent="0.2">
      <c r="C671" s="13"/>
      <c r="E671" s="461"/>
      <c r="F671" s="461"/>
    </row>
    <row r="672" spans="3:6" x14ac:dyDescent="0.2">
      <c r="C672" s="13"/>
      <c r="E672" s="461"/>
      <c r="F672" s="461"/>
    </row>
    <row r="673" spans="3:6" x14ac:dyDescent="0.2">
      <c r="C673" s="13"/>
      <c r="E673" s="461"/>
      <c r="F673" s="461"/>
    </row>
    <row r="674" spans="3:6" x14ac:dyDescent="0.2">
      <c r="C674" s="13"/>
      <c r="E674" s="461"/>
      <c r="F674" s="461"/>
    </row>
    <row r="675" spans="3:6" x14ac:dyDescent="0.2">
      <c r="C675" s="13"/>
      <c r="E675" s="461"/>
      <c r="F675" s="461"/>
    </row>
    <row r="676" spans="3:6" x14ac:dyDescent="0.2">
      <c r="C676" s="13"/>
      <c r="E676" s="461"/>
      <c r="F676" s="461"/>
    </row>
    <row r="677" spans="3:6" x14ac:dyDescent="0.2">
      <c r="C677" s="13"/>
      <c r="E677" s="461"/>
      <c r="F677" s="461"/>
    </row>
    <row r="678" spans="3:6" x14ac:dyDescent="0.2">
      <c r="C678" s="13"/>
      <c r="E678" s="461"/>
      <c r="F678" s="461"/>
    </row>
    <row r="679" spans="3:6" x14ac:dyDescent="0.2">
      <c r="C679" s="13"/>
      <c r="E679" s="461"/>
      <c r="F679" s="461"/>
    </row>
    <row r="680" spans="3:6" x14ac:dyDescent="0.2">
      <c r="C680" s="13"/>
      <c r="E680" s="461"/>
      <c r="F680" s="461"/>
    </row>
    <row r="681" spans="3:6" x14ac:dyDescent="0.2">
      <c r="C681" s="13"/>
      <c r="E681" s="461"/>
      <c r="F681" s="461"/>
    </row>
    <row r="682" spans="3:6" x14ac:dyDescent="0.2">
      <c r="C682" s="13"/>
      <c r="E682" s="461"/>
      <c r="F682" s="461"/>
    </row>
    <row r="683" spans="3:6" x14ac:dyDescent="0.2">
      <c r="C683" s="13"/>
      <c r="E683" s="461"/>
      <c r="F683" s="461"/>
    </row>
    <row r="684" spans="3:6" x14ac:dyDescent="0.2">
      <c r="C684" s="13"/>
      <c r="E684" s="461"/>
      <c r="F684" s="461"/>
    </row>
    <row r="685" spans="3:6" x14ac:dyDescent="0.2">
      <c r="C685" s="13"/>
      <c r="E685" s="461"/>
      <c r="F685" s="461"/>
    </row>
    <row r="686" spans="3:6" x14ac:dyDescent="0.2">
      <c r="C686" s="13"/>
      <c r="E686" s="461"/>
      <c r="F686" s="461"/>
    </row>
    <row r="687" spans="3:6" x14ac:dyDescent="0.2">
      <c r="C687" s="13"/>
      <c r="E687" s="461"/>
      <c r="F687" s="461"/>
    </row>
    <row r="688" spans="3:6" x14ac:dyDescent="0.2">
      <c r="C688" s="13"/>
      <c r="E688" s="461"/>
      <c r="F688" s="461"/>
    </row>
    <row r="689" spans="3:6" x14ac:dyDescent="0.2">
      <c r="C689" s="13"/>
      <c r="E689" s="461"/>
      <c r="F689" s="461"/>
    </row>
    <row r="690" spans="3:6" x14ac:dyDescent="0.2">
      <c r="C690" s="13"/>
      <c r="E690" s="461"/>
      <c r="F690" s="461"/>
    </row>
    <row r="691" spans="3:6" x14ac:dyDescent="0.2">
      <c r="C691" s="13"/>
      <c r="E691" s="461"/>
      <c r="F691" s="461"/>
    </row>
    <row r="692" spans="3:6" x14ac:dyDescent="0.2">
      <c r="C692" s="13"/>
      <c r="E692" s="461"/>
      <c r="F692" s="461"/>
    </row>
    <row r="693" spans="3:6" x14ac:dyDescent="0.2">
      <c r="C693" s="13"/>
      <c r="E693" s="461"/>
      <c r="F693" s="461"/>
    </row>
    <row r="694" spans="3:6" x14ac:dyDescent="0.2">
      <c r="C694" s="13"/>
      <c r="E694" s="461"/>
      <c r="F694" s="461"/>
    </row>
    <row r="695" spans="3:6" x14ac:dyDescent="0.2">
      <c r="C695" s="13"/>
      <c r="E695" s="461"/>
      <c r="F695" s="461"/>
    </row>
    <row r="696" spans="3:6" x14ac:dyDescent="0.2">
      <c r="C696" s="13"/>
      <c r="E696" s="461"/>
      <c r="F696" s="461"/>
    </row>
    <row r="697" spans="3:6" x14ac:dyDescent="0.2">
      <c r="C697" s="13"/>
      <c r="E697" s="461"/>
      <c r="F697" s="461"/>
    </row>
    <row r="698" spans="3:6" x14ac:dyDescent="0.2">
      <c r="C698" s="13"/>
      <c r="E698" s="461"/>
      <c r="F698" s="461"/>
    </row>
    <row r="699" spans="3:6" x14ac:dyDescent="0.2">
      <c r="C699" s="13"/>
      <c r="E699" s="461"/>
      <c r="F699" s="461"/>
    </row>
    <row r="700" spans="3:6" x14ac:dyDescent="0.2">
      <c r="C700" s="13"/>
      <c r="E700" s="461"/>
      <c r="F700" s="461"/>
    </row>
    <row r="701" spans="3:6" x14ac:dyDescent="0.2">
      <c r="C701" s="13"/>
      <c r="E701" s="461"/>
      <c r="F701" s="461"/>
    </row>
    <row r="702" spans="3:6" x14ac:dyDescent="0.2">
      <c r="C702" s="13"/>
      <c r="E702" s="461"/>
      <c r="F702" s="461"/>
    </row>
    <row r="703" spans="3:6" x14ac:dyDescent="0.2">
      <c r="C703" s="13"/>
      <c r="E703" s="461"/>
      <c r="F703" s="461"/>
    </row>
    <row r="704" spans="3:6" x14ac:dyDescent="0.2">
      <c r="C704" s="13"/>
      <c r="E704" s="461"/>
      <c r="F704" s="461"/>
    </row>
    <row r="705" spans="3:6" x14ac:dyDescent="0.2">
      <c r="C705" s="13"/>
      <c r="E705" s="461"/>
      <c r="F705" s="461"/>
    </row>
    <row r="706" spans="3:6" x14ac:dyDescent="0.2">
      <c r="C706" s="13"/>
      <c r="E706" s="461"/>
      <c r="F706" s="461"/>
    </row>
    <row r="707" spans="3:6" x14ac:dyDescent="0.2">
      <c r="C707" s="13"/>
      <c r="E707" s="461"/>
      <c r="F707" s="461"/>
    </row>
    <row r="708" spans="3:6" x14ac:dyDescent="0.2">
      <c r="C708" s="13"/>
      <c r="E708" s="461"/>
      <c r="F708" s="461"/>
    </row>
    <row r="709" spans="3:6" x14ac:dyDescent="0.2">
      <c r="C709" s="13"/>
      <c r="E709" s="461"/>
      <c r="F709" s="461"/>
    </row>
    <row r="710" spans="3:6" x14ac:dyDescent="0.2">
      <c r="C710" s="13"/>
      <c r="E710" s="461"/>
      <c r="F710" s="461"/>
    </row>
    <row r="711" spans="3:6" x14ac:dyDescent="0.2">
      <c r="C711" s="13"/>
      <c r="E711" s="461"/>
      <c r="F711" s="461"/>
    </row>
    <row r="712" spans="3:6" x14ac:dyDescent="0.2">
      <c r="C712" s="13"/>
      <c r="E712" s="461"/>
      <c r="F712" s="461"/>
    </row>
    <row r="713" spans="3:6" x14ac:dyDescent="0.2">
      <c r="C713" s="13"/>
      <c r="E713" s="461"/>
      <c r="F713" s="461"/>
    </row>
    <row r="714" spans="3:6" x14ac:dyDescent="0.2">
      <c r="C714" s="13"/>
      <c r="E714" s="461"/>
      <c r="F714" s="461"/>
    </row>
    <row r="715" spans="3:6" x14ac:dyDescent="0.2">
      <c r="C715" s="13"/>
      <c r="E715" s="461"/>
      <c r="F715" s="461"/>
    </row>
    <row r="716" spans="3:6" x14ac:dyDescent="0.2">
      <c r="C716" s="13"/>
      <c r="E716" s="461"/>
      <c r="F716" s="461"/>
    </row>
    <row r="717" spans="3:6" x14ac:dyDescent="0.2">
      <c r="C717" s="13"/>
      <c r="E717" s="461"/>
      <c r="F717" s="461"/>
    </row>
    <row r="718" spans="3:6" x14ac:dyDescent="0.2">
      <c r="C718" s="13"/>
      <c r="E718" s="461"/>
      <c r="F718" s="461"/>
    </row>
    <row r="719" spans="3:6" x14ac:dyDescent="0.2">
      <c r="C719" s="13"/>
      <c r="E719" s="461"/>
      <c r="F719" s="461"/>
    </row>
    <row r="720" spans="3:6" x14ac:dyDescent="0.2">
      <c r="C720" s="13"/>
      <c r="E720" s="461"/>
      <c r="F720" s="461"/>
    </row>
    <row r="721" spans="3:6" x14ac:dyDescent="0.2">
      <c r="C721" s="13"/>
      <c r="E721" s="461"/>
      <c r="F721" s="461"/>
    </row>
    <row r="722" spans="3:6" x14ac:dyDescent="0.2">
      <c r="C722" s="13"/>
      <c r="E722" s="461"/>
      <c r="F722" s="461"/>
    </row>
    <row r="723" spans="3:6" x14ac:dyDescent="0.2">
      <c r="C723" s="13"/>
      <c r="E723" s="461"/>
      <c r="F723" s="461"/>
    </row>
    <row r="724" spans="3:6" x14ac:dyDescent="0.2">
      <c r="C724" s="13"/>
      <c r="E724" s="461"/>
      <c r="F724" s="461"/>
    </row>
    <row r="725" spans="3:6" x14ac:dyDescent="0.2">
      <c r="C725" s="13"/>
      <c r="E725" s="461"/>
      <c r="F725" s="461"/>
    </row>
    <row r="726" spans="3:6" x14ac:dyDescent="0.2">
      <c r="C726" s="13"/>
      <c r="E726" s="461"/>
      <c r="F726" s="461"/>
    </row>
    <row r="727" spans="3:6" x14ac:dyDescent="0.2">
      <c r="C727" s="13"/>
      <c r="E727" s="461"/>
      <c r="F727" s="461"/>
    </row>
    <row r="728" spans="3:6" x14ac:dyDescent="0.2">
      <c r="C728" s="13"/>
      <c r="E728" s="461"/>
      <c r="F728" s="461"/>
    </row>
    <row r="729" spans="3:6" x14ac:dyDescent="0.2">
      <c r="C729" s="13"/>
      <c r="E729" s="461"/>
      <c r="F729" s="461"/>
    </row>
    <row r="730" spans="3:6" x14ac:dyDescent="0.2">
      <c r="C730" s="13"/>
      <c r="E730" s="461"/>
      <c r="F730" s="461"/>
    </row>
    <row r="731" spans="3:6" x14ac:dyDescent="0.2">
      <c r="C731" s="13"/>
      <c r="E731" s="461"/>
      <c r="F731" s="461"/>
    </row>
    <row r="732" spans="3:6" x14ac:dyDescent="0.2">
      <c r="C732" s="13"/>
      <c r="E732" s="461"/>
      <c r="F732" s="461"/>
    </row>
    <row r="733" spans="3:6" x14ac:dyDescent="0.2">
      <c r="C733" s="13"/>
      <c r="E733" s="461"/>
      <c r="F733" s="461"/>
    </row>
    <row r="734" spans="3:6" x14ac:dyDescent="0.2">
      <c r="C734" s="13"/>
      <c r="E734" s="461"/>
      <c r="F734" s="461"/>
    </row>
    <row r="735" spans="3:6" x14ac:dyDescent="0.2">
      <c r="C735" s="13"/>
      <c r="E735" s="461"/>
      <c r="F735" s="461"/>
    </row>
    <row r="736" spans="3:6" x14ac:dyDescent="0.2">
      <c r="C736" s="13"/>
      <c r="E736" s="461"/>
      <c r="F736" s="461"/>
    </row>
    <row r="737" spans="3:6" x14ac:dyDescent="0.2">
      <c r="C737" s="13"/>
      <c r="E737" s="461"/>
      <c r="F737" s="461"/>
    </row>
    <row r="738" spans="3:6" x14ac:dyDescent="0.2">
      <c r="C738" s="13"/>
      <c r="E738" s="461"/>
      <c r="F738" s="461"/>
    </row>
    <row r="739" spans="3:6" x14ac:dyDescent="0.2">
      <c r="C739" s="13"/>
      <c r="E739" s="461"/>
      <c r="F739" s="461"/>
    </row>
    <row r="740" spans="3:6" x14ac:dyDescent="0.2">
      <c r="C740" s="13"/>
      <c r="E740" s="461"/>
      <c r="F740" s="461"/>
    </row>
    <row r="741" spans="3:6" x14ac:dyDescent="0.2">
      <c r="C741" s="13"/>
      <c r="E741" s="461"/>
      <c r="F741" s="461"/>
    </row>
    <row r="742" spans="3:6" x14ac:dyDescent="0.2">
      <c r="C742" s="13"/>
      <c r="E742" s="461"/>
      <c r="F742" s="461"/>
    </row>
    <row r="743" spans="3:6" x14ac:dyDescent="0.2">
      <c r="C743" s="13"/>
      <c r="E743" s="461"/>
      <c r="F743" s="461"/>
    </row>
    <row r="744" spans="3:6" x14ac:dyDescent="0.2">
      <c r="C744" s="13"/>
      <c r="E744" s="461"/>
      <c r="F744" s="461"/>
    </row>
    <row r="745" spans="3:6" x14ac:dyDescent="0.2">
      <c r="C745" s="13"/>
      <c r="E745" s="461"/>
      <c r="F745" s="461"/>
    </row>
    <row r="746" spans="3:6" x14ac:dyDescent="0.2">
      <c r="C746" s="13"/>
      <c r="E746" s="461"/>
      <c r="F746" s="461"/>
    </row>
    <row r="747" spans="3:6" x14ac:dyDescent="0.2">
      <c r="C747" s="13"/>
      <c r="E747" s="461"/>
      <c r="F747" s="461"/>
    </row>
    <row r="748" spans="3:6" x14ac:dyDescent="0.2">
      <c r="C748" s="13"/>
      <c r="E748" s="461"/>
      <c r="F748" s="461"/>
    </row>
    <row r="749" spans="3:6" x14ac:dyDescent="0.2">
      <c r="C749" s="13"/>
      <c r="E749" s="461"/>
      <c r="F749" s="461"/>
    </row>
    <row r="750" spans="3:6" x14ac:dyDescent="0.2">
      <c r="C750" s="13"/>
      <c r="E750" s="461"/>
      <c r="F750" s="461"/>
    </row>
    <row r="751" spans="3:6" x14ac:dyDescent="0.2">
      <c r="C751" s="13"/>
      <c r="E751" s="461"/>
      <c r="F751" s="461"/>
    </row>
    <row r="752" spans="3:6" x14ac:dyDescent="0.2">
      <c r="C752" s="13"/>
      <c r="E752" s="461"/>
      <c r="F752" s="461"/>
    </row>
    <row r="753" spans="3:6" x14ac:dyDescent="0.2">
      <c r="C753" s="13"/>
      <c r="E753" s="461"/>
      <c r="F753" s="461"/>
    </row>
    <row r="754" spans="3:6" x14ac:dyDescent="0.2">
      <c r="C754" s="13"/>
      <c r="E754" s="461"/>
      <c r="F754" s="461"/>
    </row>
    <row r="755" spans="3:6" x14ac:dyDescent="0.2">
      <c r="C755" s="13"/>
      <c r="E755" s="461"/>
      <c r="F755" s="461"/>
    </row>
    <row r="756" spans="3:6" x14ac:dyDescent="0.2">
      <c r="C756" s="13"/>
      <c r="E756" s="461"/>
      <c r="F756" s="461"/>
    </row>
    <row r="757" spans="3:6" x14ac:dyDescent="0.2">
      <c r="C757" s="13"/>
      <c r="E757" s="461"/>
      <c r="F757" s="461"/>
    </row>
    <row r="758" spans="3:6" x14ac:dyDescent="0.2">
      <c r="C758" s="13"/>
      <c r="E758" s="461"/>
      <c r="F758" s="461"/>
    </row>
    <row r="759" spans="3:6" x14ac:dyDescent="0.2">
      <c r="C759" s="13"/>
      <c r="E759" s="461"/>
      <c r="F759" s="461"/>
    </row>
    <row r="760" spans="3:6" x14ac:dyDescent="0.2">
      <c r="C760" s="13"/>
      <c r="E760" s="461"/>
      <c r="F760" s="461"/>
    </row>
    <row r="761" spans="3:6" x14ac:dyDescent="0.2">
      <c r="C761" s="13"/>
      <c r="E761" s="461"/>
      <c r="F761" s="461"/>
    </row>
    <row r="762" spans="3:6" x14ac:dyDescent="0.2">
      <c r="C762" s="13"/>
      <c r="E762" s="461"/>
      <c r="F762" s="461"/>
    </row>
    <row r="763" spans="3:6" x14ac:dyDescent="0.2">
      <c r="C763" s="13"/>
      <c r="E763" s="461"/>
      <c r="F763" s="461"/>
    </row>
    <row r="764" spans="3:6" x14ac:dyDescent="0.2">
      <c r="C764" s="13"/>
      <c r="E764" s="461"/>
      <c r="F764" s="461"/>
    </row>
    <row r="765" spans="3:6" x14ac:dyDescent="0.2">
      <c r="C765" s="13"/>
      <c r="E765" s="461"/>
      <c r="F765" s="461"/>
    </row>
    <row r="766" spans="3:6" x14ac:dyDescent="0.2">
      <c r="C766" s="13"/>
      <c r="E766" s="461"/>
      <c r="F766" s="461"/>
    </row>
    <row r="767" spans="3:6" x14ac:dyDescent="0.2">
      <c r="C767" s="13"/>
      <c r="E767" s="461"/>
      <c r="F767" s="461"/>
    </row>
    <row r="768" spans="3:6" x14ac:dyDescent="0.2">
      <c r="C768" s="13"/>
      <c r="E768" s="461"/>
      <c r="F768" s="461"/>
    </row>
    <row r="769" spans="3:6" x14ac:dyDescent="0.2">
      <c r="C769" s="13"/>
      <c r="E769" s="461"/>
      <c r="F769" s="461"/>
    </row>
    <row r="770" spans="3:6" x14ac:dyDescent="0.2">
      <c r="C770" s="13"/>
      <c r="E770" s="461"/>
      <c r="F770" s="461"/>
    </row>
    <row r="771" spans="3:6" x14ac:dyDescent="0.2">
      <c r="C771" s="13"/>
      <c r="E771" s="461"/>
      <c r="F771" s="461"/>
    </row>
    <row r="772" spans="3:6" x14ac:dyDescent="0.2">
      <c r="C772" s="13"/>
      <c r="E772" s="461"/>
      <c r="F772" s="461"/>
    </row>
    <row r="773" spans="3:6" x14ac:dyDescent="0.2">
      <c r="C773" s="13"/>
      <c r="E773" s="461"/>
      <c r="F773" s="461"/>
    </row>
    <row r="774" spans="3:6" x14ac:dyDescent="0.2">
      <c r="C774" s="13"/>
      <c r="E774" s="461"/>
      <c r="F774" s="461"/>
    </row>
    <row r="775" spans="3:6" x14ac:dyDescent="0.2">
      <c r="C775" s="13"/>
      <c r="E775" s="461"/>
      <c r="F775" s="461"/>
    </row>
    <row r="776" spans="3:6" x14ac:dyDescent="0.2">
      <c r="C776" s="13"/>
      <c r="E776" s="461"/>
      <c r="F776" s="461"/>
    </row>
    <row r="777" spans="3:6" x14ac:dyDescent="0.2">
      <c r="C777" s="13"/>
      <c r="E777" s="461"/>
      <c r="F777" s="461"/>
    </row>
    <row r="778" spans="3:6" x14ac:dyDescent="0.2">
      <c r="C778" s="13"/>
      <c r="E778" s="461"/>
      <c r="F778" s="461"/>
    </row>
    <row r="779" spans="3:6" x14ac:dyDescent="0.2">
      <c r="C779" s="13"/>
      <c r="E779" s="461"/>
      <c r="F779" s="461"/>
    </row>
    <row r="780" spans="3:6" x14ac:dyDescent="0.2">
      <c r="C780" s="13"/>
      <c r="E780" s="461"/>
      <c r="F780" s="461"/>
    </row>
    <row r="781" spans="3:6" x14ac:dyDescent="0.2">
      <c r="C781" s="13"/>
      <c r="E781" s="461"/>
      <c r="F781" s="461"/>
    </row>
    <row r="782" spans="3:6" x14ac:dyDescent="0.2">
      <c r="C782" s="13"/>
      <c r="E782" s="461"/>
      <c r="F782" s="461"/>
    </row>
    <row r="783" spans="3:6" x14ac:dyDescent="0.2">
      <c r="C783" s="13"/>
      <c r="E783" s="461"/>
      <c r="F783" s="461"/>
    </row>
    <row r="784" spans="3:6" x14ac:dyDescent="0.2">
      <c r="C784" s="13"/>
      <c r="E784" s="461"/>
      <c r="F784" s="461"/>
    </row>
    <row r="785" spans="3:6" x14ac:dyDescent="0.2">
      <c r="C785" s="13"/>
      <c r="E785" s="461"/>
      <c r="F785" s="461"/>
    </row>
    <row r="786" spans="3:6" x14ac:dyDescent="0.2">
      <c r="C786" s="13"/>
      <c r="E786" s="461"/>
      <c r="F786" s="461"/>
    </row>
    <row r="787" spans="3:6" x14ac:dyDescent="0.2">
      <c r="C787" s="13"/>
      <c r="E787" s="461"/>
      <c r="F787" s="461"/>
    </row>
    <row r="788" spans="3:6" x14ac:dyDescent="0.2">
      <c r="C788" s="13"/>
      <c r="E788" s="461"/>
      <c r="F788" s="461"/>
    </row>
    <row r="789" spans="3:6" x14ac:dyDescent="0.2">
      <c r="C789" s="13"/>
      <c r="E789" s="461"/>
      <c r="F789" s="461"/>
    </row>
    <row r="790" spans="3:6" x14ac:dyDescent="0.2">
      <c r="C790" s="13"/>
      <c r="E790" s="461"/>
      <c r="F790" s="461"/>
    </row>
    <row r="791" spans="3:6" x14ac:dyDescent="0.2">
      <c r="C791" s="13"/>
      <c r="E791" s="461"/>
      <c r="F791" s="461"/>
    </row>
    <row r="792" spans="3:6" x14ac:dyDescent="0.2">
      <c r="C792" s="13"/>
      <c r="E792" s="461"/>
      <c r="F792" s="461"/>
    </row>
    <row r="793" spans="3:6" x14ac:dyDescent="0.2">
      <c r="C793" s="13"/>
      <c r="E793" s="461"/>
      <c r="F793" s="461"/>
    </row>
    <row r="794" spans="3:6" x14ac:dyDescent="0.2">
      <c r="C794" s="13"/>
      <c r="E794" s="461"/>
      <c r="F794" s="461"/>
    </row>
    <row r="795" spans="3:6" x14ac:dyDescent="0.2">
      <c r="C795" s="13"/>
      <c r="E795" s="461"/>
      <c r="F795" s="461"/>
    </row>
    <row r="796" spans="3:6" x14ac:dyDescent="0.2">
      <c r="C796" s="13"/>
      <c r="E796" s="461"/>
      <c r="F796" s="461"/>
    </row>
    <row r="797" spans="3:6" x14ac:dyDescent="0.2">
      <c r="C797" s="13"/>
      <c r="E797" s="461"/>
      <c r="F797" s="461"/>
    </row>
    <row r="798" spans="3:6" x14ac:dyDescent="0.2">
      <c r="C798" s="13"/>
      <c r="E798" s="461"/>
      <c r="F798" s="461"/>
    </row>
    <row r="799" spans="3:6" x14ac:dyDescent="0.2">
      <c r="C799" s="13"/>
      <c r="E799" s="461"/>
      <c r="F799" s="461"/>
    </row>
    <row r="800" spans="3:6" x14ac:dyDescent="0.2">
      <c r="C800" s="13"/>
      <c r="E800" s="461"/>
      <c r="F800" s="461"/>
    </row>
    <row r="801" spans="3:6" x14ac:dyDescent="0.2">
      <c r="C801" s="13"/>
      <c r="E801" s="461"/>
      <c r="F801" s="461"/>
    </row>
    <row r="802" spans="3:6" x14ac:dyDescent="0.2">
      <c r="C802" s="13"/>
      <c r="E802" s="461"/>
      <c r="F802" s="461"/>
    </row>
    <row r="803" spans="3:6" x14ac:dyDescent="0.2">
      <c r="C803" s="13"/>
      <c r="E803" s="461"/>
      <c r="F803" s="461"/>
    </row>
    <row r="804" spans="3:6" x14ac:dyDescent="0.2">
      <c r="C804" s="13"/>
      <c r="E804" s="461"/>
      <c r="F804" s="461"/>
    </row>
    <row r="805" spans="3:6" x14ac:dyDescent="0.2">
      <c r="C805" s="13"/>
      <c r="E805" s="461"/>
      <c r="F805" s="461"/>
    </row>
    <row r="806" spans="3:6" x14ac:dyDescent="0.2">
      <c r="C806" s="13"/>
      <c r="E806" s="461"/>
      <c r="F806" s="461"/>
    </row>
    <row r="807" spans="3:6" x14ac:dyDescent="0.2">
      <c r="C807" s="13"/>
      <c r="E807" s="461"/>
      <c r="F807" s="461"/>
    </row>
    <row r="808" spans="3:6" x14ac:dyDescent="0.2">
      <c r="C808" s="13"/>
      <c r="E808" s="461"/>
      <c r="F808" s="461"/>
    </row>
    <row r="809" spans="3:6" x14ac:dyDescent="0.2">
      <c r="C809" s="13"/>
      <c r="E809" s="461"/>
      <c r="F809" s="461"/>
    </row>
    <row r="810" spans="3:6" x14ac:dyDescent="0.2">
      <c r="C810" s="13"/>
      <c r="E810" s="461"/>
      <c r="F810" s="461"/>
    </row>
    <row r="811" spans="3:6" x14ac:dyDescent="0.2">
      <c r="C811" s="13"/>
      <c r="E811" s="461"/>
      <c r="F811" s="461"/>
    </row>
    <row r="812" spans="3:6" x14ac:dyDescent="0.2">
      <c r="C812" s="13"/>
      <c r="E812" s="461"/>
      <c r="F812" s="461"/>
    </row>
    <row r="813" spans="3:6" x14ac:dyDescent="0.2">
      <c r="C813" s="13"/>
      <c r="E813" s="461"/>
      <c r="F813" s="461"/>
    </row>
    <row r="814" spans="3:6" x14ac:dyDescent="0.2">
      <c r="C814" s="13"/>
      <c r="E814" s="461"/>
      <c r="F814" s="461"/>
    </row>
    <row r="815" spans="3:6" x14ac:dyDescent="0.2">
      <c r="C815" s="13"/>
      <c r="E815" s="461"/>
      <c r="F815" s="461"/>
    </row>
    <row r="816" spans="3:6" x14ac:dyDescent="0.2">
      <c r="C816" s="13"/>
      <c r="E816" s="461"/>
      <c r="F816" s="461"/>
    </row>
    <row r="817" spans="3:6" x14ac:dyDescent="0.2">
      <c r="C817" s="13"/>
      <c r="E817" s="461"/>
      <c r="F817" s="461"/>
    </row>
    <row r="818" spans="3:6" x14ac:dyDescent="0.2">
      <c r="C818" s="13"/>
      <c r="E818" s="461"/>
      <c r="F818" s="461"/>
    </row>
    <row r="819" spans="3:6" x14ac:dyDescent="0.2">
      <c r="C819" s="13"/>
      <c r="E819" s="461"/>
      <c r="F819" s="461"/>
    </row>
    <row r="820" spans="3:6" x14ac:dyDescent="0.2">
      <c r="C820" s="13"/>
      <c r="E820" s="461"/>
      <c r="F820" s="461"/>
    </row>
    <row r="821" spans="3:6" x14ac:dyDescent="0.2">
      <c r="C821" s="13"/>
      <c r="E821" s="461"/>
      <c r="F821" s="461"/>
    </row>
    <row r="822" spans="3:6" x14ac:dyDescent="0.2">
      <c r="C822" s="13"/>
      <c r="E822" s="461"/>
      <c r="F822" s="461"/>
    </row>
    <row r="823" spans="3:6" x14ac:dyDescent="0.2">
      <c r="C823" s="13"/>
      <c r="E823" s="461"/>
      <c r="F823" s="461"/>
    </row>
    <row r="824" spans="3:6" x14ac:dyDescent="0.2">
      <c r="C824" s="13"/>
      <c r="E824" s="461"/>
      <c r="F824" s="461"/>
    </row>
    <row r="825" spans="3:6" x14ac:dyDescent="0.2">
      <c r="C825" s="13"/>
      <c r="E825" s="461"/>
      <c r="F825" s="461"/>
    </row>
    <row r="826" spans="3:6" x14ac:dyDescent="0.2">
      <c r="C826" s="13"/>
      <c r="E826" s="461"/>
      <c r="F826" s="461"/>
    </row>
    <row r="827" spans="3:6" x14ac:dyDescent="0.2">
      <c r="C827" s="13"/>
      <c r="E827" s="461"/>
      <c r="F827" s="461"/>
    </row>
    <row r="828" spans="3:6" x14ac:dyDescent="0.2">
      <c r="C828" s="13"/>
      <c r="E828" s="461"/>
      <c r="F828" s="461"/>
    </row>
    <row r="829" spans="3:6" x14ac:dyDescent="0.2">
      <c r="C829" s="13"/>
      <c r="E829" s="461"/>
      <c r="F829" s="461"/>
    </row>
    <row r="830" spans="3:6" x14ac:dyDescent="0.2">
      <c r="C830" s="13"/>
      <c r="E830" s="461"/>
      <c r="F830" s="461"/>
    </row>
    <row r="831" spans="3:6" x14ac:dyDescent="0.2">
      <c r="C831" s="13"/>
      <c r="E831" s="461"/>
      <c r="F831" s="461"/>
    </row>
    <row r="832" spans="3:6" x14ac:dyDescent="0.2">
      <c r="C832" s="13"/>
      <c r="E832" s="461"/>
      <c r="F832" s="461"/>
    </row>
    <row r="833" spans="3:6" x14ac:dyDescent="0.2">
      <c r="C833" s="13"/>
      <c r="E833" s="461"/>
      <c r="F833" s="461"/>
    </row>
    <row r="834" spans="3:6" x14ac:dyDescent="0.2">
      <c r="C834" s="13"/>
      <c r="E834" s="461"/>
      <c r="F834" s="461"/>
    </row>
    <row r="835" spans="3:6" x14ac:dyDescent="0.2">
      <c r="C835" s="13"/>
      <c r="E835" s="461"/>
      <c r="F835" s="461"/>
    </row>
    <row r="836" spans="3:6" x14ac:dyDescent="0.2">
      <c r="C836" s="13"/>
      <c r="E836" s="461"/>
      <c r="F836" s="461"/>
    </row>
    <row r="837" spans="3:6" x14ac:dyDescent="0.2">
      <c r="C837" s="13"/>
      <c r="E837" s="461"/>
      <c r="F837" s="461"/>
    </row>
    <row r="838" spans="3:6" x14ac:dyDescent="0.2">
      <c r="C838" s="13"/>
      <c r="E838" s="461"/>
      <c r="F838" s="461"/>
    </row>
    <row r="839" spans="3:6" x14ac:dyDescent="0.2">
      <c r="C839" s="13"/>
      <c r="E839" s="461"/>
      <c r="F839" s="461"/>
    </row>
    <row r="840" spans="3:6" x14ac:dyDescent="0.2">
      <c r="C840" s="13"/>
      <c r="E840" s="461"/>
      <c r="F840" s="461"/>
    </row>
    <row r="841" spans="3:6" x14ac:dyDescent="0.2">
      <c r="C841" s="13"/>
      <c r="E841" s="461"/>
      <c r="F841" s="461"/>
    </row>
    <row r="842" spans="3:6" x14ac:dyDescent="0.2">
      <c r="C842" s="13"/>
      <c r="E842" s="461"/>
      <c r="F842" s="461"/>
    </row>
    <row r="843" spans="3:6" x14ac:dyDescent="0.2">
      <c r="C843" s="13"/>
      <c r="E843" s="461"/>
      <c r="F843" s="461"/>
    </row>
    <row r="844" spans="3:6" x14ac:dyDescent="0.2">
      <c r="C844" s="13"/>
      <c r="E844" s="461"/>
      <c r="F844" s="461"/>
    </row>
    <row r="845" spans="3:6" x14ac:dyDescent="0.2">
      <c r="C845" s="13"/>
      <c r="E845" s="461"/>
      <c r="F845" s="461"/>
    </row>
    <row r="846" spans="3:6" x14ac:dyDescent="0.2">
      <c r="C846" s="13"/>
      <c r="E846" s="461"/>
      <c r="F846" s="461"/>
    </row>
    <row r="847" spans="3:6" x14ac:dyDescent="0.2">
      <c r="C847" s="13"/>
      <c r="E847" s="461"/>
      <c r="F847" s="461"/>
    </row>
    <row r="848" spans="3:6" x14ac:dyDescent="0.2">
      <c r="C848" s="13"/>
      <c r="E848" s="461"/>
      <c r="F848" s="461"/>
    </row>
    <row r="849" spans="3:6" x14ac:dyDescent="0.2">
      <c r="C849" s="13"/>
      <c r="E849" s="461"/>
      <c r="F849" s="461"/>
    </row>
    <row r="850" spans="3:6" x14ac:dyDescent="0.2">
      <c r="C850" s="13"/>
      <c r="E850" s="461"/>
      <c r="F850" s="461"/>
    </row>
    <row r="851" spans="3:6" x14ac:dyDescent="0.2">
      <c r="C851" s="13"/>
      <c r="E851" s="461"/>
      <c r="F851" s="461"/>
    </row>
    <row r="852" spans="3:6" x14ac:dyDescent="0.2">
      <c r="C852" s="13"/>
      <c r="E852" s="461"/>
      <c r="F852" s="461"/>
    </row>
    <row r="853" spans="3:6" x14ac:dyDescent="0.2">
      <c r="C853" s="13"/>
      <c r="E853" s="461"/>
      <c r="F853" s="461"/>
    </row>
    <row r="854" spans="3:6" x14ac:dyDescent="0.2">
      <c r="C854" s="13"/>
      <c r="E854" s="461"/>
      <c r="F854" s="461"/>
    </row>
    <row r="855" spans="3:6" x14ac:dyDescent="0.2">
      <c r="C855" s="13"/>
      <c r="E855" s="461"/>
      <c r="F855" s="461"/>
    </row>
    <row r="856" spans="3:6" x14ac:dyDescent="0.2">
      <c r="C856" s="13"/>
      <c r="E856" s="461"/>
      <c r="F856" s="461"/>
    </row>
    <row r="857" spans="3:6" x14ac:dyDescent="0.2">
      <c r="C857" s="13"/>
      <c r="E857" s="461"/>
      <c r="F857" s="461"/>
    </row>
    <row r="858" spans="3:6" x14ac:dyDescent="0.2">
      <c r="C858" s="13"/>
      <c r="E858" s="461"/>
      <c r="F858" s="461"/>
    </row>
    <row r="859" spans="3:6" x14ac:dyDescent="0.2">
      <c r="C859" s="13"/>
      <c r="E859" s="461"/>
      <c r="F859" s="461"/>
    </row>
    <row r="860" spans="3:6" x14ac:dyDescent="0.2">
      <c r="C860" s="13"/>
      <c r="E860" s="461"/>
      <c r="F860" s="461"/>
    </row>
    <row r="861" spans="3:6" x14ac:dyDescent="0.2">
      <c r="C861" s="13"/>
      <c r="E861" s="461"/>
      <c r="F861" s="461"/>
    </row>
    <row r="862" spans="3:6" x14ac:dyDescent="0.2">
      <c r="C862" s="13"/>
      <c r="E862" s="461"/>
      <c r="F862" s="461"/>
    </row>
    <row r="863" spans="3:6" x14ac:dyDescent="0.2">
      <c r="C863" s="13"/>
      <c r="E863" s="461"/>
      <c r="F863" s="461"/>
    </row>
    <row r="864" spans="3:6" x14ac:dyDescent="0.2">
      <c r="C864" s="13"/>
      <c r="E864" s="461"/>
      <c r="F864" s="461"/>
    </row>
    <row r="865" spans="3:6" x14ac:dyDescent="0.2">
      <c r="C865" s="13"/>
      <c r="E865" s="461"/>
      <c r="F865" s="461"/>
    </row>
    <row r="866" spans="3:6" x14ac:dyDescent="0.2">
      <c r="C866" s="13"/>
      <c r="E866" s="461"/>
      <c r="F866" s="461"/>
    </row>
    <row r="867" spans="3:6" x14ac:dyDescent="0.2">
      <c r="C867" s="13"/>
      <c r="E867" s="461"/>
      <c r="F867" s="461"/>
    </row>
    <row r="868" spans="3:6" x14ac:dyDescent="0.2">
      <c r="C868" s="13"/>
      <c r="E868" s="461"/>
      <c r="F868" s="461"/>
    </row>
    <row r="869" spans="3:6" x14ac:dyDescent="0.2">
      <c r="C869" s="13"/>
      <c r="E869" s="461"/>
      <c r="F869" s="461"/>
    </row>
    <row r="870" spans="3:6" x14ac:dyDescent="0.2">
      <c r="C870" s="13"/>
      <c r="E870" s="461"/>
      <c r="F870" s="461"/>
    </row>
    <row r="871" spans="3:6" x14ac:dyDescent="0.2">
      <c r="C871" s="13"/>
      <c r="E871" s="461"/>
      <c r="F871" s="461"/>
    </row>
    <row r="872" spans="3:6" x14ac:dyDescent="0.2">
      <c r="C872" s="13"/>
      <c r="E872" s="461"/>
      <c r="F872" s="461"/>
    </row>
    <row r="873" spans="3:6" x14ac:dyDescent="0.2">
      <c r="C873" s="13"/>
      <c r="E873" s="461"/>
      <c r="F873" s="461"/>
    </row>
    <row r="874" spans="3:6" x14ac:dyDescent="0.2">
      <c r="C874" s="13"/>
      <c r="E874" s="461"/>
      <c r="F874" s="461"/>
    </row>
    <row r="875" spans="3:6" x14ac:dyDescent="0.2">
      <c r="C875" s="13"/>
      <c r="E875" s="461"/>
      <c r="F875" s="461"/>
    </row>
    <row r="876" spans="3:6" x14ac:dyDescent="0.2">
      <c r="C876" s="13"/>
      <c r="E876" s="461"/>
      <c r="F876" s="461"/>
    </row>
    <row r="877" spans="3:6" x14ac:dyDescent="0.2">
      <c r="C877" s="13"/>
      <c r="E877" s="461"/>
      <c r="F877" s="461"/>
    </row>
    <row r="878" spans="3:6" x14ac:dyDescent="0.2">
      <c r="C878" s="13"/>
      <c r="E878" s="461"/>
      <c r="F878" s="461"/>
    </row>
    <row r="879" spans="3:6" x14ac:dyDescent="0.2">
      <c r="C879" s="13"/>
      <c r="E879" s="461"/>
      <c r="F879" s="461"/>
    </row>
    <row r="880" spans="3:6" x14ac:dyDescent="0.2">
      <c r="C880" s="13"/>
      <c r="E880" s="461"/>
      <c r="F880" s="461"/>
    </row>
    <row r="881" spans="3:6" x14ac:dyDescent="0.2">
      <c r="C881" s="13"/>
      <c r="E881" s="461"/>
      <c r="F881" s="461"/>
    </row>
    <row r="882" spans="3:6" x14ac:dyDescent="0.2">
      <c r="C882" s="13"/>
      <c r="E882" s="461"/>
      <c r="F882" s="461"/>
    </row>
    <row r="883" spans="3:6" x14ac:dyDescent="0.2">
      <c r="C883" s="13"/>
      <c r="E883" s="461"/>
      <c r="F883" s="461"/>
    </row>
    <row r="884" spans="3:6" x14ac:dyDescent="0.2">
      <c r="C884" s="13"/>
      <c r="E884" s="461"/>
      <c r="F884" s="461"/>
    </row>
    <row r="885" spans="3:6" x14ac:dyDescent="0.2">
      <c r="C885" s="13"/>
      <c r="E885" s="461"/>
      <c r="F885" s="461"/>
    </row>
    <row r="886" spans="3:6" x14ac:dyDescent="0.2">
      <c r="C886" s="13"/>
      <c r="E886" s="461"/>
      <c r="F886" s="461"/>
    </row>
    <row r="887" spans="3:6" x14ac:dyDescent="0.2">
      <c r="C887" s="13"/>
      <c r="E887" s="461"/>
      <c r="F887" s="461"/>
    </row>
    <row r="888" spans="3:6" x14ac:dyDescent="0.2">
      <c r="C888" s="13"/>
      <c r="E888" s="461"/>
      <c r="F888" s="461"/>
    </row>
    <row r="889" spans="3:6" x14ac:dyDescent="0.2">
      <c r="C889" s="13"/>
      <c r="E889" s="461"/>
      <c r="F889" s="461"/>
    </row>
    <row r="890" spans="3:6" x14ac:dyDescent="0.2">
      <c r="C890" s="13"/>
      <c r="E890" s="461"/>
      <c r="F890" s="461"/>
    </row>
    <row r="891" spans="3:6" x14ac:dyDescent="0.2">
      <c r="C891" s="13"/>
      <c r="E891" s="461"/>
      <c r="F891" s="461"/>
    </row>
    <row r="892" spans="3:6" x14ac:dyDescent="0.2">
      <c r="C892" s="13"/>
      <c r="E892" s="461"/>
      <c r="F892" s="461"/>
    </row>
    <row r="893" spans="3:6" x14ac:dyDescent="0.2">
      <c r="C893" s="13"/>
      <c r="E893" s="461"/>
      <c r="F893" s="461"/>
    </row>
    <row r="894" spans="3:6" x14ac:dyDescent="0.2">
      <c r="C894" s="13"/>
      <c r="E894" s="461"/>
      <c r="F894" s="461"/>
    </row>
    <row r="895" spans="3:6" x14ac:dyDescent="0.2">
      <c r="C895" s="13"/>
      <c r="E895" s="461"/>
      <c r="F895" s="461"/>
    </row>
    <row r="896" spans="3:6" x14ac:dyDescent="0.2">
      <c r="C896" s="13"/>
      <c r="E896" s="461"/>
      <c r="F896" s="461"/>
    </row>
    <row r="897" spans="3:6" x14ac:dyDescent="0.2">
      <c r="C897" s="13"/>
      <c r="E897" s="461"/>
      <c r="F897" s="461"/>
    </row>
    <row r="898" spans="3:6" x14ac:dyDescent="0.2">
      <c r="C898" s="13"/>
      <c r="E898" s="461"/>
      <c r="F898" s="461"/>
    </row>
    <row r="899" spans="3:6" x14ac:dyDescent="0.2">
      <c r="C899" s="13"/>
      <c r="E899" s="461"/>
      <c r="F899" s="461"/>
    </row>
    <row r="900" spans="3:6" x14ac:dyDescent="0.2">
      <c r="C900" s="13"/>
      <c r="E900" s="461"/>
      <c r="F900" s="461"/>
    </row>
    <row r="901" spans="3:6" x14ac:dyDescent="0.2">
      <c r="C901" s="13"/>
      <c r="E901" s="461"/>
      <c r="F901" s="461"/>
    </row>
    <row r="902" spans="3:6" x14ac:dyDescent="0.2">
      <c r="C902" s="13"/>
      <c r="E902" s="461"/>
      <c r="F902" s="461"/>
    </row>
    <row r="903" spans="3:6" x14ac:dyDescent="0.2">
      <c r="C903" s="13"/>
      <c r="E903" s="461"/>
      <c r="F903" s="461"/>
    </row>
    <row r="904" spans="3:6" x14ac:dyDescent="0.2">
      <c r="C904" s="13"/>
      <c r="E904" s="461"/>
      <c r="F904" s="461"/>
    </row>
    <row r="905" spans="3:6" x14ac:dyDescent="0.2">
      <c r="C905" s="13"/>
      <c r="E905" s="461"/>
      <c r="F905" s="461"/>
    </row>
    <row r="906" spans="3:6" x14ac:dyDescent="0.2">
      <c r="C906" s="13"/>
      <c r="E906" s="461"/>
      <c r="F906" s="461"/>
    </row>
    <row r="907" spans="3:6" x14ac:dyDescent="0.2">
      <c r="C907" s="13"/>
      <c r="E907" s="461"/>
      <c r="F907" s="461"/>
    </row>
  </sheetData>
  <mergeCells count="12">
    <mergeCell ref="B146:F146"/>
    <mergeCell ref="B147:F147"/>
    <mergeCell ref="C2:F2"/>
    <mergeCell ref="C3:F3"/>
    <mergeCell ref="C4:F4"/>
    <mergeCell ref="C5:F5"/>
    <mergeCell ref="A8:F8"/>
    <mergeCell ref="A10:A11"/>
    <mergeCell ref="B10:B11"/>
    <mergeCell ref="C10:C11"/>
    <mergeCell ref="D10:D11"/>
    <mergeCell ref="C1:F1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4"/>
  <sheetViews>
    <sheetView zoomScale="118" zoomScaleNormal="118" workbookViewId="0">
      <selection activeCell="F6" sqref="F6:I6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12.75" customHeight="1" x14ac:dyDescent="0.2">
      <c r="F1" s="255"/>
      <c r="G1" s="256"/>
      <c r="H1" s="256"/>
      <c r="I1" s="256"/>
    </row>
    <row r="2" spans="1:12" ht="12.75" customHeight="1" x14ac:dyDescent="0.2">
      <c r="F2" s="463" t="s">
        <v>510</v>
      </c>
      <c r="G2" s="463"/>
      <c r="H2" s="463"/>
      <c r="I2" s="463"/>
    </row>
    <row r="3" spans="1:12" ht="12.75" customHeight="1" x14ac:dyDescent="0.2">
      <c r="F3" s="463" t="s">
        <v>506</v>
      </c>
      <c r="G3" s="463"/>
      <c r="H3" s="463"/>
      <c r="I3" s="463"/>
    </row>
    <row r="4" spans="1:12" ht="12.75" customHeight="1" x14ac:dyDescent="0.2">
      <c r="F4" s="463" t="s">
        <v>507</v>
      </c>
      <c r="G4" s="463"/>
      <c r="H4" s="463"/>
      <c r="I4" s="463"/>
    </row>
    <row r="5" spans="1:12" ht="12.75" customHeight="1" x14ac:dyDescent="0.2">
      <c r="F5" s="463" t="s">
        <v>525</v>
      </c>
      <c r="G5" s="463"/>
      <c r="H5" s="463"/>
      <c r="I5" s="463"/>
    </row>
    <row r="6" spans="1:12" ht="12.75" customHeight="1" x14ac:dyDescent="0.2">
      <c r="F6" s="463" t="s">
        <v>1227</v>
      </c>
      <c r="G6" s="463"/>
      <c r="H6" s="463"/>
      <c r="I6" s="463"/>
    </row>
    <row r="7" spans="1:12" ht="15.75" x14ac:dyDescent="0.25">
      <c r="A7" s="474" t="s">
        <v>509</v>
      </c>
      <c r="B7" s="474"/>
      <c r="C7" s="474"/>
      <c r="D7" s="474"/>
      <c r="E7" s="474"/>
      <c r="F7" s="474"/>
      <c r="G7" s="474"/>
      <c r="H7" s="474"/>
    </row>
    <row r="8" spans="1:12" ht="35.25" customHeight="1" x14ac:dyDescent="0.25">
      <c r="A8" s="475" t="s">
        <v>524</v>
      </c>
      <c r="B8" s="475"/>
      <c r="C8" s="475"/>
      <c r="D8" s="475"/>
      <c r="E8" s="475"/>
      <c r="F8" s="475"/>
      <c r="G8" s="475"/>
      <c r="H8" s="475"/>
    </row>
    <row r="9" spans="1:12" ht="12" customHeight="1" thickBot="1" x14ac:dyDescent="0.25">
      <c r="A9" s="15"/>
      <c r="B9" s="16"/>
      <c r="C9" s="17"/>
      <c r="D9" s="17"/>
      <c r="E9" s="74"/>
      <c r="F9" s="266"/>
      <c r="G9" s="471" t="s">
        <v>354</v>
      </c>
      <c r="H9" s="471"/>
    </row>
    <row r="10" spans="1:12" s="6" customFormat="1" ht="21" customHeight="1" thickBot="1" x14ac:dyDescent="0.25">
      <c r="A10" s="478" t="s">
        <v>352</v>
      </c>
      <c r="B10" s="480" t="s">
        <v>229</v>
      </c>
      <c r="C10" s="482" t="s">
        <v>108</v>
      </c>
      <c r="D10" s="483" t="s">
        <v>109</v>
      </c>
      <c r="E10" s="485" t="s">
        <v>353</v>
      </c>
      <c r="F10" s="476" t="s">
        <v>355</v>
      </c>
      <c r="G10" s="472" t="s">
        <v>3</v>
      </c>
      <c r="H10" s="473"/>
    </row>
    <row r="11" spans="1:12" s="7" customFormat="1" ht="29.25" customHeight="1" thickBot="1" x14ac:dyDescent="0.25">
      <c r="A11" s="479"/>
      <c r="B11" s="481"/>
      <c r="C11" s="481"/>
      <c r="D11" s="484"/>
      <c r="E11" s="486"/>
      <c r="F11" s="477"/>
      <c r="G11" s="91" t="s">
        <v>104</v>
      </c>
      <c r="H11" s="92" t="s">
        <v>105</v>
      </c>
    </row>
    <row r="12" spans="1:12" s="10" customFormat="1" ht="15.75" thickBot="1" x14ac:dyDescent="0.25">
      <c r="A12" s="18">
        <v>1</v>
      </c>
      <c r="B12" s="19">
        <v>2</v>
      </c>
      <c r="C12" s="19">
        <v>3</v>
      </c>
      <c r="D12" s="20">
        <v>4</v>
      </c>
      <c r="E12" s="21">
        <v>5</v>
      </c>
      <c r="F12" s="93">
        <v>6</v>
      </c>
      <c r="G12" s="94">
        <v>7</v>
      </c>
      <c r="H12" s="95">
        <v>8</v>
      </c>
    </row>
    <row r="13" spans="1:12" s="12" customFormat="1" ht="58.5" thickBot="1" x14ac:dyDescent="0.25">
      <c r="A13" s="73">
        <v>2000</v>
      </c>
      <c r="B13" s="22" t="s">
        <v>110</v>
      </c>
      <c r="C13" s="23" t="s">
        <v>111</v>
      </c>
      <c r="D13" s="24" t="s">
        <v>111</v>
      </c>
      <c r="E13" s="25" t="s">
        <v>442</v>
      </c>
      <c r="F13" s="263">
        <f>G13+H13</f>
        <v>15655681.267600002</v>
      </c>
      <c r="G13" s="262">
        <f>G14+G49+G93+G146+G166+G186+G215+G245+G276+G308-G312</f>
        <v>6877898.2482000012</v>
      </c>
      <c r="H13" s="267">
        <f>H14+H49+H93+H146+H166+H186+H215+H245+H308</f>
        <v>8777783.0194000006</v>
      </c>
      <c r="I13" s="154"/>
      <c r="J13" s="154"/>
      <c r="K13" s="226"/>
      <c r="L13" s="225"/>
    </row>
    <row r="14" spans="1:12" s="11" customFormat="1" ht="63.75" customHeight="1" thickBot="1" x14ac:dyDescent="0.25">
      <c r="A14" s="26">
        <v>2100</v>
      </c>
      <c r="B14" s="27" t="s">
        <v>391</v>
      </c>
      <c r="C14" s="28" t="s">
        <v>340</v>
      </c>
      <c r="D14" s="29" t="s">
        <v>340</v>
      </c>
      <c r="E14" s="30" t="s">
        <v>443</v>
      </c>
      <c r="F14" s="260">
        <f>G14+H14</f>
        <v>2208690.3292</v>
      </c>
      <c r="G14" s="261">
        <f>G16+G20+G24+G29+G32+G35+G38+G41</f>
        <v>1846690.3292</v>
      </c>
      <c r="H14" s="227">
        <f>H16+H20+H24+H29+H32+H38+H41</f>
        <v>362000</v>
      </c>
      <c r="I14" s="155"/>
      <c r="J14" s="155"/>
      <c r="L14" s="250"/>
    </row>
    <row r="15" spans="1:12" ht="12.75" customHeight="1" x14ac:dyDescent="0.2">
      <c r="A15" s="31"/>
      <c r="B15" s="27"/>
      <c r="C15" s="28"/>
      <c r="D15" s="29"/>
      <c r="E15" s="32" t="s">
        <v>311</v>
      </c>
      <c r="F15" s="137"/>
      <c r="G15" s="138"/>
      <c r="H15" s="258"/>
      <c r="I15" s="146"/>
      <c r="J15" s="146"/>
    </row>
    <row r="16" spans="1:12" s="8" customFormat="1" ht="48.75" customHeight="1" x14ac:dyDescent="0.2">
      <c r="A16" s="33">
        <v>2110</v>
      </c>
      <c r="B16" s="27" t="s">
        <v>391</v>
      </c>
      <c r="C16" s="34" t="s">
        <v>341</v>
      </c>
      <c r="D16" s="35" t="s">
        <v>340</v>
      </c>
      <c r="E16" s="36" t="s">
        <v>230</v>
      </c>
      <c r="F16" s="203">
        <f>G16+H16</f>
        <v>1986493.3292</v>
      </c>
      <c r="G16" s="204">
        <f>G17+G18+G19</f>
        <v>1681493.3292</v>
      </c>
      <c r="H16" s="201">
        <f>H17+H18+H19</f>
        <v>305000</v>
      </c>
      <c r="I16" s="156"/>
      <c r="J16" s="220"/>
      <c r="L16" s="259"/>
    </row>
    <row r="17" spans="1:10" ht="27.75" customHeight="1" x14ac:dyDescent="0.2">
      <c r="A17" s="33">
        <v>2111</v>
      </c>
      <c r="B17" s="37" t="s">
        <v>391</v>
      </c>
      <c r="C17" s="38" t="s">
        <v>341</v>
      </c>
      <c r="D17" s="39" t="s">
        <v>341</v>
      </c>
      <c r="E17" s="32" t="s">
        <v>231</v>
      </c>
      <c r="F17" s="205">
        <f>G17+H17</f>
        <v>1986493.3292</v>
      </c>
      <c r="G17" s="265">
        <v>1681493.3292</v>
      </c>
      <c r="H17" s="202">
        <v>305000</v>
      </c>
      <c r="I17" s="146"/>
      <c r="J17" s="158"/>
    </row>
    <row r="18" spans="1:10" ht="24" x14ac:dyDescent="0.2">
      <c r="A18" s="33">
        <v>2112</v>
      </c>
      <c r="B18" s="37" t="s">
        <v>391</v>
      </c>
      <c r="C18" s="38" t="s">
        <v>341</v>
      </c>
      <c r="D18" s="39" t="s">
        <v>342</v>
      </c>
      <c r="E18" s="32" t="s">
        <v>112</v>
      </c>
      <c r="F18" s="145">
        <f>G18+H18</f>
        <v>0</v>
      </c>
      <c r="G18" s="141">
        <v>0</v>
      </c>
      <c r="H18" s="142">
        <v>0</v>
      </c>
      <c r="I18" s="146"/>
      <c r="J18" s="146"/>
    </row>
    <row r="19" spans="1:10" x14ac:dyDescent="0.2">
      <c r="A19" s="33">
        <v>2113</v>
      </c>
      <c r="B19" s="37" t="s">
        <v>391</v>
      </c>
      <c r="C19" s="38" t="s">
        <v>341</v>
      </c>
      <c r="D19" s="39" t="s">
        <v>271</v>
      </c>
      <c r="E19" s="32" t="s">
        <v>113</v>
      </c>
      <c r="F19" s="170">
        <f>G19+H19</f>
        <v>0</v>
      </c>
      <c r="G19" s="171">
        <v>0</v>
      </c>
      <c r="H19" s="172">
        <v>0</v>
      </c>
      <c r="I19" s="146"/>
      <c r="J19" s="146"/>
    </row>
    <row r="20" spans="1:10" ht="24" x14ac:dyDescent="0.2">
      <c r="A20" s="33">
        <v>2120</v>
      </c>
      <c r="B20" s="27" t="s">
        <v>391</v>
      </c>
      <c r="C20" s="34" t="s">
        <v>342</v>
      </c>
      <c r="D20" s="35" t="s">
        <v>340</v>
      </c>
      <c r="E20" s="36" t="s">
        <v>114</v>
      </c>
      <c r="F20" s="191">
        <f>G20+H20</f>
        <v>0</v>
      </c>
      <c r="G20" s="192">
        <f>G22+G23</f>
        <v>0</v>
      </c>
      <c r="H20" s="193">
        <f>H22+H23</f>
        <v>0</v>
      </c>
      <c r="I20" s="146"/>
      <c r="J20" s="146"/>
    </row>
    <row r="21" spans="1:10" s="8" customFormat="1" ht="10.5" customHeight="1" x14ac:dyDescent="0.2">
      <c r="A21" s="33"/>
      <c r="B21" s="27"/>
      <c r="C21" s="34"/>
      <c r="D21" s="35"/>
      <c r="E21" s="32" t="s">
        <v>441</v>
      </c>
      <c r="F21" s="170"/>
      <c r="G21" s="171"/>
      <c r="H21" s="169"/>
      <c r="I21" s="156"/>
      <c r="J21" s="156"/>
    </row>
    <row r="22" spans="1:10" ht="16.5" customHeight="1" x14ac:dyDescent="0.2">
      <c r="A22" s="33">
        <v>2121</v>
      </c>
      <c r="B22" s="37" t="s">
        <v>391</v>
      </c>
      <c r="C22" s="38" t="s">
        <v>342</v>
      </c>
      <c r="D22" s="39" t="s">
        <v>341</v>
      </c>
      <c r="E22" s="40" t="s">
        <v>232</v>
      </c>
      <c r="F22" s="170">
        <f>G22+H22</f>
        <v>0</v>
      </c>
      <c r="G22" s="171">
        <v>0</v>
      </c>
      <c r="H22" s="172">
        <v>0</v>
      </c>
      <c r="I22" s="146"/>
      <c r="J22" s="146"/>
    </row>
    <row r="23" spans="1:10" ht="23.25" customHeight="1" x14ac:dyDescent="0.2">
      <c r="A23" s="33">
        <v>2122</v>
      </c>
      <c r="B23" s="37" t="s">
        <v>391</v>
      </c>
      <c r="C23" s="38" t="s">
        <v>342</v>
      </c>
      <c r="D23" s="39" t="s">
        <v>342</v>
      </c>
      <c r="E23" s="32" t="s">
        <v>115</v>
      </c>
      <c r="F23" s="170">
        <f>G23+H23</f>
        <v>0</v>
      </c>
      <c r="G23" s="171">
        <v>0</v>
      </c>
      <c r="H23" s="172">
        <v>0</v>
      </c>
      <c r="I23" s="146"/>
      <c r="J23" s="146"/>
    </row>
    <row r="24" spans="1:10" ht="24" x14ac:dyDescent="0.2">
      <c r="A24" s="33">
        <v>2130</v>
      </c>
      <c r="B24" s="27" t="s">
        <v>391</v>
      </c>
      <c r="C24" s="34" t="s">
        <v>271</v>
      </c>
      <c r="D24" s="35" t="s">
        <v>340</v>
      </c>
      <c r="E24" s="36" t="s">
        <v>116</v>
      </c>
      <c r="F24" s="200">
        <f>G24+H24</f>
        <v>128697</v>
      </c>
      <c r="G24" s="213">
        <f>G26+G27+G28</f>
        <v>71697</v>
      </c>
      <c r="H24" s="194">
        <f>H27+H28</f>
        <v>57000</v>
      </c>
      <c r="I24" s="146"/>
      <c r="J24" s="146"/>
    </row>
    <row r="25" spans="1:10" s="8" customFormat="1" ht="10.5" customHeight="1" x14ac:dyDescent="0.2">
      <c r="A25" s="33"/>
      <c r="B25" s="27"/>
      <c r="C25" s="34"/>
      <c r="D25" s="35"/>
      <c r="E25" s="32" t="s">
        <v>312</v>
      </c>
      <c r="F25" s="140"/>
      <c r="G25" s="144"/>
      <c r="H25" s="157"/>
      <c r="I25" s="156"/>
      <c r="J25" s="156"/>
    </row>
    <row r="26" spans="1:10" ht="24" x14ac:dyDescent="0.2">
      <c r="A26" s="33">
        <v>2131</v>
      </c>
      <c r="B26" s="37" t="s">
        <v>391</v>
      </c>
      <c r="C26" s="38" t="s">
        <v>271</v>
      </c>
      <c r="D26" s="39" t="s">
        <v>341</v>
      </c>
      <c r="E26" s="32" t="s">
        <v>117</v>
      </c>
      <c r="F26" s="174">
        <f>G26</f>
        <v>6697</v>
      </c>
      <c r="G26" s="164">
        <v>6697</v>
      </c>
      <c r="H26" s="142" t="s">
        <v>107</v>
      </c>
      <c r="I26" s="146"/>
      <c r="J26" s="146"/>
    </row>
    <row r="27" spans="1:10" ht="14.25" customHeight="1" x14ac:dyDescent="0.2">
      <c r="A27" s="33">
        <v>2132</v>
      </c>
      <c r="B27" s="37" t="s">
        <v>391</v>
      </c>
      <c r="C27" s="38">
        <v>3</v>
      </c>
      <c r="D27" s="39">
        <v>2</v>
      </c>
      <c r="E27" s="32" t="s">
        <v>118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0" ht="24" x14ac:dyDescent="0.2">
      <c r="A28" s="33">
        <v>2133</v>
      </c>
      <c r="B28" s="37" t="s">
        <v>391</v>
      </c>
      <c r="C28" s="38">
        <v>3</v>
      </c>
      <c r="D28" s="39">
        <v>3</v>
      </c>
      <c r="E28" s="32" t="s">
        <v>119</v>
      </c>
      <c r="F28" s="170">
        <f>G28+H28</f>
        <v>122000</v>
      </c>
      <c r="G28" s="171">
        <v>65000</v>
      </c>
      <c r="H28" s="172">
        <v>57000</v>
      </c>
      <c r="I28" s="146"/>
      <c r="J28" s="146"/>
    </row>
    <row r="29" spans="1:10" ht="12.75" customHeight="1" x14ac:dyDescent="0.2">
      <c r="A29" s="33">
        <v>2140</v>
      </c>
      <c r="B29" s="27" t="s">
        <v>391</v>
      </c>
      <c r="C29" s="34">
        <v>4</v>
      </c>
      <c r="D29" s="35">
        <v>0</v>
      </c>
      <c r="E29" s="36" t="s">
        <v>120</v>
      </c>
      <c r="F29" s="191">
        <f>G29+H29</f>
        <v>0</v>
      </c>
      <c r="G29" s="192">
        <f>G31</f>
        <v>0</v>
      </c>
      <c r="H29" s="193">
        <f>H31</f>
        <v>0</v>
      </c>
      <c r="I29" s="146"/>
      <c r="J29" s="146"/>
    </row>
    <row r="30" spans="1:10" s="8" customFormat="1" ht="10.5" customHeight="1" x14ac:dyDescent="0.2">
      <c r="A30" s="33"/>
      <c r="B30" s="27"/>
      <c r="C30" s="34"/>
      <c r="D30" s="35"/>
      <c r="E30" s="32" t="s">
        <v>312</v>
      </c>
      <c r="F30" s="167"/>
      <c r="G30" s="168"/>
      <c r="H30" s="169"/>
      <c r="I30" s="156"/>
      <c r="J30" s="156"/>
    </row>
    <row r="31" spans="1:10" ht="14.25" customHeight="1" x14ac:dyDescent="0.2">
      <c r="A31" s="33">
        <v>2141</v>
      </c>
      <c r="B31" s="37" t="s">
        <v>391</v>
      </c>
      <c r="C31" s="38">
        <v>4</v>
      </c>
      <c r="D31" s="39">
        <v>1</v>
      </c>
      <c r="E31" s="32" t="s">
        <v>121</v>
      </c>
      <c r="F31" s="170">
        <f>G31+H31</f>
        <v>0</v>
      </c>
      <c r="G31" s="171">
        <v>0</v>
      </c>
      <c r="H31" s="172">
        <v>0</v>
      </c>
      <c r="I31" s="146"/>
      <c r="J31" s="146"/>
    </row>
    <row r="32" spans="1:10" ht="36" customHeight="1" x14ac:dyDescent="0.2">
      <c r="A32" s="33">
        <v>2150</v>
      </c>
      <c r="B32" s="27" t="s">
        <v>391</v>
      </c>
      <c r="C32" s="34">
        <v>5</v>
      </c>
      <c r="D32" s="35">
        <v>0</v>
      </c>
      <c r="E32" s="36" t="s">
        <v>122</v>
      </c>
      <c r="F32" s="191">
        <f>G32+H32</f>
        <v>0</v>
      </c>
      <c r="G32" s="192">
        <f>G34</f>
        <v>0</v>
      </c>
      <c r="H32" s="193">
        <f>H34</f>
        <v>0</v>
      </c>
      <c r="I32" s="146"/>
      <c r="J32" s="146"/>
    </row>
    <row r="33" spans="1:10" s="8" customFormat="1" ht="10.5" customHeight="1" x14ac:dyDescent="0.2">
      <c r="A33" s="33"/>
      <c r="B33" s="27"/>
      <c r="C33" s="34"/>
      <c r="D33" s="35"/>
      <c r="E33" s="32" t="s">
        <v>312</v>
      </c>
      <c r="F33" s="167"/>
      <c r="G33" s="168"/>
      <c r="H33" s="169"/>
      <c r="I33" s="156"/>
      <c r="J33" s="156"/>
    </row>
    <row r="34" spans="1:10" ht="36" x14ac:dyDescent="0.2">
      <c r="A34" s="33">
        <v>2151</v>
      </c>
      <c r="B34" s="37" t="s">
        <v>391</v>
      </c>
      <c r="C34" s="38">
        <v>5</v>
      </c>
      <c r="D34" s="39">
        <v>1</v>
      </c>
      <c r="E34" s="32" t="s">
        <v>123</v>
      </c>
      <c r="F34" s="170">
        <f>G34+H34</f>
        <v>0</v>
      </c>
      <c r="G34" s="171">
        <v>0</v>
      </c>
      <c r="H34" s="172">
        <v>0</v>
      </c>
      <c r="I34" s="146"/>
      <c r="J34" s="146"/>
    </row>
    <row r="35" spans="1:10" ht="36" x14ac:dyDescent="0.2">
      <c r="A35" s="33">
        <v>2160</v>
      </c>
      <c r="B35" s="27" t="s">
        <v>391</v>
      </c>
      <c r="C35" s="34">
        <v>6</v>
      </c>
      <c r="D35" s="35">
        <v>0</v>
      </c>
      <c r="E35" s="36" t="s">
        <v>124</v>
      </c>
      <c r="F35" s="195">
        <f>G35</f>
        <v>93500</v>
      </c>
      <c r="G35" s="196">
        <f>G37</f>
        <v>93500</v>
      </c>
      <c r="H35" s="197" t="s">
        <v>107</v>
      </c>
      <c r="I35" s="146"/>
      <c r="J35" s="146"/>
    </row>
    <row r="36" spans="1:10" s="8" customFormat="1" ht="10.5" customHeight="1" x14ac:dyDescent="0.2">
      <c r="A36" s="33"/>
      <c r="B36" s="27"/>
      <c r="C36" s="34"/>
      <c r="D36" s="35"/>
      <c r="E36" s="32" t="s">
        <v>312</v>
      </c>
      <c r="F36" s="143"/>
      <c r="G36" s="144"/>
      <c r="H36" s="157"/>
      <c r="I36" s="156"/>
      <c r="J36" s="156"/>
    </row>
    <row r="37" spans="1:10" ht="36" x14ac:dyDescent="0.2">
      <c r="A37" s="33">
        <v>2161</v>
      </c>
      <c r="B37" s="37" t="s">
        <v>391</v>
      </c>
      <c r="C37" s="38">
        <v>6</v>
      </c>
      <c r="D37" s="39">
        <v>1</v>
      </c>
      <c r="E37" s="32" t="s">
        <v>125</v>
      </c>
      <c r="F37" s="145">
        <f>G37</f>
        <v>93500</v>
      </c>
      <c r="G37" s="141">
        <v>93500</v>
      </c>
      <c r="H37" s="142" t="s">
        <v>107</v>
      </c>
      <c r="I37" s="146"/>
      <c r="J37" s="146"/>
    </row>
    <row r="38" spans="1:10" ht="24" x14ac:dyDescent="0.2">
      <c r="A38" s="33">
        <v>2170</v>
      </c>
      <c r="B38" s="27" t="s">
        <v>391</v>
      </c>
      <c r="C38" s="34">
        <v>7</v>
      </c>
      <c r="D38" s="35">
        <v>0</v>
      </c>
      <c r="E38" s="36" t="s">
        <v>437</v>
      </c>
      <c r="F38" s="191">
        <f>G38+H38</f>
        <v>0</v>
      </c>
      <c r="G38" s="192">
        <f>G40</f>
        <v>0</v>
      </c>
      <c r="H38" s="193">
        <f>H40</f>
        <v>0</v>
      </c>
      <c r="I38" s="146"/>
      <c r="J38" s="146"/>
    </row>
    <row r="39" spans="1:10" s="8" customFormat="1" ht="10.5" customHeight="1" x14ac:dyDescent="0.2">
      <c r="A39" s="33"/>
      <c r="B39" s="27"/>
      <c r="C39" s="34"/>
      <c r="D39" s="35"/>
      <c r="E39" s="32" t="s">
        <v>312</v>
      </c>
      <c r="F39" s="167"/>
      <c r="G39" s="168"/>
      <c r="H39" s="169"/>
      <c r="I39" s="156"/>
      <c r="J39" s="156"/>
    </row>
    <row r="40" spans="1:10" ht="16.5" customHeight="1" x14ac:dyDescent="0.2">
      <c r="A40" s="33">
        <v>2171</v>
      </c>
      <c r="B40" s="37" t="s">
        <v>391</v>
      </c>
      <c r="C40" s="38">
        <v>7</v>
      </c>
      <c r="D40" s="39">
        <v>1</v>
      </c>
      <c r="E40" s="32" t="s">
        <v>437</v>
      </c>
      <c r="F40" s="170">
        <f>G40+H40</f>
        <v>0</v>
      </c>
      <c r="G40" s="171">
        <v>0</v>
      </c>
      <c r="H40" s="172">
        <v>0</v>
      </c>
      <c r="I40" s="146"/>
      <c r="J40" s="146"/>
    </row>
    <row r="41" spans="1:10" ht="35.25" customHeight="1" x14ac:dyDescent="0.2">
      <c r="A41" s="33">
        <v>2180</v>
      </c>
      <c r="B41" s="27" t="s">
        <v>391</v>
      </c>
      <c r="C41" s="34">
        <v>8</v>
      </c>
      <c r="D41" s="35">
        <v>0</v>
      </c>
      <c r="E41" s="36" t="s">
        <v>126</v>
      </c>
      <c r="F41" s="198">
        <f>G41+H41</f>
        <v>0</v>
      </c>
      <c r="G41" s="199">
        <f>G43</f>
        <v>0</v>
      </c>
      <c r="H41" s="199">
        <f>H43</f>
        <v>0</v>
      </c>
      <c r="I41" s="146"/>
      <c r="J41" s="146"/>
    </row>
    <row r="42" spans="1:10" s="8" customFormat="1" ht="10.5" customHeight="1" x14ac:dyDescent="0.2">
      <c r="A42" s="33"/>
      <c r="B42" s="27"/>
      <c r="C42" s="34"/>
      <c r="D42" s="35"/>
      <c r="E42" s="32" t="s">
        <v>312</v>
      </c>
      <c r="F42" s="167"/>
      <c r="G42" s="168"/>
      <c r="H42" s="169"/>
      <c r="I42" s="156"/>
      <c r="J42" s="156"/>
    </row>
    <row r="43" spans="1:10" ht="36" x14ac:dyDescent="0.2">
      <c r="A43" s="33">
        <v>2181</v>
      </c>
      <c r="B43" s="37" t="s">
        <v>391</v>
      </c>
      <c r="C43" s="38">
        <v>8</v>
      </c>
      <c r="D43" s="39">
        <v>1</v>
      </c>
      <c r="E43" s="32" t="s">
        <v>126</v>
      </c>
      <c r="F43" s="170">
        <f>G43+H43</f>
        <v>0</v>
      </c>
      <c r="G43" s="172">
        <f>G45+G46+G47+G48</f>
        <v>0</v>
      </c>
      <c r="H43" s="172">
        <f>H45+H46+H47+H48</f>
        <v>0</v>
      </c>
      <c r="I43" s="146"/>
      <c r="J43" s="146"/>
    </row>
    <row r="44" spans="1:10" x14ac:dyDescent="0.2">
      <c r="A44" s="33"/>
      <c r="B44" s="37"/>
      <c r="C44" s="38"/>
      <c r="D44" s="39"/>
      <c r="E44" s="41" t="s">
        <v>312</v>
      </c>
      <c r="F44" s="170"/>
      <c r="G44" s="171"/>
      <c r="H44" s="172"/>
      <c r="I44" s="146"/>
      <c r="J44" s="146"/>
    </row>
    <row r="45" spans="1:10" ht="24" x14ac:dyDescent="0.2">
      <c r="A45" s="33">
        <v>2182</v>
      </c>
      <c r="B45" s="37" t="s">
        <v>391</v>
      </c>
      <c r="C45" s="38">
        <v>8</v>
      </c>
      <c r="D45" s="39">
        <v>1</v>
      </c>
      <c r="E45" s="41" t="s">
        <v>314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24" x14ac:dyDescent="0.2">
      <c r="A46" s="33">
        <v>2183</v>
      </c>
      <c r="B46" s="37" t="s">
        <v>391</v>
      </c>
      <c r="C46" s="38">
        <v>8</v>
      </c>
      <c r="D46" s="39">
        <v>1</v>
      </c>
      <c r="E46" s="41" t="s">
        <v>315</v>
      </c>
      <c r="F46" s="170">
        <f>G46+H46</f>
        <v>0</v>
      </c>
      <c r="G46" s="171">
        <v>0</v>
      </c>
      <c r="H46" s="172">
        <v>0</v>
      </c>
      <c r="I46" s="146"/>
      <c r="J46" s="146"/>
    </row>
    <row r="47" spans="1:10" ht="24" x14ac:dyDescent="0.2">
      <c r="A47" s="33">
        <v>2184</v>
      </c>
      <c r="B47" s="37" t="s">
        <v>391</v>
      </c>
      <c r="C47" s="38">
        <v>8</v>
      </c>
      <c r="D47" s="39">
        <v>1</v>
      </c>
      <c r="E47" s="41" t="s">
        <v>316</v>
      </c>
      <c r="F47" s="170">
        <f>G47+H47</f>
        <v>0</v>
      </c>
      <c r="G47" s="171">
        <v>0</v>
      </c>
      <c r="H47" s="172">
        <v>0</v>
      </c>
      <c r="I47" s="146"/>
      <c r="J47" s="146"/>
    </row>
    <row r="48" spans="1:10" ht="10.5" customHeight="1" x14ac:dyDescent="0.2">
      <c r="A48" s="33">
        <v>2185</v>
      </c>
      <c r="B48" s="37" t="s">
        <v>391</v>
      </c>
      <c r="C48" s="38">
        <v>8</v>
      </c>
      <c r="D48" s="39">
        <v>1</v>
      </c>
      <c r="E48" s="41"/>
      <c r="F48" s="170">
        <f>G48+H48</f>
        <v>0</v>
      </c>
      <c r="G48" s="171">
        <v>0</v>
      </c>
      <c r="H48" s="172">
        <v>0</v>
      </c>
      <c r="I48" s="146"/>
      <c r="J48" s="146"/>
    </row>
    <row r="49" spans="1:10" s="11" customFormat="1" ht="27.75" customHeight="1" x14ac:dyDescent="0.2">
      <c r="A49" s="42">
        <v>2200</v>
      </c>
      <c r="B49" s="27" t="s">
        <v>392</v>
      </c>
      <c r="C49" s="34">
        <v>0</v>
      </c>
      <c r="D49" s="35">
        <v>0</v>
      </c>
      <c r="E49" s="30" t="s">
        <v>444</v>
      </c>
      <c r="F49" s="206">
        <f>G49+H49</f>
        <v>0</v>
      </c>
      <c r="G49" s="207">
        <f>G51+G54+G57+G60+G64</f>
        <v>0</v>
      </c>
      <c r="H49" s="207">
        <f>H51+H54+H57+H60+H64</f>
        <v>0</v>
      </c>
      <c r="I49" s="155"/>
      <c r="J49" s="155"/>
    </row>
    <row r="50" spans="1:10" ht="11.25" customHeight="1" x14ac:dyDescent="0.2">
      <c r="A50" s="31"/>
      <c r="B50" s="27"/>
      <c r="C50" s="28"/>
      <c r="D50" s="29"/>
      <c r="E50" s="32" t="s">
        <v>311</v>
      </c>
      <c r="F50" s="170"/>
      <c r="G50" s="181"/>
      <c r="H50" s="181"/>
      <c r="I50" s="146"/>
      <c r="J50" s="146"/>
    </row>
    <row r="51" spans="1:10" x14ac:dyDescent="0.2">
      <c r="A51" s="33">
        <v>2210</v>
      </c>
      <c r="B51" s="27" t="s">
        <v>392</v>
      </c>
      <c r="C51" s="38">
        <v>1</v>
      </c>
      <c r="D51" s="39">
        <v>0</v>
      </c>
      <c r="E51" s="36" t="s">
        <v>127</v>
      </c>
      <c r="F51" s="170">
        <f t="shared" ref="F51:F66" si="0">G51+H51</f>
        <v>0</v>
      </c>
      <c r="G51" s="172">
        <f>G53</f>
        <v>0</v>
      </c>
      <c r="H51" s="172">
        <f>H53</f>
        <v>0</v>
      </c>
      <c r="I51" s="146"/>
      <c r="J51" s="146"/>
    </row>
    <row r="52" spans="1:10" s="8" customFormat="1" ht="10.5" customHeight="1" x14ac:dyDescent="0.2">
      <c r="A52" s="33"/>
      <c r="B52" s="27"/>
      <c r="C52" s="34"/>
      <c r="D52" s="35"/>
      <c r="E52" s="32" t="s">
        <v>312</v>
      </c>
      <c r="F52" s="170"/>
      <c r="G52" s="169"/>
      <c r="H52" s="169"/>
      <c r="I52" s="156"/>
      <c r="J52" s="156"/>
    </row>
    <row r="53" spans="1:10" x14ac:dyDescent="0.2">
      <c r="A53" s="33">
        <v>2211</v>
      </c>
      <c r="B53" s="37" t="s">
        <v>392</v>
      </c>
      <c r="C53" s="38">
        <v>1</v>
      </c>
      <c r="D53" s="39">
        <v>1</v>
      </c>
      <c r="E53" s="32" t="s">
        <v>128</v>
      </c>
      <c r="F53" s="170">
        <f t="shared" si="0"/>
        <v>0</v>
      </c>
      <c r="G53" s="172">
        <v>0</v>
      </c>
      <c r="H53" s="172">
        <v>0</v>
      </c>
      <c r="I53" s="146"/>
      <c r="J53" s="146"/>
    </row>
    <row r="54" spans="1:10" ht="24" x14ac:dyDescent="0.2">
      <c r="A54" s="33">
        <v>2220</v>
      </c>
      <c r="B54" s="27" t="s">
        <v>392</v>
      </c>
      <c r="C54" s="34">
        <v>2</v>
      </c>
      <c r="D54" s="35">
        <v>0</v>
      </c>
      <c r="E54" s="36" t="s">
        <v>129</v>
      </c>
      <c r="F54" s="170">
        <f t="shared" si="0"/>
        <v>0</v>
      </c>
      <c r="G54" s="172">
        <f>G56</f>
        <v>0</v>
      </c>
      <c r="H54" s="172">
        <f>H56</f>
        <v>0</v>
      </c>
      <c r="I54" s="146"/>
      <c r="J54" s="146"/>
    </row>
    <row r="55" spans="1:10" s="8" customFormat="1" ht="10.5" customHeight="1" x14ac:dyDescent="0.2">
      <c r="A55" s="33"/>
      <c r="B55" s="27"/>
      <c r="C55" s="34"/>
      <c r="D55" s="35"/>
      <c r="E55" s="32" t="s">
        <v>312</v>
      </c>
      <c r="F55" s="170"/>
      <c r="G55" s="169"/>
      <c r="H55" s="169"/>
      <c r="I55" s="156"/>
      <c r="J55" s="156"/>
    </row>
    <row r="56" spans="1:10" x14ac:dyDescent="0.2">
      <c r="A56" s="33">
        <v>2221</v>
      </c>
      <c r="B56" s="37" t="s">
        <v>392</v>
      </c>
      <c r="C56" s="38">
        <v>2</v>
      </c>
      <c r="D56" s="39">
        <v>1</v>
      </c>
      <c r="E56" s="32" t="s">
        <v>130</v>
      </c>
      <c r="F56" s="170">
        <f t="shared" si="0"/>
        <v>0</v>
      </c>
      <c r="G56" s="172">
        <v>0</v>
      </c>
      <c r="H56" s="172">
        <v>0</v>
      </c>
      <c r="I56" s="146"/>
      <c r="J56" s="146"/>
    </row>
    <row r="57" spans="1:10" x14ac:dyDescent="0.2">
      <c r="A57" s="33">
        <v>2230</v>
      </c>
      <c r="B57" s="27" t="s">
        <v>392</v>
      </c>
      <c r="C57" s="38">
        <v>3</v>
      </c>
      <c r="D57" s="39">
        <v>0</v>
      </c>
      <c r="E57" s="36" t="s">
        <v>131</v>
      </c>
      <c r="F57" s="170">
        <f t="shared" si="0"/>
        <v>0</v>
      </c>
      <c r="G57" s="172">
        <f>G59</f>
        <v>0</v>
      </c>
      <c r="H57" s="172">
        <f>H59</f>
        <v>0</v>
      </c>
      <c r="I57" s="146"/>
      <c r="J57" s="146"/>
    </row>
    <row r="58" spans="1:10" s="8" customFormat="1" ht="10.5" customHeight="1" x14ac:dyDescent="0.2">
      <c r="A58" s="33"/>
      <c r="B58" s="27"/>
      <c r="C58" s="34"/>
      <c r="D58" s="35"/>
      <c r="E58" s="32" t="s">
        <v>312</v>
      </c>
      <c r="F58" s="170"/>
      <c r="G58" s="169"/>
      <c r="H58" s="169"/>
      <c r="I58" s="156"/>
      <c r="J58" s="156"/>
    </row>
    <row r="59" spans="1:10" x14ac:dyDescent="0.2">
      <c r="A59" s="33">
        <v>2231</v>
      </c>
      <c r="B59" s="37" t="s">
        <v>392</v>
      </c>
      <c r="C59" s="38">
        <v>3</v>
      </c>
      <c r="D59" s="39">
        <v>1</v>
      </c>
      <c r="E59" s="32" t="s">
        <v>132</v>
      </c>
      <c r="F59" s="170">
        <f t="shared" si="0"/>
        <v>0</v>
      </c>
      <c r="G59" s="172">
        <v>0</v>
      </c>
      <c r="H59" s="172">
        <v>0</v>
      </c>
      <c r="I59" s="146"/>
      <c r="J59" s="146"/>
    </row>
    <row r="60" spans="1:10" ht="36" x14ac:dyDescent="0.2">
      <c r="A60" s="33">
        <v>2240</v>
      </c>
      <c r="B60" s="27" t="s">
        <v>392</v>
      </c>
      <c r="C60" s="34">
        <v>4</v>
      </c>
      <c r="D60" s="35">
        <v>0</v>
      </c>
      <c r="E60" s="36" t="s">
        <v>133</v>
      </c>
      <c r="F60" s="170">
        <f t="shared" si="0"/>
        <v>0</v>
      </c>
      <c r="G60" s="172">
        <f>G62</f>
        <v>0</v>
      </c>
      <c r="H60" s="172">
        <f>H62</f>
        <v>0</v>
      </c>
      <c r="I60" s="146"/>
      <c r="J60" s="146"/>
    </row>
    <row r="61" spans="1:10" s="8" customFormat="1" ht="10.5" customHeight="1" x14ac:dyDescent="0.2">
      <c r="A61" s="33"/>
      <c r="B61" s="27"/>
      <c r="C61" s="34"/>
      <c r="D61" s="35"/>
      <c r="E61" s="32" t="s">
        <v>312</v>
      </c>
      <c r="F61" s="170"/>
      <c r="G61" s="169"/>
      <c r="H61" s="169"/>
      <c r="I61" s="156"/>
      <c r="J61" s="156"/>
    </row>
    <row r="62" spans="1:10" ht="36" x14ac:dyDescent="0.2">
      <c r="A62" s="33">
        <v>2241</v>
      </c>
      <c r="B62" s="37" t="s">
        <v>392</v>
      </c>
      <c r="C62" s="38">
        <v>4</v>
      </c>
      <c r="D62" s="39">
        <v>1</v>
      </c>
      <c r="E62" s="32" t="s">
        <v>133</v>
      </c>
      <c r="F62" s="170">
        <f t="shared" si="0"/>
        <v>0</v>
      </c>
      <c r="G62" s="172">
        <v>0</v>
      </c>
      <c r="H62" s="172"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>
        <f t="shared" si="0"/>
        <v>0</v>
      </c>
      <c r="G63" s="169"/>
      <c r="H63" s="169"/>
      <c r="I63" s="156"/>
      <c r="J63" s="156"/>
    </row>
    <row r="64" spans="1:10" ht="24" x14ac:dyDescent="0.2">
      <c r="A64" s="33">
        <v>2250</v>
      </c>
      <c r="B64" s="27" t="s">
        <v>392</v>
      </c>
      <c r="C64" s="34">
        <v>5</v>
      </c>
      <c r="D64" s="35">
        <v>0</v>
      </c>
      <c r="E64" s="36" t="s">
        <v>134</v>
      </c>
      <c r="F64" s="170">
        <f t="shared" si="0"/>
        <v>0</v>
      </c>
      <c r="G64" s="172">
        <f>G66</f>
        <v>0</v>
      </c>
      <c r="H64" s="172">
        <f>H66</f>
        <v>0</v>
      </c>
      <c r="I64" s="146"/>
      <c r="J64" s="146"/>
    </row>
    <row r="65" spans="1:10" s="8" customFormat="1" ht="10.5" customHeight="1" x14ac:dyDescent="0.2">
      <c r="A65" s="33"/>
      <c r="B65" s="27"/>
      <c r="C65" s="34"/>
      <c r="D65" s="35"/>
      <c r="E65" s="32" t="s">
        <v>312</v>
      </c>
      <c r="F65" s="170"/>
      <c r="G65" s="169"/>
      <c r="H65" s="169"/>
      <c r="I65" s="156"/>
      <c r="J65" s="156"/>
    </row>
    <row r="66" spans="1:10" ht="24" x14ac:dyDescent="0.2">
      <c r="A66" s="33">
        <v>2251</v>
      </c>
      <c r="B66" s="37" t="s">
        <v>392</v>
      </c>
      <c r="C66" s="38">
        <v>5</v>
      </c>
      <c r="D66" s="39">
        <v>1</v>
      </c>
      <c r="E66" s="32" t="s">
        <v>134</v>
      </c>
      <c r="F66" s="170">
        <f t="shared" si="0"/>
        <v>0</v>
      </c>
      <c r="G66" s="172">
        <v>0</v>
      </c>
      <c r="H66" s="172">
        <v>0</v>
      </c>
      <c r="I66" s="146"/>
      <c r="J66" s="146"/>
    </row>
    <row r="67" spans="1:10" s="11" customFormat="1" ht="66.75" customHeight="1" x14ac:dyDescent="0.2">
      <c r="A67" s="42">
        <v>2300</v>
      </c>
      <c r="B67" s="43" t="s">
        <v>393</v>
      </c>
      <c r="C67" s="34">
        <v>0</v>
      </c>
      <c r="D67" s="35">
        <v>0</v>
      </c>
      <c r="E67" s="44" t="s">
        <v>445</v>
      </c>
      <c r="F67" s="145" t="s">
        <v>107</v>
      </c>
      <c r="G67" s="141" t="s">
        <v>107</v>
      </c>
      <c r="H67" s="142" t="s">
        <v>107</v>
      </c>
      <c r="I67" s="155"/>
      <c r="J67" s="155"/>
    </row>
    <row r="68" spans="1:10" ht="11.25" customHeight="1" x14ac:dyDescent="0.2">
      <c r="A68" s="31"/>
      <c r="B68" s="27"/>
      <c r="C68" s="28"/>
      <c r="D68" s="29"/>
      <c r="E68" s="32" t="s">
        <v>311</v>
      </c>
      <c r="F68" s="137"/>
      <c r="G68" s="138"/>
      <c r="H68" s="139"/>
      <c r="I68" s="146"/>
      <c r="J68" s="146"/>
    </row>
    <row r="69" spans="1:10" ht="24.75" customHeight="1" x14ac:dyDescent="0.2">
      <c r="A69" s="33">
        <v>2310</v>
      </c>
      <c r="B69" s="43" t="s">
        <v>393</v>
      </c>
      <c r="C69" s="34">
        <v>1</v>
      </c>
      <c r="D69" s="35">
        <v>0</v>
      </c>
      <c r="E69" s="36" t="s">
        <v>256</v>
      </c>
      <c r="F69" s="166">
        <f>F71+F72+F73</f>
        <v>0</v>
      </c>
      <c r="G69" s="166">
        <f>G71+G72+G73</f>
        <v>0</v>
      </c>
      <c r="H69" s="166">
        <f>H71+H72+H73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45"/>
      <c r="G70" s="141"/>
      <c r="H70" s="157"/>
      <c r="I70" s="156"/>
      <c r="J70" s="156"/>
    </row>
    <row r="71" spans="1:10" x14ac:dyDescent="0.2">
      <c r="A71" s="33">
        <v>2311</v>
      </c>
      <c r="B71" s="45" t="s">
        <v>393</v>
      </c>
      <c r="C71" s="38">
        <v>1</v>
      </c>
      <c r="D71" s="39">
        <v>1</v>
      </c>
      <c r="E71" s="32" t="s">
        <v>135</v>
      </c>
      <c r="F71" s="170">
        <v>0</v>
      </c>
      <c r="G71" s="171">
        <v>0</v>
      </c>
      <c r="H71" s="172">
        <v>0</v>
      </c>
      <c r="I71" s="146"/>
      <c r="J71" s="146"/>
    </row>
    <row r="72" spans="1:10" x14ac:dyDescent="0.2">
      <c r="A72" s="33">
        <v>2312</v>
      </c>
      <c r="B72" s="45" t="s">
        <v>393</v>
      </c>
      <c r="C72" s="38">
        <v>1</v>
      </c>
      <c r="D72" s="39">
        <v>2</v>
      </c>
      <c r="E72" s="32" t="s">
        <v>257</v>
      </c>
      <c r="F72" s="170">
        <v>0</v>
      </c>
      <c r="G72" s="171">
        <v>0</v>
      </c>
      <c r="H72" s="172">
        <v>0</v>
      </c>
      <c r="I72" s="146"/>
      <c r="J72" s="146"/>
    </row>
    <row r="73" spans="1:10" x14ac:dyDescent="0.2">
      <c r="A73" s="33">
        <v>2313</v>
      </c>
      <c r="B73" s="45" t="s">
        <v>393</v>
      </c>
      <c r="C73" s="38">
        <v>1</v>
      </c>
      <c r="D73" s="39">
        <v>3</v>
      </c>
      <c r="E73" s="32" t="s">
        <v>258</v>
      </c>
      <c r="F73" s="170">
        <v>0</v>
      </c>
      <c r="G73" s="171">
        <v>0</v>
      </c>
      <c r="H73" s="172">
        <v>0</v>
      </c>
      <c r="I73" s="146"/>
      <c r="J73" s="146"/>
    </row>
    <row r="74" spans="1:10" x14ac:dyDescent="0.2">
      <c r="A74" s="33">
        <v>2320</v>
      </c>
      <c r="B74" s="43" t="s">
        <v>393</v>
      </c>
      <c r="C74" s="34">
        <v>2</v>
      </c>
      <c r="D74" s="35">
        <v>0</v>
      </c>
      <c r="E74" s="36" t="s">
        <v>259</v>
      </c>
      <c r="F74" s="165">
        <f>G74+H74</f>
        <v>0</v>
      </c>
      <c r="G74" s="166">
        <f>G76</f>
        <v>0</v>
      </c>
      <c r="H74" s="166">
        <f>H76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70"/>
      <c r="G75" s="169"/>
      <c r="H75" s="169"/>
      <c r="I75" s="156"/>
      <c r="J75" s="156"/>
    </row>
    <row r="76" spans="1:10" x14ac:dyDescent="0.2">
      <c r="A76" s="33">
        <v>2321</v>
      </c>
      <c r="B76" s="45" t="s">
        <v>393</v>
      </c>
      <c r="C76" s="38">
        <v>2</v>
      </c>
      <c r="D76" s="39">
        <v>1</v>
      </c>
      <c r="E76" s="32" t="s">
        <v>260</v>
      </c>
      <c r="F76" s="170">
        <f t="shared" ref="F76:F86" si="1">G76+H76</f>
        <v>0</v>
      </c>
      <c r="G76" s="172">
        <v>0</v>
      </c>
      <c r="H76" s="172">
        <v>0</v>
      </c>
      <c r="I76" s="146"/>
      <c r="J76" s="146"/>
    </row>
    <row r="77" spans="1:10" ht="24" x14ac:dyDescent="0.2">
      <c r="A77" s="33">
        <v>2330</v>
      </c>
      <c r="B77" s="43" t="s">
        <v>393</v>
      </c>
      <c r="C77" s="34">
        <v>3</v>
      </c>
      <c r="D77" s="35">
        <v>0</v>
      </c>
      <c r="E77" s="36" t="s">
        <v>261</v>
      </c>
      <c r="F77" s="165">
        <f t="shared" si="1"/>
        <v>0</v>
      </c>
      <c r="G77" s="166">
        <f>G79+G80</f>
        <v>0</v>
      </c>
      <c r="H77" s="166">
        <f>H79+H80</f>
        <v>0</v>
      </c>
      <c r="I77" s="146"/>
      <c r="J77" s="146"/>
    </row>
    <row r="78" spans="1:10" s="8" customFormat="1" ht="10.5" customHeight="1" x14ac:dyDescent="0.2">
      <c r="A78" s="33"/>
      <c r="B78" s="27"/>
      <c r="C78" s="34"/>
      <c r="D78" s="35"/>
      <c r="E78" s="32" t="s">
        <v>312</v>
      </c>
      <c r="F78" s="170"/>
      <c r="G78" s="169"/>
      <c r="H78" s="169"/>
      <c r="I78" s="156"/>
      <c r="J78" s="156"/>
    </row>
    <row r="79" spans="1:10" x14ac:dyDescent="0.2">
      <c r="A79" s="33">
        <v>2331</v>
      </c>
      <c r="B79" s="45" t="s">
        <v>393</v>
      </c>
      <c r="C79" s="38">
        <v>3</v>
      </c>
      <c r="D79" s="39">
        <v>1</v>
      </c>
      <c r="E79" s="32" t="s">
        <v>136</v>
      </c>
      <c r="F79" s="170">
        <f t="shared" si="1"/>
        <v>0</v>
      </c>
      <c r="G79" s="172">
        <v>0</v>
      </c>
      <c r="H79" s="172">
        <v>0</v>
      </c>
      <c r="I79" s="146"/>
      <c r="J79" s="146"/>
    </row>
    <row r="80" spans="1:10" x14ac:dyDescent="0.2">
      <c r="A80" s="33">
        <v>2332</v>
      </c>
      <c r="B80" s="45" t="s">
        <v>393</v>
      </c>
      <c r="C80" s="38">
        <v>3</v>
      </c>
      <c r="D80" s="39">
        <v>2</v>
      </c>
      <c r="E80" s="32" t="s">
        <v>262</v>
      </c>
      <c r="F80" s="170">
        <f t="shared" si="1"/>
        <v>0</v>
      </c>
      <c r="G80" s="172">
        <v>0</v>
      </c>
      <c r="H80" s="172">
        <v>0</v>
      </c>
      <c r="I80" s="146"/>
      <c r="J80" s="146"/>
    </row>
    <row r="81" spans="1:11" x14ac:dyDescent="0.2">
      <c r="A81" s="33">
        <v>2340</v>
      </c>
      <c r="B81" s="43" t="s">
        <v>393</v>
      </c>
      <c r="C81" s="34">
        <v>4</v>
      </c>
      <c r="D81" s="35">
        <v>0</v>
      </c>
      <c r="E81" s="36" t="s">
        <v>263</v>
      </c>
      <c r="F81" s="165">
        <f t="shared" si="1"/>
        <v>0</v>
      </c>
      <c r="G81" s="166">
        <f>G83</f>
        <v>0</v>
      </c>
      <c r="H81" s="166">
        <f>H83</f>
        <v>0</v>
      </c>
      <c r="I81" s="146"/>
      <c r="J81" s="146"/>
    </row>
    <row r="82" spans="1:11" s="8" customFormat="1" ht="10.5" customHeight="1" x14ac:dyDescent="0.2">
      <c r="A82" s="33"/>
      <c r="B82" s="27"/>
      <c r="C82" s="34"/>
      <c r="D82" s="35"/>
      <c r="E82" s="32" t="s">
        <v>312</v>
      </c>
      <c r="F82" s="170"/>
      <c r="G82" s="169"/>
      <c r="H82" s="169"/>
      <c r="I82" s="156"/>
      <c r="J82" s="156"/>
    </row>
    <row r="83" spans="1:11" x14ac:dyDescent="0.2">
      <c r="A83" s="33">
        <v>2341</v>
      </c>
      <c r="B83" s="45" t="s">
        <v>393</v>
      </c>
      <c r="C83" s="38">
        <v>4</v>
      </c>
      <c r="D83" s="39">
        <v>1</v>
      </c>
      <c r="E83" s="32" t="s">
        <v>263</v>
      </c>
      <c r="F83" s="170">
        <f t="shared" si="1"/>
        <v>0</v>
      </c>
      <c r="G83" s="172">
        <v>0</v>
      </c>
      <c r="H83" s="172">
        <v>0</v>
      </c>
      <c r="I83" s="146"/>
      <c r="J83" s="146"/>
    </row>
    <row r="84" spans="1:11" x14ac:dyDescent="0.2">
      <c r="A84" s="33">
        <v>2350</v>
      </c>
      <c r="B84" s="43" t="s">
        <v>393</v>
      </c>
      <c r="C84" s="34">
        <v>5</v>
      </c>
      <c r="D84" s="35">
        <v>0</v>
      </c>
      <c r="E84" s="36" t="s">
        <v>137</v>
      </c>
      <c r="F84" s="165">
        <f t="shared" si="1"/>
        <v>0</v>
      </c>
      <c r="G84" s="166">
        <f>G86</f>
        <v>0</v>
      </c>
      <c r="H84" s="166">
        <f>H86</f>
        <v>0</v>
      </c>
      <c r="I84" s="146"/>
      <c r="J84" s="146"/>
    </row>
    <row r="85" spans="1:11" s="8" customFormat="1" ht="10.5" customHeight="1" x14ac:dyDescent="0.2">
      <c r="A85" s="33"/>
      <c r="B85" s="27"/>
      <c r="C85" s="34"/>
      <c r="D85" s="35"/>
      <c r="E85" s="32" t="s">
        <v>312</v>
      </c>
      <c r="F85" s="170"/>
      <c r="G85" s="169"/>
      <c r="H85" s="169"/>
      <c r="I85" s="156"/>
      <c r="J85" s="156"/>
    </row>
    <row r="86" spans="1:11" ht="11.25" customHeight="1" x14ac:dyDescent="0.2">
      <c r="A86" s="33">
        <v>2351</v>
      </c>
      <c r="B86" s="45" t="s">
        <v>393</v>
      </c>
      <c r="C86" s="38">
        <v>5</v>
      </c>
      <c r="D86" s="39">
        <v>1</v>
      </c>
      <c r="E86" s="32" t="s">
        <v>138</v>
      </c>
      <c r="F86" s="170">
        <f t="shared" si="1"/>
        <v>0</v>
      </c>
      <c r="G86" s="172">
        <v>0</v>
      </c>
      <c r="H86" s="172">
        <v>0</v>
      </c>
      <c r="I86" s="146"/>
      <c r="J86" s="146"/>
    </row>
    <row r="87" spans="1:11" ht="43.5" customHeight="1" x14ac:dyDescent="0.2">
      <c r="A87" s="33">
        <v>2360</v>
      </c>
      <c r="B87" s="43" t="s">
        <v>393</v>
      </c>
      <c r="C87" s="34">
        <v>6</v>
      </c>
      <c r="D87" s="35">
        <v>0</v>
      </c>
      <c r="E87" s="36" t="s">
        <v>323</v>
      </c>
      <c r="F87" s="165">
        <f>G87+H87</f>
        <v>0</v>
      </c>
      <c r="G87" s="166">
        <f>G89</f>
        <v>0</v>
      </c>
      <c r="H87" s="166">
        <f>H89</f>
        <v>0</v>
      </c>
      <c r="I87" s="146"/>
      <c r="J87" s="146"/>
    </row>
    <row r="88" spans="1:11" s="8" customFormat="1" ht="12" customHeight="1" x14ac:dyDescent="0.2">
      <c r="A88" s="33"/>
      <c r="B88" s="27"/>
      <c r="C88" s="34"/>
      <c r="D88" s="35"/>
      <c r="E88" s="32" t="s">
        <v>312</v>
      </c>
      <c r="F88" s="170"/>
      <c r="G88" s="169"/>
      <c r="H88" s="169"/>
      <c r="I88" s="156"/>
      <c r="J88" s="156"/>
    </row>
    <row r="89" spans="1:11" ht="36" x14ac:dyDescent="0.2">
      <c r="A89" s="33">
        <v>2361</v>
      </c>
      <c r="B89" s="45" t="s">
        <v>393</v>
      </c>
      <c r="C89" s="38">
        <v>6</v>
      </c>
      <c r="D89" s="39">
        <v>1</v>
      </c>
      <c r="E89" s="32" t="s">
        <v>323</v>
      </c>
      <c r="F89" s="170">
        <f>G89+H89</f>
        <v>0</v>
      </c>
      <c r="G89" s="172">
        <v>0</v>
      </c>
      <c r="H89" s="172">
        <v>0</v>
      </c>
      <c r="I89" s="146"/>
      <c r="J89" s="146"/>
    </row>
    <row r="90" spans="1:11" ht="26.25" customHeight="1" x14ac:dyDescent="0.2">
      <c r="A90" s="33">
        <v>2370</v>
      </c>
      <c r="B90" s="43" t="s">
        <v>393</v>
      </c>
      <c r="C90" s="34">
        <v>7</v>
      </c>
      <c r="D90" s="35">
        <v>0</v>
      </c>
      <c r="E90" s="36" t="s">
        <v>324</v>
      </c>
      <c r="F90" s="165">
        <f>G90+H90</f>
        <v>0</v>
      </c>
      <c r="G90" s="166">
        <f>G92</f>
        <v>0</v>
      </c>
      <c r="H90" s="166">
        <f>H92</f>
        <v>0</v>
      </c>
      <c r="I90" s="146"/>
      <c r="J90" s="146"/>
    </row>
    <row r="91" spans="1:11" s="8" customFormat="1" ht="10.5" customHeight="1" x14ac:dyDescent="0.2">
      <c r="A91" s="33"/>
      <c r="B91" s="27"/>
      <c r="C91" s="34"/>
      <c r="D91" s="35"/>
      <c r="E91" s="32" t="s">
        <v>312</v>
      </c>
      <c r="F91" s="170"/>
      <c r="G91" s="169"/>
      <c r="H91" s="169"/>
      <c r="I91" s="156"/>
      <c r="J91" s="156"/>
    </row>
    <row r="92" spans="1:11" ht="36" x14ac:dyDescent="0.2">
      <c r="A92" s="33">
        <v>2371</v>
      </c>
      <c r="B92" s="45" t="s">
        <v>393</v>
      </c>
      <c r="C92" s="38">
        <v>7</v>
      </c>
      <c r="D92" s="39">
        <v>1</v>
      </c>
      <c r="E92" s="32" t="s">
        <v>325</v>
      </c>
      <c r="F92" s="170">
        <f>G92+H92</f>
        <v>0</v>
      </c>
      <c r="G92" s="172">
        <v>0</v>
      </c>
      <c r="H92" s="172">
        <v>0</v>
      </c>
      <c r="I92" s="146"/>
      <c r="J92" s="146"/>
    </row>
    <row r="93" spans="1:11" s="11" customFormat="1" ht="45.75" customHeight="1" x14ac:dyDescent="0.2">
      <c r="A93" s="42">
        <v>2400</v>
      </c>
      <c r="B93" s="43" t="s">
        <v>394</v>
      </c>
      <c r="C93" s="34">
        <v>0</v>
      </c>
      <c r="D93" s="35">
        <v>0</v>
      </c>
      <c r="E93" s="44" t="s">
        <v>446</v>
      </c>
      <c r="F93" s="210">
        <f>G93+H93</f>
        <v>4560283.0194000006</v>
      </c>
      <c r="G93" s="208">
        <f>G95+G99+G105+G113+G118+G125+G128+G134+G143</f>
        <v>93000</v>
      </c>
      <c r="H93" s="209">
        <f>H95+H99+H105+H113+H118+H125+H128+H134</f>
        <v>4467283.0194000006</v>
      </c>
      <c r="I93" s="155"/>
      <c r="J93" s="211"/>
      <c r="K93" s="212"/>
    </row>
    <row r="94" spans="1:11" ht="11.25" customHeight="1" x14ac:dyDescent="0.2">
      <c r="A94" s="31"/>
      <c r="B94" s="27"/>
      <c r="C94" s="28"/>
      <c r="D94" s="29"/>
      <c r="E94" s="32" t="s">
        <v>311</v>
      </c>
      <c r="F94" s="137"/>
      <c r="G94" s="138"/>
      <c r="H94" s="139"/>
      <c r="I94" s="146"/>
      <c r="J94" s="146"/>
    </row>
    <row r="95" spans="1:11" ht="36" x14ac:dyDescent="0.2">
      <c r="A95" s="33">
        <v>2410</v>
      </c>
      <c r="B95" s="43" t="s">
        <v>394</v>
      </c>
      <c r="C95" s="34">
        <v>1</v>
      </c>
      <c r="D95" s="35">
        <v>0</v>
      </c>
      <c r="E95" s="36" t="s">
        <v>139</v>
      </c>
      <c r="F95" s="191">
        <f>G95+H95</f>
        <v>0</v>
      </c>
      <c r="G95" s="192">
        <f>G97+G98</f>
        <v>0</v>
      </c>
      <c r="H95" s="192">
        <f>H97+H98</f>
        <v>0</v>
      </c>
      <c r="I95" s="146"/>
      <c r="J95" s="146"/>
    </row>
    <row r="96" spans="1:11" s="8" customFormat="1" ht="10.5" customHeight="1" x14ac:dyDescent="0.2">
      <c r="A96" s="33"/>
      <c r="B96" s="27"/>
      <c r="C96" s="34"/>
      <c r="D96" s="35"/>
      <c r="E96" s="32" t="s">
        <v>312</v>
      </c>
      <c r="F96" s="178"/>
      <c r="G96" s="179"/>
      <c r="H96" s="180"/>
      <c r="I96" s="156"/>
      <c r="J96" s="156"/>
    </row>
    <row r="97" spans="1:10" ht="24" x14ac:dyDescent="0.2">
      <c r="A97" s="33">
        <v>2411</v>
      </c>
      <c r="B97" s="45" t="s">
        <v>394</v>
      </c>
      <c r="C97" s="38">
        <v>1</v>
      </c>
      <c r="D97" s="39">
        <v>1</v>
      </c>
      <c r="E97" s="32" t="s">
        <v>140</v>
      </c>
      <c r="F97" s="170">
        <f>G97+H97</f>
        <v>0</v>
      </c>
      <c r="G97" s="171">
        <v>0</v>
      </c>
      <c r="H97" s="172">
        <v>0</v>
      </c>
      <c r="I97" s="146"/>
      <c r="J97" s="146"/>
    </row>
    <row r="98" spans="1:10" ht="24" x14ac:dyDescent="0.2">
      <c r="A98" s="33">
        <v>2412</v>
      </c>
      <c r="B98" s="45" t="s">
        <v>394</v>
      </c>
      <c r="C98" s="38">
        <v>1</v>
      </c>
      <c r="D98" s="39">
        <v>2</v>
      </c>
      <c r="E98" s="32" t="s">
        <v>141</v>
      </c>
      <c r="F98" s="170">
        <f>G98+H98</f>
        <v>0</v>
      </c>
      <c r="G98" s="171">
        <v>0</v>
      </c>
      <c r="H98" s="172">
        <v>0</v>
      </c>
      <c r="I98" s="146"/>
      <c r="J98" s="146"/>
    </row>
    <row r="99" spans="1:10" ht="36" x14ac:dyDescent="0.2">
      <c r="A99" s="33">
        <v>2420</v>
      </c>
      <c r="B99" s="43" t="s">
        <v>394</v>
      </c>
      <c r="C99" s="34">
        <v>2</v>
      </c>
      <c r="D99" s="35">
        <v>0</v>
      </c>
      <c r="E99" s="36" t="s">
        <v>142</v>
      </c>
      <c r="F99" s="200">
        <f>G99+H99</f>
        <v>857000</v>
      </c>
      <c r="G99" s="201">
        <f>G101+G102+G103+G104</f>
        <v>27000</v>
      </c>
      <c r="H99" s="193">
        <f>H101+H102+H103+H104</f>
        <v>830000</v>
      </c>
      <c r="I99" s="146"/>
      <c r="J99" s="146"/>
    </row>
    <row r="100" spans="1:10" s="8" customFormat="1" ht="10.5" customHeight="1" x14ac:dyDescent="0.2">
      <c r="A100" s="33"/>
      <c r="B100" s="27"/>
      <c r="C100" s="34"/>
      <c r="D100" s="35"/>
      <c r="E100" s="32" t="s">
        <v>312</v>
      </c>
      <c r="F100" s="167"/>
      <c r="G100" s="168"/>
      <c r="H100" s="169"/>
      <c r="I100" s="156"/>
      <c r="J100" s="156"/>
    </row>
    <row r="101" spans="1:10" x14ac:dyDescent="0.2">
      <c r="A101" s="33">
        <v>2421</v>
      </c>
      <c r="B101" s="45" t="s">
        <v>394</v>
      </c>
      <c r="C101" s="38">
        <v>2</v>
      </c>
      <c r="D101" s="39">
        <v>1</v>
      </c>
      <c r="E101" s="32" t="s">
        <v>440</v>
      </c>
      <c r="F101" s="174">
        <f>G101+H101</f>
        <v>27000</v>
      </c>
      <c r="G101" s="171">
        <v>27000</v>
      </c>
      <c r="H101" s="172">
        <v>0</v>
      </c>
      <c r="I101" s="146"/>
      <c r="J101" s="146"/>
    </row>
    <row r="102" spans="1:10" x14ac:dyDescent="0.2">
      <c r="A102" s="33">
        <v>2422</v>
      </c>
      <c r="B102" s="45" t="s">
        <v>394</v>
      </c>
      <c r="C102" s="38">
        <v>2</v>
      </c>
      <c r="D102" s="39">
        <v>2</v>
      </c>
      <c r="E102" s="32" t="s">
        <v>143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0" x14ac:dyDescent="0.2">
      <c r="A103" s="33">
        <v>2423</v>
      </c>
      <c r="B103" s="45" t="s">
        <v>394</v>
      </c>
      <c r="C103" s="38">
        <v>2</v>
      </c>
      <c r="D103" s="39">
        <v>3</v>
      </c>
      <c r="E103" s="32" t="s">
        <v>144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0" x14ac:dyDescent="0.2">
      <c r="A104" s="33">
        <v>2424</v>
      </c>
      <c r="B104" s="45" t="s">
        <v>394</v>
      </c>
      <c r="C104" s="38">
        <v>2</v>
      </c>
      <c r="D104" s="39">
        <v>4</v>
      </c>
      <c r="E104" s="32" t="s">
        <v>395</v>
      </c>
      <c r="F104" s="170">
        <f>G104+H104</f>
        <v>830000</v>
      </c>
      <c r="G104" s="171">
        <v>0</v>
      </c>
      <c r="H104" s="142">
        <v>830000</v>
      </c>
      <c r="I104" s="146"/>
      <c r="J104" s="146"/>
    </row>
    <row r="105" spans="1:10" x14ac:dyDescent="0.2">
      <c r="A105" s="33">
        <v>2430</v>
      </c>
      <c r="B105" s="43" t="s">
        <v>394</v>
      </c>
      <c r="C105" s="34">
        <v>3</v>
      </c>
      <c r="D105" s="35">
        <v>0</v>
      </c>
      <c r="E105" s="36" t="s">
        <v>145</v>
      </c>
      <c r="F105" s="191">
        <f>G105+H105</f>
        <v>111000</v>
      </c>
      <c r="G105" s="193">
        <f>G107+G108+G109+G110+G111+G112</f>
        <v>1000</v>
      </c>
      <c r="H105" s="193">
        <f>H107+H108+H109+H110+H111+H112</f>
        <v>110000</v>
      </c>
      <c r="I105" s="146"/>
      <c r="J105" s="146"/>
    </row>
    <row r="106" spans="1:10" s="8" customFormat="1" ht="10.5" customHeight="1" x14ac:dyDescent="0.2">
      <c r="A106" s="33"/>
      <c r="B106" s="27"/>
      <c r="C106" s="34"/>
      <c r="D106" s="35"/>
      <c r="E106" s="32" t="s">
        <v>312</v>
      </c>
      <c r="F106" s="170"/>
      <c r="G106" s="168"/>
      <c r="H106" s="169"/>
      <c r="I106" s="156"/>
      <c r="J106" s="156"/>
    </row>
    <row r="107" spans="1:10" ht="24" x14ac:dyDescent="0.2">
      <c r="A107" s="33">
        <v>2431</v>
      </c>
      <c r="B107" s="45" t="s">
        <v>394</v>
      </c>
      <c r="C107" s="38">
        <v>3</v>
      </c>
      <c r="D107" s="39">
        <v>1</v>
      </c>
      <c r="E107" s="32" t="s">
        <v>146</v>
      </c>
      <c r="F107" s="170">
        <f t="shared" ref="F107:F112" si="2">G107+H107</f>
        <v>0</v>
      </c>
      <c r="G107" s="172">
        <v>0</v>
      </c>
      <c r="H107" s="172">
        <v>0</v>
      </c>
      <c r="I107" s="146"/>
      <c r="J107" s="146"/>
    </row>
    <row r="108" spans="1:10" x14ac:dyDescent="0.2">
      <c r="A108" s="33">
        <v>2432</v>
      </c>
      <c r="B108" s="45" t="s">
        <v>394</v>
      </c>
      <c r="C108" s="38">
        <v>3</v>
      </c>
      <c r="D108" s="39">
        <v>2</v>
      </c>
      <c r="E108" s="32" t="s">
        <v>147</v>
      </c>
      <c r="F108" s="170">
        <f t="shared" si="2"/>
        <v>110000</v>
      </c>
      <c r="G108" s="172">
        <v>0</v>
      </c>
      <c r="H108" s="173">
        <v>110000</v>
      </c>
      <c r="I108" s="146"/>
      <c r="J108" s="146"/>
    </row>
    <row r="109" spans="1:10" x14ac:dyDescent="0.2">
      <c r="A109" s="33">
        <v>2433</v>
      </c>
      <c r="B109" s="45" t="s">
        <v>394</v>
      </c>
      <c r="C109" s="38">
        <v>3</v>
      </c>
      <c r="D109" s="39">
        <v>3</v>
      </c>
      <c r="E109" s="32" t="s">
        <v>148</v>
      </c>
      <c r="F109" s="170">
        <f t="shared" si="2"/>
        <v>0</v>
      </c>
      <c r="G109" s="172">
        <v>0</v>
      </c>
      <c r="H109" s="172">
        <v>0</v>
      </c>
      <c r="I109" s="146"/>
      <c r="J109" s="146"/>
    </row>
    <row r="110" spans="1:10" x14ac:dyDescent="0.2">
      <c r="A110" s="33">
        <v>2434</v>
      </c>
      <c r="B110" s="45" t="s">
        <v>394</v>
      </c>
      <c r="C110" s="38">
        <v>3</v>
      </c>
      <c r="D110" s="39">
        <v>4</v>
      </c>
      <c r="E110" s="32" t="s">
        <v>149</v>
      </c>
      <c r="F110" s="170">
        <f t="shared" si="2"/>
        <v>0</v>
      </c>
      <c r="G110" s="172">
        <v>0</v>
      </c>
      <c r="H110" s="172">
        <v>0</v>
      </c>
      <c r="I110" s="146"/>
      <c r="J110" s="146"/>
    </row>
    <row r="111" spans="1:10" x14ac:dyDescent="0.2">
      <c r="A111" s="33">
        <v>2435</v>
      </c>
      <c r="B111" s="45" t="s">
        <v>394</v>
      </c>
      <c r="C111" s="38">
        <v>3</v>
      </c>
      <c r="D111" s="39">
        <v>5</v>
      </c>
      <c r="E111" s="32" t="s">
        <v>150</v>
      </c>
      <c r="F111" s="170">
        <f t="shared" si="2"/>
        <v>0</v>
      </c>
      <c r="G111" s="172">
        <v>0</v>
      </c>
      <c r="H111" s="172">
        <v>0</v>
      </c>
      <c r="I111" s="146"/>
      <c r="J111" s="146"/>
    </row>
    <row r="112" spans="1:10" x14ac:dyDescent="0.2">
      <c r="A112" s="33">
        <v>2436</v>
      </c>
      <c r="B112" s="45" t="s">
        <v>394</v>
      </c>
      <c r="C112" s="38">
        <v>3</v>
      </c>
      <c r="D112" s="39">
        <v>6</v>
      </c>
      <c r="E112" s="32" t="s">
        <v>151</v>
      </c>
      <c r="F112" s="170">
        <f t="shared" si="2"/>
        <v>1000</v>
      </c>
      <c r="G112" s="172">
        <v>1000</v>
      </c>
      <c r="H112" s="172">
        <v>0</v>
      </c>
      <c r="I112" s="146"/>
      <c r="J112" s="146"/>
    </row>
    <row r="113" spans="1:10" ht="30" customHeight="1" x14ac:dyDescent="0.2">
      <c r="A113" s="33">
        <v>2440</v>
      </c>
      <c r="B113" s="43" t="s">
        <v>394</v>
      </c>
      <c r="C113" s="34">
        <v>4</v>
      </c>
      <c r="D113" s="35">
        <v>0</v>
      </c>
      <c r="E113" s="36" t="s">
        <v>152</v>
      </c>
      <c r="F113" s="191">
        <f>G113+H113</f>
        <v>0</v>
      </c>
      <c r="G113" s="193">
        <f>G115+G116+G117</f>
        <v>0</v>
      </c>
      <c r="H113" s="193">
        <f>H115+H116+H117</f>
        <v>0</v>
      </c>
      <c r="I113" s="146"/>
      <c r="J113" s="146"/>
    </row>
    <row r="114" spans="1:10" s="8" customFormat="1" ht="10.5" customHeight="1" x14ac:dyDescent="0.2">
      <c r="A114" s="33"/>
      <c r="B114" s="27"/>
      <c r="C114" s="34"/>
      <c r="D114" s="35"/>
      <c r="E114" s="32" t="s">
        <v>312</v>
      </c>
      <c r="F114" s="167"/>
      <c r="G114" s="168"/>
      <c r="H114" s="169"/>
      <c r="I114" s="156"/>
      <c r="J114" s="156"/>
    </row>
    <row r="115" spans="1:10" ht="36" x14ac:dyDescent="0.2">
      <c r="A115" s="33">
        <v>2441</v>
      </c>
      <c r="B115" s="45" t="s">
        <v>394</v>
      </c>
      <c r="C115" s="38">
        <v>4</v>
      </c>
      <c r="D115" s="39">
        <v>1</v>
      </c>
      <c r="E115" s="32" t="s">
        <v>153</v>
      </c>
      <c r="F115" s="170">
        <f>G115+H115</f>
        <v>0</v>
      </c>
      <c r="G115" s="171">
        <v>0</v>
      </c>
      <c r="H115" s="172">
        <v>0</v>
      </c>
      <c r="I115" s="146"/>
      <c r="J115" s="146"/>
    </row>
    <row r="116" spans="1:10" x14ac:dyDescent="0.2">
      <c r="A116" s="33">
        <v>2442</v>
      </c>
      <c r="B116" s="45" t="s">
        <v>394</v>
      </c>
      <c r="C116" s="38">
        <v>4</v>
      </c>
      <c r="D116" s="39">
        <v>2</v>
      </c>
      <c r="E116" s="32" t="s">
        <v>154</v>
      </c>
      <c r="F116" s="170">
        <f>G116+H116</f>
        <v>0</v>
      </c>
      <c r="G116" s="171">
        <v>0</v>
      </c>
      <c r="H116" s="172">
        <v>0</v>
      </c>
      <c r="I116" s="146"/>
      <c r="J116" s="146"/>
    </row>
    <row r="117" spans="1:10" x14ac:dyDescent="0.2">
      <c r="A117" s="33">
        <v>2443</v>
      </c>
      <c r="B117" s="45" t="s">
        <v>394</v>
      </c>
      <c r="C117" s="38">
        <v>4</v>
      </c>
      <c r="D117" s="39">
        <v>3</v>
      </c>
      <c r="E117" s="32" t="s">
        <v>155</v>
      </c>
      <c r="F117" s="170">
        <f>G117+H117</f>
        <v>0</v>
      </c>
      <c r="G117" s="171">
        <v>0</v>
      </c>
      <c r="H117" s="172">
        <v>0</v>
      </c>
      <c r="I117" s="146"/>
      <c r="J117" s="146"/>
    </row>
    <row r="118" spans="1:10" x14ac:dyDescent="0.2">
      <c r="A118" s="33">
        <v>2450</v>
      </c>
      <c r="B118" s="43" t="s">
        <v>394</v>
      </c>
      <c r="C118" s="34">
        <v>5</v>
      </c>
      <c r="D118" s="35">
        <v>0</v>
      </c>
      <c r="E118" s="36" t="s">
        <v>156</v>
      </c>
      <c r="F118" s="204">
        <f>G118+H118</f>
        <v>3592283.0194000001</v>
      </c>
      <c r="G118" s="204">
        <f>G120+G121+G122+G123+G124</f>
        <v>65000</v>
      </c>
      <c r="H118" s="204">
        <f>H120+H121+H122+H123+H124</f>
        <v>3527283.0194000001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43"/>
      <c r="G119" s="144"/>
      <c r="H119" s="157"/>
      <c r="I119" s="156"/>
      <c r="J119" s="156"/>
    </row>
    <row r="120" spans="1:10" x14ac:dyDescent="0.2">
      <c r="A120" s="33">
        <v>2451</v>
      </c>
      <c r="B120" s="45" t="s">
        <v>394</v>
      </c>
      <c r="C120" s="38">
        <v>5</v>
      </c>
      <c r="D120" s="39">
        <v>1</v>
      </c>
      <c r="E120" s="32" t="s">
        <v>157</v>
      </c>
      <c r="F120" s="205">
        <f t="shared" ref="F120:F125" si="3">G120+H120</f>
        <v>3592283.0194000001</v>
      </c>
      <c r="G120" s="141">
        <v>65000</v>
      </c>
      <c r="H120" s="202">
        <v>3527283.0194000001</v>
      </c>
      <c r="I120" s="146"/>
      <c r="J120" s="146"/>
    </row>
    <row r="121" spans="1:10" x14ac:dyDescent="0.2">
      <c r="A121" s="33">
        <v>2452</v>
      </c>
      <c r="B121" s="45" t="s">
        <v>394</v>
      </c>
      <c r="C121" s="38">
        <v>5</v>
      </c>
      <c r="D121" s="39">
        <v>2</v>
      </c>
      <c r="E121" s="32" t="s">
        <v>158</v>
      </c>
      <c r="F121" s="170">
        <f t="shared" si="3"/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2453</v>
      </c>
      <c r="B122" s="45" t="s">
        <v>394</v>
      </c>
      <c r="C122" s="38">
        <v>5</v>
      </c>
      <c r="D122" s="39">
        <v>3</v>
      </c>
      <c r="E122" s="32" t="s">
        <v>159</v>
      </c>
      <c r="F122" s="170">
        <f t="shared" si="3"/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2454</v>
      </c>
      <c r="B123" s="45" t="s">
        <v>394</v>
      </c>
      <c r="C123" s="38">
        <v>5</v>
      </c>
      <c r="D123" s="39">
        <v>4</v>
      </c>
      <c r="E123" s="32" t="s">
        <v>160</v>
      </c>
      <c r="F123" s="170">
        <f t="shared" si="3"/>
        <v>0</v>
      </c>
      <c r="G123" s="171">
        <v>0</v>
      </c>
      <c r="H123" s="172">
        <v>0</v>
      </c>
      <c r="I123" s="146"/>
      <c r="J123" s="146"/>
    </row>
    <row r="124" spans="1:10" x14ac:dyDescent="0.2">
      <c r="A124" s="33">
        <v>2455</v>
      </c>
      <c r="B124" s="45" t="s">
        <v>394</v>
      </c>
      <c r="C124" s="38">
        <v>5</v>
      </c>
      <c r="D124" s="39">
        <v>5</v>
      </c>
      <c r="E124" s="32" t="s">
        <v>161</v>
      </c>
      <c r="F124" s="170">
        <f t="shared" si="3"/>
        <v>0</v>
      </c>
      <c r="G124" s="171">
        <v>0</v>
      </c>
      <c r="H124" s="172">
        <v>0</v>
      </c>
      <c r="I124" s="146"/>
      <c r="J124" s="146"/>
    </row>
    <row r="125" spans="1:10" x14ac:dyDescent="0.2">
      <c r="A125" s="33">
        <v>2460</v>
      </c>
      <c r="B125" s="43" t="s">
        <v>394</v>
      </c>
      <c r="C125" s="34">
        <v>6</v>
      </c>
      <c r="D125" s="35">
        <v>0</v>
      </c>
      <c r="E125" s="36" t="s">
        <v>162</v>
      </c>
      <c r="F125" s="191">
        <f t="shared" si="3"/>
        <v>0</v>
      </c>
      <c r="G125" s="193">
        <f>G127</f>
        <v>0</v>
      </c>
      <c r="H125" s="193">
        <f>H127</f>
        <v>0</v>
      </c>
      <c r="I125" s="146"/>
      <c r="J125" s="146"/>
    </row>
    <row r="126" spans="1:10" s="8" customFormat="1" ht="10.5" customHeight="1" x14ac:dyDescent="0.2">
      <c r="A126" s="33"/>
      <c r="B126" s="27"/>
      <c r="C126" s="34"/>
      <c r="D126" s="35"/>
      <c r="E126" s="32" t="s">
        <v>312</v>
      </c>
      <c r="F126" s="167"/>
      <c r="G126" s="168"/>
      <c r="H126" s="169"/>
      <c r="I126" s="156"/>
      <c r="J126" s="156"/>
    </row>
    <row r="127" spans="1:10" x14ac:dyDescent="0.2">
      <c r="A127" s="33">
        <v>2461</v>
      </c>
      <c r="B127" s="45" t="s">
        <v>394</v>
      </c>
      <c r="C127" s="38">
        <v>6</v>
      </c>
      <c r="D127" s="39">
        <v>1</v>
      </c>
      <c r="E127" s="32" t="s">
        <v>163</v>
      </c>
      <c r="F127" s="170">
        <f t="shared" ref="F127:F134" si="4">G127+H127</f>
        <v>0</v>
      </c>
      <c r="G127" s="171">
        <v>0</v>
      </c>
      <c r="H127" s="172">
        <v>0</v>
      </c>
      <c r="I127" s="146"/>
      <c r="J127" s="146"/>
    </row>
    <row r="128" spans="1:10" ht="18.75" customHeight="1" x14ac:dyDescent="0.2">
      <c r="A128" s="33">
        <v>2470</v>
      </c>
      <c r="B128" s="43" t="s">
        <v>394</v>
      </c>
      <c r="C128" s="34">
        <v>7</v>
      </c>
      <c r="D128" s="35">
        <v>0</v>
      </c>
      <c r="E128" s="36" t="s">
        <v>164</v>
      </c>
      <c r="F128" s="191">
        <f t="shared" si="4"/>
        <v>0</v>
      </c>
      <c r="G128" s="193">
        <f>G130+G131+G132+G133</f>
        <v>0</v>
      </c>
      <c r="H128" s="193">
        <f>H130+H131+H132+H133</f>
        <v>0</v>
      </c>
      <c r="I128" s="146"/>
      <c r="J128" s="146"/>
    </row>
    <row r="129" spans="1:10" s="8" customFormat="1" ht="10.5" customHeight="1" x14ac:dyDescent="0.2">
      <c r="A129" s="33"/>
      <c r="B129" s="27"/>
      <c r="C129" s="34"/>
      <c r="D129" s="35"/>
      <c r="E129" s="32" t="s">
        <v>312</v>
      </c>
      <c r="F129" s="170">
        <f t="shared" si="4"/>
        <v>0</v>
      </c>
      <c r="G129" s="168"/>
      <c r="H129" s="169"/>
      <c r="I129" s="156"/>
      <c r="J129" s="156"/>
    </row>
    <row r="130" spans="1:10" ht="25.5" customHeight="1" x14ac:dyDescent="0.2">
      <c r="A130" s="33">
        <v>2471</v>
      </c>
      <c r="B130" s="45" t="s">
        <v>394</v>
      </c>
      <c r="C130" s="38">
        <v>7</v>
      </c>
      <c r="D130" s="39">
        <v>1</v>
      </c>
      <c r="E130" s="32" t="s">
        <v>165</v>
      </c>
      <c r="F130" s="170">
        <f t="shared" si="4"/>
        <v>0</v>
      </c>
      <c r="G130" s="171">
        <v>0</v>
      </c>
      <c r="H130" s="172">
        <v>0</v>
      </c>
      <c r="I130" s="146"/>
      <c r="J130" s="146"/>
    </row>
    <row r="131" spans="1:10" ht="24" x14ac:dyDescent="0.2">
      <c r="A131" s="33">
        <v>2472</v>
      </c>
      <c r="B131" s="45" t="s">
        <v>394</v>
      </c>
      <c r="C131" s="38">
        <v>7</v>
      </c>
      <c r="D131" s="39">
        <v>2</v>
      </c>
      <c r="E131" s="32" t="s">
        <v>166</v>
      </c>
      <c r="F131" s="170">
        <f t="shared" si="4"/>
        <v>0</v>
      </c>
      <c r="G131" s="171">
        <v>0</v>
      </c>
      <c r="H131" s="172">
        <v>0</v>
      </c>
      <c r="I131" s="146"/>
      <c r="J131" s="146"/>
    </row>
    <row r="132" spans="1:10" x14ac:dyDescent="0.2">
      <c r="A132" s="33">
        <v>2473</v>
      </c>
      <c r="B132" s="45" t="s">
        <v>394</v>
      </c>
      <c r="C132" s="38">
        <v>7</v>
      </c>
      <c r="D132" s="39">
        <v>3</v>
      </c>
      <c r="E132" s="32" t="s">
        <v>167</v>
      </c>
      <c r="F132" s="170">
        <f t="shared" si="4"/>
        <v>0</v>
      </c>
      <c r="G132" s="171">
        <v>0</v>
      </c>
      <c r="H132" s="172">
        <v>0</v>
      </c>
      <c r="I132" s="146"/>
      <c r="J132" s="146"/>
    </row>
    <row r="133" spans="1:10" x14ac:dyDescent="0.2">
      <c r="A133" s="33">
        <v>2474</v>
      </c>
      <c r="B133" s="45" t="s">
        <v>394</v>
      </c>
      <c r="C133" s="38">
        <v>7</v>
      </c>
      <c r="D133" s="39">
        <v>4</v>
      </c>
      <c r="E133" s="32" t="s">
        <v>168</v>
      </c>
      <c r="F133" s="170">
        <f t="shared" si="4"/>
        <v>0</v>
      </c>
      <c r="G133" s="171">
        <v>0</v>
      </c>
      <c r="H133" s="172">
        <v>0</v>
      </c>
      <c r="I133" s="146"/>
      <c r="J133" s="146"/>
    </row>
    <row r="134" spans="1:10" ht="46.5" customHeight="1" x14ac:dyDescent="0.2">
      <c r="A134" s="33">
        <v>2480</v>
      </c>
      <c r="B134" s="43" t="s">
        <v>394</v>
      </c>
      <c r="C134" s="34">
        <v>8</v>
      </c>
      <c r="D134" s="35">
        <v>0</v>
      </c>
      <c r="E134" s="36" t="s">
        <v>169</v>
      </c>
      <c r="F134" s="191">
        <f t="shared" si="4"/>
        <v>0</v>
      </c>
      <c r="G134" s="193">
        <f>G136+G137+G138+G139+G140+G141+G142</f>
        <v>0</v>
      </c>
      <c r="H134" s="193">
        <f>H136+H137+H138+H139+H140+H141+H142</f>
        <v>0</v>
      </c>
      <c r="I134" s="146"/>
      <c r="J134" s="146"/>
    </row>
    <row r="135" spans="1:10" s="8" customFormat="1" ht="10.5" customHeight="1" x14ac:dyDescent="0.2">
      <c r="A135" s="33"/>
      <c r="B135" s="27"/>
      <c r="C135" s="34"/>
      <c r="D135" s="35"/>
      <c r="E135" s="32" t="s">
        <v>312</v>
      </c>
      <c r="F135" s="170"/>
      <c r="G135" s="168"/>
      <c r="H135" s="169"/>
      <c r="I135" s="156"/>
      <c r="J135" s="156"/>
    </row>
    <row r="136" spans="1:10" ht="39" customHeight="1" x14ac:dyDescent="0.2">
      <c r="A136" s="33">
        <v>2481</v>
      </c>
      <c r="B136" s="45" t="s">
        <v>394</v>
      </c>
      <c r="C136" s="38">
        <v>8</v>
      </c>
      <c r="D136" s="39">
        <v>1</v>
      </c>
      <c r="E136" s="32" t="s">
        <v>170</v>
      </c>
      <c r="F136" s="170">
        <f t="shared" ref="F136:F142" si="5">G136+H136</f>
        <v>0</v>
      </c>
      <c r="G136" s="171">
        <v>0</v>
      </c>
      <c r="H136" s="172">
        <v>0</v>
      </c>
      <c r="I136" s="146"/>
      <c r="J136" s="146"/>
    </row>
    <row r="137" spans="1:10" ht="48" x14ac:dyDescent="0.2">
      <c r="A137" s="33">
        <v>2482</v>
      </c>
      <c r="B137" s="45" t="s">
        <v>394</v>
      </c>
      <c r="C137" s="38">
        <v>8</v>
      </c>
      <c r="D137" s="39">
        <v>2</v>
      </c>
      <c r="E137" s="32" t="s">
        <v>171</v>
      </c>
      <c r="F137" s="170">
        <f t="shared" si="5"/>
        <v>0</v>
      </c>
      <c r="G137" s="171">
        <v>0</v>
      </c>
      <c r="H137" s="172">
        <v>0</v>
      </c>
      <c r="I137" s="146"/>
      <c r="J137" s="146"/>
    </row>
    <row r="138" spans="1:10" ht="25.5" customHeight="1" x14ac:dyDescent="0.2">
      <c r="A138" s="33">
        <v>2483</v>
      </c>
      <c r="B138" s="45" t="s">
        <v>394</v>
      </c>
      <c r="C138" s="38">
        <v>8</v>
      </c>
      <c r="D138" s="39">
        <v>3</v>
      </c>
      <c r="E138" s="32" t="s">
        <v>172</v>
      </c>
      <c r="F138" s="170">
        <f t="shared" si="5"/>
        <v>0</v>
      </c>
      <c r="G138" s="171">
        <v>0</v>
      </c>
      <c r="H138" s="172">
        <v>0</v>
      </c>
      <c r="I138" s="146"/>
      <c r="J138" s="146"/>
    </row>
    <row r="139" spans="1:10" ht="37.5" customHeight="1" x14ac:dyDescent="0.2">
      <c r="A139" s="33">
        <v>2484</v>
      </c>
      <c r="B139" s="45" t="s">
        <v>394</v>
      </c>
      <c r="C139" s="38">
        <v>8</v>
      </c>
      <c r="D139" s="39">
        <v>4</v>
      </c>
      <c r="E139" s="32" t="s">
        <v>173</v>
      </c>
      <c r="F139" s="170">
        <f t="shared" si="5"/>
        <v>0</v>
      </c>
      <c r="G139" s="171">
        <v>0</v>
      </c>
      <c r="H139" s="172">
        <v>0</v>
      </c>
      <c r="I139" s="146"/>
      <c r="J139" s="146"/>
    </row>
    <row r="140" spans="1:10" ht="24" x14ac:dyDescent="0.2">
      <c r="A140" s="33">
        <v>2485</v>
      </c>
      <c r="B140" s="45" t="s">
        <v>394</v>
      </c>
      <c r="C140" s="38">
        <v>8</v>
      </c>
      <c r="D140" s="39">
        <v>5</v>
      </c>
      <c r="E140" s="32" t="s">
        <v>174</v>
      </c>
      <c r="F140" s="170">
        <f t="shared" si="5"/>
        <v>0</v>
      </c>
      <c r="G140" s="171">
        <v>0</v>
      </c>
      <c r="H140" s="172">
        <v>0</v>
      </c>
      <c r="I140" s="146"/>
      <c r="J140" s="146"/>
    </row>
    <row r="141" spans="1:10" ht="24" x14ac:dyDescent="0.2">
      <c r="A141" s="33">
        <v>2486</v>
      </c>
      <c r="B141" s="45" t="s">
        <v>394</v>
      </c>
      <c r="C141" s="38">
        <v>8</v>
      </c>
      <c r="D141" s="39">
        <v>6</v>
      </c>
      <c r="E141" s="32" t="s">
        <v>175</v>
      </c>
      <c r="F141" s="170">
        <f t="shared" si="5"/>
        <v>0</v>
      </c>
      <c r="G141" s="171">
        <v>0</v>
      </c>
      <c r="H141" s="172">
        <v>0</v>
      </c>
      <c r="I141" s="146"/>
      <c r="J141" s="146"/>
    </row>
    <row r="142" spans="1:10" ht="36" x14ac:dyDescent="0.2">
      <c r="A142" s="33">
        <v>2487</v>
      </c>
      <c r="B142" s="45" t="s">
        <v>394</v>
      </c>
      <c r="C142" s="38">
        <v>8</v>
      </c>
      <c r="D142" s="39">
        <v>7</v>
      </c>
      <c r="E142" s="32" t="s">
        <v>176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4" x14ac:dyDescent="0.2">
      <c r="A143" s="33">
        <v>2490</v>
      </c>
      <c r="B143" s="43" t="s">
        <v>394</v>
      </c>
      <c r="C143" s="34">
        <v>9</v>
      </c>
      <c r="D143" s="35">
        <v>0</v>
      </c>
      <c r="E143" s="36" t="s">
        <v>177</v>
      </c>
      <c r="F143" s="191">
        <f>F145</f>
        <v>0</v>
      </c>
      <c r="G143" s="192">
        <f>G145</f>
        <v>0</v>
      </c>
      <c r="H143" s="193" t="s">
        <v>107</v>
      </c>
      <c r="I143" s="146"/>
      <c r="J143" s="146"/>
    </row>
    <row r="144" spans="1:10" s="8" customFormat="1" ht="10.5" customHeight="1" x14ac:dyDescent="0.2">
      <c r="A144" s="33"/>
      <c r="B144" s="27"/>
      <c r="C144" s="34"/>
      <c r="D144" s="35"/>
      <c r="E144" s="32" t="s">
        <v>312</v>
      </c>
      <c r="F144" s="143"/>
      <c r="G144" s="144"/>
      <c r="H144" s="157"/>
      <c r="I144" s="156"/>
      <c r="J144" s="156"/>
    </row>
    <row r="145" spans="1:11" ht="24" x14ac:dyDescent="0.2">
      <c r="A145" s="33">
        <v>2491</v>
      </c>
      <c r="B145" s="45" t="s">
        <v>394</v>
      </c>
      <c r="C145" s="38">
        <v>9</v>
      </c>
      <c r="D145" s="39">
        <v>1</v>
      </c>
      <c r="E145" s="32" t="s">
        <v>177</v>
      </c>
      <c r="F145" s="170">
        <v>0</v>
      </c>
      <c r="G145" s="171">
        <v>0</v>
      </c>
      <c r="H145" s="142" t="s">
        <v>107</v>
      </c>
      <c r="I145" s="146"/>
      <c r="J145" s="146"/>
    </row>
    <row r="146" spans="1:11" s="11" customFormat="1" ht="51.75" customHeight="1" x14ac:dyDescent="0.2">
      <c r="A146" s="42">
        <v>2500</v>
      </c>
      <c r="B146" s="43" t="s">
        <v>396</v>
      </c>
      <c r="C146" s="34">
        <v>0</v>
      </c>
      <c r="D146" s="35">
        <v>0</v>
      </c>
      <c r="E146" s="44" t="s">
        <v>447</v>
      </c>
      <c r="F146" s="186">
        <f>G146+H146</f>
        <v>1934271.9239999999</v>
      </c>
      <c r="G146" s="184">
        <f>G148+G154+G157+G160+G163</f>
        <v>960271.92399999988</v>
      </c>
      <c r="H146" s="183">
        <f>H148+H151+H154+H157+H160+H163</f>
        <v>974000</v>
      </c>
      <c r="I146" s="155"/>
      <c r="J146" s="211"/>
      <c r="K146" s="212"/>
    </row>
    <row r="147" spans="1:11" ht="11.25" customHeight="1" x14ac:dyDescent="0.2">
      <c r="A147" s="31"/>
      <c r="B147" s="27"/>
      <c r="C147" s="28"/>
      <c r="D147" s="29"/>
      <c r="E147" s="32" t="s">
        <v>311</v>
      </c>
      <c r="F147" s="137"/>
      <c r="G147" s="138"/>
      <c r="H147" s="139"/>
      <c r="I147" s="146"/>
      <c r="J147" s="146"/>
    </row>
    <row r="148" spans="1:11" x14ac:dyDescent="0.2">
      <c r="A148" s="33">
        <v>2510</v>
      </c>
      <c r="B148" s="43" t="s">
        <v>396</v>
      </c>
      <c r="C148" s="34">
        <v>1</v>
      </c>
      <c r="D148" s="35">
        <v>0</v>
      </c>
      <c r="E148" s="36" t="s">
        <v>178</v>
      </c>
      <c r="F148" s="195">
        <f>G148+H148</f>
        <v>845163.2</v>
      </c>
      <c r="G148" s="196">
        <f>G150</f>
        <v>591163.19999999995</v>
      </c>
      <c r="H148" s="194">
        <f>H150</f>
        <v>254000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x14ac:dyDescent="0.2">
      <c r="A150" s="33">
        <v>2511</v>
      </c>
      <c r="B150" s="45" t="s">
        <v>396</v>
      </c>
      <c r="C150" s="38">
        <v>1</v>
      </c>
      <c r="D150" s="39">
        <v>1</v>
      </c>
      <c r="E150" s="32" t="s">
        <v>178</v>
      </c>
      <c r="F150" s="145">
        <f>G150+H150</f>
        <v>845163.2</v>
      </c>
      <c r="G150" s="141">
        <v>591163.19999999995</v>
      </c>
      <c r="H150" s="142">
        <v>254000</v>
      </c>
      <c r="I150" s="146"/>
      <c r="J150" s="146"/>
    </row>
    <row r="151" spans="1:11" ht="30" customHeight="1" x14ac:dyDescent="0.2">
      <c r="A151" s="33">
        <v>2520</v>
      </c>
      <c r="B151" s="43" t="s">
        <v>396</v>
      </c>
      <c r="C151" s="34">
        <v>2</v>
      </c>
      <c r="D151" s="35">
        <v>0</v>
      </c>
      <c r="E151" s="84" t="s">
        <v>182</v>
      </c>
      <c r="F151" s="191">
        <f>H151</f>
        <v>0</v>
      </c>
      <c r="G151" s="192" t="s">
        <v>107</v>
      </c>
      <c r="H151" s="191">
        <f>H153</f>
        <v>0</v>
      </c>
      <c r="I151" s="146"/>
      <c r="J151" s="146"/>
    </row>
    <row r="152" spans="1:11" s="8" customFormat="1" ht="10.5" customHeight="1" x14ac:dyDescent="0.2">
      <c r="A152" s="33"/>
      <c r="B152" s="27"/>
      <c r="C152" s="34"/>
      <c r="D152" s="35"/>
      <c r="E152" s="32" t="s">
        <v>312</v>
      </c>
      <c r="F152" s="167"/>
      <c r="G152" s="168"/>
      <c r="H152" s="169"/>
      <c r="I152" s="156"/>
      <c r="J152" s="156"/>
    </row>
    <row r="153" spans="1:11" ht="16.5" customHeight="1" x14ac:dyDescent="0.2">
      <c r="A153" s="33">
        <v>2521</v>
      </c>
      <c r="B153" s="45" t="s">
        <v>396</v>
      </c>
      <c r="C153" s="38">
        <v>2</v>
      </c>
      <c r="D153" s="39">
        <v>1</v>
      </c>
      <c r="E153" s="32" t="s">
        <v>182</v>
      </c>
      <c r="F153" s="170">
        <f>H153</f>
        <v>0</v>
      </c>
      <c r="G153" s="171" t="s">
        <v>107</v>
      </c>
      <c r="H153" s="170">
        <v>0</v>
      </c>
      <c r="I153" s="146"/>
      <c r="J153" s="146"/>
    </row>
    <row r="154" spans="1:11" ht="27.75" customHeight="1" x14ac:dyDescent="0.2">
      <c r="A154" s="33">
        <v>2530</v>
      </c>
      <c r="B154" s="43" t="s">
        <v>396</v>
      </c>
      <c r="C154" s="34">
        <v>3</v>
      </c>
      <c r="D154" s="35">
        <v>0</v>
      </c>
      <c r="E154" s="36" t="s">
        <v>181</v>
      </c>
      <c r="F154" s="191">
        <f>G154+H154</f>
        <v>0</v>
      </c>
      <c r="G154" s="192">
        <f>G156</f>
        <v>0</v>
      </c>
      <c r="H154" s="193">
        <f>H156</f>
        <v>0</v>
      </c>
      <c r="I154" s="146"/>
      <c r="J154" s="146"/>
    </row>
    <row r="155" spans="1:11" s="8" customFormat="1" ht="10.5" customHeight="1" x14ac:dyDescent="0.2">
      <c r="A155" s="33"/>
      <c r="B155" s="27"/>
      <c r="C155" s="34"/>
      <c r="D155" s="35"/>
      <c r="E155" s="32" t="s">
        <v>312</v>
      </c>
      <c r="F155" s="167"/>
      <c r="G155" s="168"/>
      <c r="H155" s="169"/>
      <c r="I155" s="156"/>
      <c r="J155" s="156"/>
    </row>
    <row r="156" spans="1:11" ht="18" customHeight="1" x14ac:dyDescent="0.2">
      <c r="A156" s="33">
        <v>2531</v>
      </c>
      <c r="B156" s="45" t="s">
        <v>396</v>
      </c>
      <c r="C156" s="38">
        <v>3</v>
      </c>
      <c r="D156" s="39">
        <v>1</v>
      </c>
      <c r="E156" s="32" t="s">
        <v>181</v>
      </c>
      <c r="F156" s="170">
        <f>G156+H156</f>
        <v>0</v>
      </c>
      <c r="G156" s="171">
        <v>0</v>
      </c>
      <c r="H156" s="172">
        <v>0</v>
      </c>
      <c r="I156" s="146"/>
      <c r="J156" s="146"/>
    </row>
    <row r="157" spans="1:11" ht="18" customHeight="1" x14ac:dyDescent="0.2">
      <c r="A157" s="33">
        <v>2540</v>
      </c>
      <c r="B157" s="43" t="s">
        <v>396</v>
      </c>
      <c r="C157" s="34">
        <v>4</v>
      </c>
      <c r="D157" s="35">
        <v>0</v>
      </c>
      <c r="E157" s="36" t="s">
        <v>179</v>
      </c>
      <c r="F157" s="195">
        <f>G157+H157</f>
        <v>730000</v>
      </c>
      <c r="G157" s="196">
        <f>G159</f>
        <v>20000</v>
      </c>
      <c r="H157" s="193">
        <f>H159</f>
        <v>710000</v>
      </c>
      <c r="I157" s="146"/>
      <c r="J157" s="146"/>
    </row>
    <row r="158" spans="1:11" s="8" customFormat="1" ht="10.5" customHeight="1" x14ac:dyDescent="0.2">
      <c r="A158" s="33"/>
      <c r="B158" s="27"/>
      <c r="C158" s="34"/>
      <c r="D158" s="35"/>
      <c r="E158" s="32" t="s">
        <v>312</v>
      </c>
      <c r="F158" s="143"/>
      <c r="G158" s="144"/>
      <c r="H158" s="169"/>
      <c r="I158" s="156"/>
      <c r="J158" s="156"/>
    </row>
    <row r="159" spans="1:11" ht="17.25" customHeight="1" x14ac:dyDescent="0.2">
      <c r="A159" s="33">
        <v>2541</v>
      </c>
      <c r="B159" s="45" t="s">
        <v>396</v>
      </c>
      <c r="C159" s="38">
        <v>4</v>
      </c>
      <c r="D159" s="39">
        <v>1</v>
      </c>
      <c r="E159" s="32" t="s">
        <v>180</v>
      </c>
      <c r="F159" s="145">
        <f>G159+H159</f>
        <v>730000</v>
      </c>
      <c r="G159" s="141">
        <v>20000</v>
      </c>
      <c r="H159" s="172">
        <v>710000</v>
      </c>
      <c r="I159" s="146"/>
      <c r="J159" s="146"/>
    </row>
    <row r="160" spans="1:11" ht="38.25" customHeight="1" x14ac:dyDescent="0.2">
      <c r="A160" s="33">
        <v>2550</v>
      </c>
      <c r="B160" s="43" t="s">
        <v>396</v>
      </c>
      <c r="C160" s="34">
        <v>5</v>
      </c>
      <c r="D160" s="35">
        <v>0</v>
      </c>
      <c r="E160" s="36" t="s">
        <v>183</v>
      </c>
      <c r="F160" s="191">
        <f>G160+H160</f>
        <v>0</v>
      </c>
      <c r="G160" s="192">
        <f>G162</f>
        <v>0</v>
      </c>
      <c r="H160" s="193">
        <f>H162</f>
        <v>0</v>
      </c>
      <c r="I160" s="146"/>
      <c r="J160" s="146"/>
    </row>
    <row r="161" spans="1:10" s="8" customFormat="1" ht="10.5" customHeight="1" x14ac:dyDescent="0.2">
      <c r="A161" s="33"/>
      <c r="B161" s="27"/>
      <c r="C161" s="34"/>
      <c r="D161" s="35"/>
      <c r="E161" s="32" t="s">
        <v>312</v>
      </c>
      <c r="F161" s="167"/>
      <c r="G161" s="168"/>
      <c r="H161" s="169"/>
      <c r="I161" s="156"/>
      <c r="J161" s="156"/>
    </row>
    <row r="162" spans="1:10" ht="25.5" customHeight="1" x14ac:dyDescent="0.2">
      <c r="A162" s="33">
        <v>2551</v>
      </c>
      <c r="B162" s="45" t="s">
        <v>396</v>
      </c>
      <c r="C162" s="38">
        <v>5</v>
      </c>
      <c r="D162" s="39">
        <v>1</v>
      </c>
      <c r="E162" s="32" t="s">
        <v>183</v>
      </c>
      <c r="F162" s="170">
        <f>G162+H162</f>
        <v>0</v>
      </c>
      <c r="G162" s="171">
        <v>0</v>
      </c>
      <c r="H162" s="172">
        <v>0</v>
      </c>
      <c r="I162" s="146"/>
      <c r="J162" s="146"/>
    </row>
    <row r="163" spans="1:10" ht="28.5" customHeight="1" x14ac:dyDescent="0.2">
      <c r="A163" s="33">
        <v>2560</v>
      </c>
      <c r="B163" s="43" t="s">
        <v>396</v>
      </c>
      <c r="C163" s="34">
        <v>6</v>
      </c>
      <c r="D163" s="35">
        <v>0</v>
      </c>
      <c r="E163" s="36" t="s">
        <v>184</v>
      </c>
      <c r="F163" s="200">
        <f>G163+H163</f>
        <v>359108.72399999999</v>
      </c>
      <c r="G163" s="213">
        <f>G165</f>
        <v>349108.72399999999</v>
      </c>
      <c r="H163" s="193">
        <f>H165</f>
        <v>10000</v>
      </c>
      <c r="I163" s="146"/>
      <c r="J163" s="146"/>
    </row>
    <row r="164" spans="1:10" s="8" customFormat="1" ht="22.5" customHeight="1" x14ac:dyDescent="0.2">
      <c r="A164" s="33"/>
      <c r="B164" s="27"/>
      <c r="C164" s="34"/>
      <c r="D164" s="35"/>
      <c r="E164" s="32" t="s">
        <v>312</v>
      </c>
      <c r="F164" s="264"/>
      <c r="G164" s="214"/>
      <c r="H164" s="157"/>
      <c r="I164" s="156"/>
      <c r="J164" s="156"/>
    </row>
    <row r="165" spans="1:10" ht="28.5" customHeight="1" x14ac:dyDescent="0.2">
      <c r="A165" s="33">
        <v>2561</v>
      </c>
      <c r="B165" s="45" t="s">
        <v>396</v>
      </c>
      <c r="C165" s="38">
        <v>6</v>
      </c>
      <c r="D165" s="39">
        <v>1</v>
      </c>
      <c r="E165" s="32" t="s">
        <v>184</v>
      </c>
      <c r="F165" s="174">
        <f>G165+H165</f>
        <v>359108.72399999999</v>
      </c>
      <c r="G165" s="164">
        <v>349108.72399999999</v>
      </c>
      <c r="H165" s="142">
        <v>10000</v>
      </c>
      <c r="I165" s="146"/>
      <c r="J165" s="146"/>
    </row>
    <row r="166" spans="1:10" s="11" customFormat="1" ht="44.25" customHeight="1" x14ac:dyDescent="0.2">
      <c r="A166" s="42">
        <v>2600</v>
      </c>
      <c r="B166" s="43" t="s">
        <v>397</v>
      </c>
      <c r="C166" s="34">
        <v>0</v>
      </c>
      <c r="D166" s="35">
        <v>0</v>
      </c>
      <c r="E166" s="44" t="s">
        <v>502</v>
      </c>
      <c r="F166" s="186">
        <f>G166+H166</f>
        <v>1714169.2</v>
      </c>
      <c r="G166" s="184">
        <f>G168+G171+G174+G177+G180+G183</f>
        <v>624169.19999999995</v>
      </c>
      <c r="H166" s="183">
        <f>H168+H171+H174+H177+H180+H183</f>
        <v>1090000</v>
      </c>
      <c r="I166" s="155"/>
      <c r="J166" s="155"/>
    </row>
    <row r="167" spans="1:10" ht="11.25" customHeight="1" x14ac:dyDescent="0.2">
      <c r="A167" s="31"/>
      <c r="B167" s="27"/>
      <c r="C167" s="28"/>
      <c r="D167" s="29"/>
      <c r="E167" s="32" t="s">
        <v>311</v>
      </c>
      <c r="F167" s="137"/>
      <c r="G167" s="138"/>
      <c r="H167" s="139"/>
      <c r="I167" s="146"/>
      <c r="J167" s="146"/>
    </row>
    <row r="168" spans="1:10" x14ac:dyDescent="0.2">
      <c r="A168" s="33">
        <v>2610</v>
      </c>
      <c r="B168" s="43" t="s">
        <v>397</v>
      </c>
      <c r="C168" s="34">
        <v>1</v>
      </c>
      <c r="D168" s="35">
        <v>0</v>
      </c>
      <c r="E168" s="36" t="s">
        <v>185</v>
      </c>
      <c r="F168" s="191">
        <f>G168+H168</f>
        <v>0</v>
      </c>
      <c r="G168" s="193">
        <f>G170</f>
        <v>0</v>
      </c>
      <c r="H168" s="193">
        <f>H170</f>
        <v>0</v>
      </c>
      <c r="I168" s="146"/>
      <c r="J168" s="146"/>
    </row>
    <row r="169" spans="1:10" s="8" customFormat="1" ht="10.5" customHeight="1" x14ac:dyDescent="0.2">
      <c r="A169" s="33"/>
      <c r="B169" s="27"/>
      <c r="C169" s="34"/>
      <c r="D169" s="35"/>
      <c r="E169" s="32" t="s">
        <v>312</v>
      </c>
      <c r="F169" s="170"/>
      <c r="G169" s="169"/>
      <c r="H169" s="169"/>
      <c r="I169" s="156"/>
      <c r="J169" s="156"/>
    </row>
    <row r="170" spans="1:10" x14ac:dyDescent="0.2">
      <c r="A170" s="33">
        <v>2611</v>
      </c>
      <c r="B170" s="45" t="s">
        <v>397</v>
      </c>
      <c r="C170" s="38">
        <v>1</v>
      </c>
      <c r="D170" s="39">
        <v>1</v>
      </c>
      <c r="E170" s="32" t="s">
        <v>186</v>
      </c>
      <c r="F170" s="170">
        <f t="shared" ref="F170:F176" si="6">G170+H170</f>
        <v>0</v>
      </c>
      <c r="G170" s="172">
        <v>0</v>
      </c>
      <c r="H170" s="172">
        <v>0</v>
      </c>
      <c r="I170" s="146"/>
      <c r="J170" s="146"/>
    </row>
    <row r="171" spans="1:10" x14ac:dyDescent="0.2">
      <c r="A171" s="33">
        <v>2620</v>
      </c>
      <c r="B171" s="43" t="s">
        <v>397</v>
      </c>
      <c r="C171" s="34">
        <v>2</v>
      </c>
      <c r="D171" s="35">
        <v>0</v>
      </c>
      <c r="E171" s="36" t="s">
        <v>187</v>
      </c>
      <c r="F171" s="191">
        <f t="shared" si="6"/>
        <v>0</v>
      </c>
      <c r="G171" s="193">
        <f>G173</f>
        <v>0</v>
      </c>
      <c r="H171" s="193">
        <f>H173</f>
        <v>0</v>
      </c>
      <c r="I171" s="146"/>
      <c r="J171" s="146"/>
    </row>
    <row r="172" spans="1:10" s="8" customFormat="1" ht="10.5" customHeight="1" x14ac:dyDescent="0.2">
      <c r="A172" s="33"/>
      <c r="B172" s="27"/>
      <c r="C172" s="34"/>
      <c r="D172" s="35"/>
      <c r="E172" s="32" t="s">
        <v>312</v>
      </c>
      <c r="F172" s="170"/>
      <c r="G172" s="169"/>
      <c r="H172" s="169"/>
      <c r="I172" s="156"/>
      <c r="J172" s="156"/>
    </row>
    <row r="173" spans="1:10" x14ac:dyDescent="0.2">
      <c r="A173" s="33">
        <v>2621</v>
      </c>
      <c r="B173" s="45" t="s">
        <v>397</v>
      </c>
      <c r="C173" s="38">
        <v>2</v>
      </c>
      <c r="D173" s="39">
        <v>1</v>
      </c>
      <c r="E173" s="32" t="s">
        <v>187</v>
      </c>
      <c r="F173" s="170">
        <f t="shared" si="6"/>
        <v>0</v>
      </c>
      <c r="G173" s="172">
        <v>0</v>
      </c>
      <c r="H173" s="172">
        <v>0</v>
      </c>
      <c r="I173" s="146"/>
      <c r="J173" s="146"/>
    </row>
    <row r="174" spans="1:10" x14ac:dyDescent="0.2">
      <c r="A174" s="33">
        <v>2630</v>
      </c>
      <c r="B174" s="43" t="s">
        <v>397</v>
      </c>
      <c r="C174" s="34">
        <v>3</v>
      </c>
      <c r="D174" s="35">
        <v>0</v>
      </c>
      <c r="E174" s="36" t="s">
        <v>188</v>
      </c>
      <c r="F174" s="191">
        <f t="shared" si="6"/>
        <v>0</v>
      </c>
      <c r="G174" s="193">
        <f>G176</f>
        <v>0</v>
      </c>
      <c r="H174" s="193">
        <f>H176</f>
        <v>0</v>
      </c>
      <c r="I174" s="146"/>
      <c r="J174" s="146"/>
    </row>
    <row r="175" spans="1:10" s="8" customFormat="1" ht="10.5" customHeight="1" x14ac:dyDescent="0.2">
      <c r="A175" s="33"/>
      <c r="B175" s="27"/>
      <c r="C175" s="34"/>
      <c r="D175" s="35"/>
      <c r="E175" s="32" t="s">
        <v>312</v>
      </c>
      <c r="F175" s="170"/>
      <c r="G175" s="169"/>
      <c r="H175" s="169"/>
      <c r="I175" s="156"/>
      <c r="J175" s="156"/>
    </row>
    <row r="176" spans="1:10" x14ac:dyDescent="0.2">
      <c r="A176" s="33">
        <v>2631</v>
      </c>
      <c r="B176" s="45" t="s">
        <v>397</v>
      </c>
      <c r="C176" s="38">
        <v>3</v>
      </c>
      <c r="D176" s="39">
        <v>1</v>
      </c>
      <c r="E176" s="32" t="s">
        <v>189</v>
      </c>
      <c r="F176" s="170">
        <f t="shared" si="6"/>
        <v>0</v>
      </c>
      <c r="G176" s="172">
        <v>0</v>
      </c>
      <c r="H176" s="172">
        <v>0</v>
      </c>
      <c r="I176" s="146"/>
      <c r="J176" s="146"/>
    </row>
    <row r="177" spans="1:10" x14ac:dyDescent="0.2">
      <c r="A177" s="33">
        <v>2640</v>
      </c>
      <c r="B177" s="43" t="s">
        <v>397</v>
      </c>
      <c r="C177" s="34">
        <v>4</v>
      </c>
      <c r="D177" s="35">
        <v>0</v>
      </c>
      <c r="E177" s="36" t="s">
        <v>190</v>
      </c>
      <c r="F177" s="191">
        <f>G177+H177</f>
        <v>790000</v>
      </c>
      <c r="G177" s="196">
        <f>G179</f>
        <v>70000</v>
      </c>
      <c r="H177" s="194">
        <f>H179</f>
        <v>720000</v>
      </c>
      <c r="I177" s="146"/>
      <c r="J177" s="146"/>
    </row>
    <row r="178" spans="1:10" s="8" customFormat="1" ht="10.5" customHeight="1" x14ac:dyDescent="0.2">
      <c r="A178" s="33"/>
      <c r="B178" s="27"/>
      <c r="C178" s="34"/>
      <c r="D178" s="35"/>
      <c r="E178" s="32" t="s">
        <v>312</v>
      </c>
      <c r="F178" s="143"/>
      <c r="G178" s="144"/>
      <c r="H178" s="157"/>
      <c r="I178" s="156"/>
      <c r="J178" s="156"/>
    </row>
    <row r="179" spans="1:10" x14ac:dyDescent="0.2">
      <c r="A179" s="33">
        <v>2641</v>
      </c>
      <c r="B179" s="45" t="s">
        <v>397</v>
      </c>
      <c r="C179" s="38">
        <v>4</v>
      </c>
      <c r="D179" s="39">
        <v>1</v>
      </c>
      <c r="E179" s="32" t="s">
        <v>191</v>
      </c>
      <c r="F179" s="145">
        <f>G179+H179</f>
        <v>790000</v>
      </c>
      <c r="G179" s="141">
        <v>70000</v>
      </c>
      <c r="H179" s="142">
        <v>720000</v>
      </c>
      <c r="I179" s="146"/>
      <c r="J179" s="146"/>
    </row>
    <row r="180" spans="1:10" ht="48" x14ac:dyDescent="0.2">
      <c r="A180" s="33">
        <v>2650</v>
      </c>
      <c r="B180" s="43" t="s">
        <v>397</v>
      </c>
      <c r="C180" s="34">
        <v>5</v>
      </c>
      <c r="D180" s="35">
        <v>0</v>
      </c>
      <c r="E180" s="36" t="s">
        <v>192</v>
      </c>
      <c r="F180" s="191">
        <f>G180+H180</f>
        <v>0</v>
      </c>
      <c r="G180" s="192">
        <f>G182</f>
        <v>0</v>
      </c>
      <c r="H180" s="193">
        <f>H182</f>
        <v>0</v>
      </c>
      <c r="I180" s="146"/>
      <c r="J180" s="146"/>
    </row>
    <row r="181" spans="1:10" s="8" customFormat="1" ht="10.5" customHeight="1" x14ac:dyDescent="0.2">
      <c r="A181" s="33"/>
      <c r="B181" s="27"/>
      <c r="C181" s="34"/>
      <c r="D181" s="35"/>
      <c r="E181" s="32" t="s">
        <v>312</v>
      </c>
      <c r="F181" s="167"/>
      <c r="G181" s="168"/>
      <c r="H181" s="169"/>
      <c r="I181" s="156"/>
      <c r="J181" s="156"/>
    </row>
    <row r="182" spans="1:10" ht="48" x14ac:dyDescent="0.2">
      <c r="A182" s="33">
        <v>2651</v>
      </c>
      <c r="B182" s="45" t="s">
        <v>397</v>
      </c>
      <c r="C182" s="38">
        <v>5</v>
      </c>
      <c r="D182" s="39">
        <v>1</v>
      </c>
      <c r="E182" s="32" t="s">
        <v>192</v>
      </c>
      <c r="F182" s="170">
        <f>G182+H182</f>
        <v>0</v>
      </c>
      <c r="G182" s="171">
        <v>0</v>
      </c>
      <c r="H182" s="172">
        <v>0</v>
      </c>
      <c r="I182" s="146"/>
      <c r="J182" s="146"/>
    </row>
    <row r="183" spans="1:10" ht="36" x14ac:dyDescent="0.2">
      <c r="A183" s="33">
        <v>2660</v>
      </c>
      <c r="B183" s="43" t="s">
        <v>397</v>
      </c>
      <c r="C183" s="34">
        <v>6</v>
      </c>
      <c r="D183" s="35">
        <v>0</v>
      </c>
      <c r="E183" s="36" t="s">
        <v>193</v>
      </c>
      <c r="F183" s="213">
        <f>G183+H183</f>
        <v>924169.2</v>
      </c>
      <c r="G183" s="213">
        <f>G185</f>
        <v>554169.19999999995</v>
      </c>
      <c r="H183" s="193">
        <f>H185</f>
        <v>370000</v>
      </c>
      <c r="I183" s="146"/>
      <c r="J183" s="146"/>
    </row>
    <row r="184" spans="1:10" s="8" customFormat="1" ht="10.5" customHeight="1" x14ac:dyDescent="0.2">
      <c r="A184" s="33"/>
      <c r="B184" s="27"/>
      <c r="C184" s="34"/>
      <c r="D184" s="35"/>
      <c r="E184" s="32" t="s">
        <v>312</v>
      </c>
      <c r="F184" s="143"/>
      <c r="G184" s="214"/>
      <c r="H184" s="169"/>
      <c r="I184" s="156"/>
      <c r="J184" s="156"/>
    </row>
    <row r="185" spans="1:10" ht="36" x14ac:dyDescent="0.2">
      <c r="A185" s="33">
        <v>2661</v>
      </c>
      <c r="B185" s="45" t="s">
        <v>397</v>
      </c>
      <c r="C185" s="38">
        <v>6</v>
      </c>
      <c r="D185" s="39">
        <v>1</v>
      </c>
      <c r="E185" s="32" t="s">
        <v>193</v>
      </c>
      <c r="F185" s="174">
        <f>G185+H185</f>
        <v>924169.2</v>
      </c>
      <c r="G185" s="164">
        <v>554169.19999999995</v>
      </c>
      <c r="H185" s="172">
        <v>370000</v>
      </c>
      <c r="I185" s="146"/>
      <c r="J185" s="146"/>
    </row>
    <row r="186" spans="1:10" s="11" customFormat="1" ht="38.25" customHeight="1" x14ac:dyDescent="0.2">
      <c r="A186" s="42">
        <v>2700</v>
      </c>
      <c r="B186" s="43" t="s">
        <v>398</v>
      </c>
      <c r="C186" s="34">
        <v>0</v>
      </c>
      <c r="D186" s="35">
        <v>0</v>
      </c>
      <c r="E186" s="44" t="s">
        <v>448</v>
      </c>
      <c r="F186" s="219">
        <f>G186+H186</f>
        <v>0</v>
      </c>
      <c r="G186" s="218">
        <f>G188+G193+G199+G205+G208+G211</f>
        <v>0</v>
      </c>
      <c r="H186" s="185">
        <f>H188+H193+H199+H205+H208+H211</f>
        <v>0</v>
      </c>
      <c r="I186" s="155"/>
      <c r="J186" s="155"/>
    </row>
    <row r="187" spans="1:10" ht="11.25" customHeight="1" x14ac:dyDescent="0.2">
      <c r="A187" s="31"/>
      <c r="B187" s="27"/>
      <c r="C187" s="28"/>
      <c r="D187" s="29"/>
      <c r="E187" s="32" t="s">
        <v>311</v>
      </c>
      <c r="F187" s="137"/>
      <c r="G187" s="138"/>
      <c r="H187" s="139"/>
      <c r="I187" s="146"/>
      <c r="J187" s="146"/>
    </row>
    <row r="188" spans="1:10" ht="24" x14ac:dyDescent="0.2">
      <c r="A188" s="33">
        <v>2710</v>
      </c>
      <c r="B188" s="43" t="s">
        <v>398</v>
      </c>
      <c r="C188" s="34">
        <v>1</v>
      </c>
      <c r="D188" s="35">
        <v>0</v>
      </c>
      <c r="E188" s="36" t="s">
        <v>194</v>
      </c>
      <c r="F188" s="215">
        <f>G188+H188</f>
        <v>0</v>
      </c>
      <c r="G188" s="197">
        <f>G190+G191+G192</f>
        <v>0</v>
      </c>
      <c r="H188" s="197">
        <f>H190+H191+H192</f>
        <v>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5"/>
      <c r="G189" s="157"/>
      <c r="H189" s="157"/>
      <c r="I189" s="156"/>
      <c r="J189" s="156"/>
    </row>
    <row r="190" spans="1:10" x14ac:dyDescent="0.2">
      <c r="A190" s="33">
        <v>2711</v>
      </c>
      <c r="B190" s="45" t="s">
        <v>398</v>
      </c>
      <c r="C190" s="38">
        <v>1</v>
      </c>
      <c r="D190" s="39">
        <v>1</v>
      </c>
      <c r="E190" s="32" t="s">
        <v>195</v>
      </c>
      <c r="F190" s="145">
        <f t="shared" ref="F190:F198" si="7">G190+H190</f>
        <v>0</v>
      </c>
      <c r="G190" s="142">
        <v>0</v>
      </c>
      <c r="H190" s="142">
        <v>0</v>
      </c>
      <c r="I190" s="146"/>
      <c r="J190" s="146"/>
    </row>
    <row r="191" spans="1:10" x14ac:dyDescent="0.2">
      <c r="A191" s="33">
        <v>2712</v>
      </c>
      <c r="B191" s="45" t="s">
        <v>398</v>
      </c>
      <c r="C191" s="38">
        <v>1</v>
      </c>
      <c r="D191" s="39">
        <v>2</v>
      </c>
      <c r="E191" s="32" t="s">
        <v>196</v>
      </c>
      <c r="F191" s="145">
        <f t="shared" si="7"/>
        <v>0</v>
      </c>
      <c r="G191" s="142">
        <v>0</v>
      </c>
      <c r="H191" s="142">
        <v>0</v>
      </c>
      <c r="I191" s="146"/>
      <c r="J191" s="146"/>
    </row>
    <row r="192" spans="1:10" x14ac:dyDescent="0.2">
      <c r="A192" s="33">
        <v>2713</v>
      </c>
      <c r="B192" s="45" t="s">
        <v>398</v>
      </c>
      <c r="C192" s="38">
        <v>1</v>
      </c>
      <c r="D192" s="39">
        <v>3</v>
      </c>
      <c r="E192" s="32" t="s">
        <v>264</v>
      </c>
      <c r="F192" s="145">
        <f t="shared" si="7"/>
        <v>0</v>
      </c>
      <c r="G192" s="142">
        <v>0</v>
      </c>
      <c r="H192" s="142">
        <v>0</v>
      </c>
      <c r="I192" s="146"/>
      <c r="J192" s="146"/>
    </row>
    <row r="193" spans="1:10" ht="16.5" customHeight="1" x14ac:dyDescent="0.2">
      <c r="A193" s="33">
        <v>2720</v>
      </c>
      <c r="B193" s="43" t="s">
        <v>398</v>
      </c>
      <c r="C193" s="34">
        <v>2</v>
      </c>
      <c r="D193" s="35">
        <v>0</v>
      </c>
      <c r="E193" s="36" t="s">
        <v>399</v>
      </c>
      <c r="F193" s="195">
        <f t="shared" si="7"/>
        <v>0</v>
      </c>
      <c r="G193" s="194">
        <f>G195+G196+G197+G198</f>
        <v>0</v>
      </c>
      <c r="H193" s="194">
        <f>H195+H196+H197+H198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ht="16.5" customHeight="1" x14ac:dyDescent="0.2">
      <c r="A195" s="33">
        <v>2721</v>
      </c>
      <c r="B195" s="45" t="s">
        <v>398</v>
      </c>
      <c r="C195" s="38">
        <v>2</v>
      </c>
      <c r="D195" s="39">
        <v>1</v>
      </c>
      <c r="E195" s="32" t="s">
        <v>197</v>
      </c>
      <c r="F195" s="145">
        <f t="shared" si="7"/>
        <v>0</v>
      </c>
      <c r="G195" s="142">
        <v>0</v>
      </c>
      <c r="H195" s="142">
        <v>0</v>
      </c>
      <c r="I195" s="146"/>
      <c r="J195" s="146"/>
    </row>
    <row r="196" spans="1:10" ht="15.75" customHeight="1" x14ac:dyDescent="0.2">
      <c r="A196" s="33">
        <v>2722</v>
      </c>
      <c r="B196" s="45" t="s">
        <v>398</v>
      </c>
      <c r="C196" s="38">
        <v>2</v>
      </c>
      <c r="D196" s="39">
        <v>2</v>
      </c>
      <c r="E196" s="32" t="s">
        <v>198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2723</v>
      </c>
      <c r="B197" s="45" t="s">
        <v>398</v>
      </c>
      <c r="C197" s="38">
        <v>2</v>
      </c>
      <c r="D197" s="39">
        <v>3</v>
      </c>
      <c r="E197" s="32" t="s">
        <v>265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x14ac:dyDescent="0.2">
      <c r="A198" s="33">
        <v>2724</v>
      </c>
      <c r="B198" s="45" t="s">
        <v>398</v>
      </c>
      <c r="C198" s="38">
        <v>2</v>
      </c>
      <c r="D198" s="39">
        <v>4</v>
      </c>
      <c r="E198" s="32" t="s">
        <v>199</v>
      </c>
      <c r="F198" s="145">
        <f t="shared" si="7"/>
        <v>0</v>
      </c>
      <c r="G198" s="142">
        <v>0</v>
      </c>
      <c r="H198" s="142">
        <v>0</v>
      </c>
      <c r="I198" s="146"/>
      <c r="J198" s="146"/>
    </row>
    <row r="199" spans="1:10" ht="24" x14ac:dyDescent="0.2">
      <c r="A199" s="33">
        <v>2730</v>
      </c>
      <c r="B199" s="43" t="s">
        <v>398</v>
      </c>
      <c r="C199" s="34">
        <v>3</v>
      </c>
      <c r="D199" s="35">
        <v>0</v>
      </c>
      <c r="E199" s="36" t="s">
        <v>200</v>
      </c>
      <c r="F199" s="195">
        <f>G199+H199</f>
        <v>0</v>
      </c>
      <c r="G199" s="194">
        <f>G201+G202+G203+G204</f>
        <v>0</v>
      </c>
      <c r="H199" s="194">
        <f>H201+H202+H203+H204</f>
        <v>0</v>
      </c>
      <c r="I199" s="146"/>
      <c r="J199" s="146"/>
    </row>
    <row r="200" spans="1:10" s="8" customFormat="1" ht="10.5" customHeight="1" x14ac:dyDescent="0.2">
      <c r="A200" s="33"/>
      <c r="B200" s="27"/>
      <c r="C200" s="34"/>
      <c r="D200" s="35"/>
      <c r="E200" s="32" t="s">
        <v>312</v>
      </c>
      <c r="F200" s="145"/>
      <c r="G200" s="157"/>
      <c r="H200" s="157"/>
      <c r="I200" s="156"/>
      <c r="J200" s="156"/>
    </row>
    <row r="201" spans="1:10" ht="15" customHeight="1" x14ac:dyDescent="0.2">
      <c r="A201" s="33">
        <v>2731</v>
      </c>
      <c r="B201" s="45" t="s">
        <v>398</v>
      </c>
      <c r="C201" s="38">
        <v>3</v>
      </c>
      <c r="D201" s="39">
        <v>1</v>
      </c>
      <c r="E201" s="32" t="s">
        <v>201</v>
      </c>
      <c r="F201" s="145">
        <f>G201+H201</f>
        <v>0</v>
      </c>
      <c r="G201" s="142">
        <v>0</v>
      </c>
      <c r="H201" s="142">
        <v>0</v>
      </c>
      <c r="I201" s="146"/>
      <c r="J201" s="146"/>
    </row>
    <row r="202" spans="1:10" ht="30" customHeight="1" x14ac:dyDescent="0.2">
      <c r="A202" s="33">
        <v>2732</v>
      </c>
      <c r="B202" s="45" t="s">
        <v>398</v>
      </c>
      <c r="C202" s="38">
        <v>3</v>
      </c>
      <c r="D202" s="39">
        <v>2</v>
      </c>
      <c r="E202" s="32" t="s">
        <v>202</v>
      </c>
      <c r="F202" s="145">
        <f>G202+H202</f>
        <v>0</v>
      </c>
      <c r="G202" s="142">
        <v>0</v>
      </c>
      <c r="H202" s="142">
        <v>0</v>
      </c>
      <c r="I202" s="146"/>
      <c r="J202" s="146"/>
    </row>
    <row r="203" spans="1:10" ht="16.5" customHeight="1" x14ac:dyDescent="0.2">
      <c r="A203" s="33">
        <v>2733</v>
      </c>
      <c r="B203" s="45" t="s">
        <v>398</v>
      </c>
      <c r="C203" s="38">
        <v>3</v>
      </c>
      <c r="D203" s="39">
        <v>3</v>
      </c>
      <c r="E203" s="32" t="s">
        <v>203</v>
      </c>
      <c r="F203" s="145">
        <f>G203+H203</f>
        <v>0</v>
      </c>
      <c r="G203" s="142">
        <v>0</v>
      </c>
      <c r="H203" s="142">
        <v>0</v>
      </c>
      <c r="I203" s="146"/>
      <c r="J203" s="146"/>
    </row>
    <row r="204" spans="1:10" ht="36" x14ac:dyDescent="0.2">
      <c r="A204" s="33">
        <v>2734</v>
      </c>
      <c r="B204" s="45" t="s">
        <v>398</v>
      </c>
      <c r="C204" s="38">
        <v>3</v>
      </c>
      <c r="D204" s="39">
        <v>4</v>
      </c>
      <c r="E204" s="32" t="s">
        <v>204</v>
      </c>
      <c r="F204" s="145">
        <f>G204+H204</f>
        <v>0</v>
      </c>
      <c r="G204" s="142">
        <v>0</v>
      </c>
      <c r="H204" s="142">
        <v>0</v>
      </c>
      <c r="I204" s="146"/>
      <c r="J204" s="146"/>
    </row>
    <row r="205" spans="1:10" ht="24" x14ac:dyDescent="0.2">
      <c r="A205" s="33">
        <v>2740</v>
      </c>
      <c r="B205" s="43" t="s">
        <v>398</v>
      </c>
      <c r="C205" s="34">
        <v>4</v>
      </c>
      <c r="D205" s="35">
        <v>0</v>
      </c>
      <c r="E205" s="36" t="s">
        <v>205</v>
      </c>
      <c r="F205" s="195">
        <f>G205+H205</f>
        <v>0</v>
      </c>
      <c r="G205" s="196">
        <f>G207</f>
        <v>0</v>
      </c>
      <c r="H205" s="194">
        <f>H207</f>
        <v>0</v>
      </c>
      <c r="I205" s="146"/>
      <c r="J205" s="146"/>
    </row>
    <row r="206" spans="1:10" s="8" customFormat="1" ht="10.5" customHeight="1" x14ac:dyDescent="0.2">
      <c r="A206" s="33"/>
      <c r="B206" s="27"/>
      <c r="C206" s="34"/>
      <c r="D206" s="35"/>
      <c r="E206" s="32" t="s">
        <v>312</v>
      </c>
      <c r="F206" s="143"/>
      <c r="G206" s="144"/>
      <c r="H206" s="157"/>
      <c r="I206" s="156"/>
      <c r="J206" s="156"/>
    </row>
    <row r="207" spans="1:10" ht="14.25" customHeight="1" x14ac:dyDescent="0.2">
      <c r="A207" s="33">
        <v>2741</v>
      </c>
      <c r="B207" s="45" t="s">
        <v>398</v>
      </c>
      <c r="C207" s="38">
        <v>4</v>
      </c>
      <c r="D207" s="39">
        <v>1</v>
      </c>
      <c r="E207" s="32" t="s">
        <v>205</v>
      </c>
      <c r="F207" s="145">
        <f>G207+H207</f>
        <v>0</v>
      </c>
      <c r="G207" s="141">
        <v>0</v>
      </c>
      <c r="H207" s="142">
        <v>0</v>
      </c>
      <c r="I207" s="146"/>
      <c r="J207" s="146"/>
    </row>
    <row r="208" spans="1:10" ht="23.25" customHeight="1" x14ac:dyDescent="0.2">
      <c r="A208" s="33">
        <v>2750</v>
      </c>
      <c r="B208" s="43" t="s">
        <v>398</v>
      </c>
      <c r="C208" s="34">
        <v>5</v>
      </c>
      <c r="D208" s="35">
        <v>0</v>
      </c>
      <c r="E208" s="175" t="s">
        <v>206</v>
      </c>
      <c r="F208" s="216">
        <f>G208+H208</f>
        <v>0</v>
      </c>
      <c r="G208" s="217">
        <f>G210</f>
        <v>0</v>
      </c>
      <c r="H208" s="217">
        <f>H210</f>
        <v>0</v>
      </c>
      <c r="I208" s="146"/>
      <c r="J208" s="146"/>
    </row>
    <row r="209" spans="1:13" s="8" customFormat="1" ht="10.5" customHeight="1" x14ac:dyDescent="0.2">
      <c r="A209" s="33"/>
      <c r="B209" s="27"/>
      <c r="C209" s="34"/>
      <c r="D209" s="35"/>
      <c r="E209" s="32" t="s">
        <v>312</v>
      </c>
      <c r="F209" s="143"/>
      <c r="G209" s="144"/>
      <c r="H209" s="157"/>
      <c r="I209" s="156"/>
      <c r="J209" s="156"/>
    </row>
    <row r="210" spans="1:13" ht="36" x14ac:dyDescent="0.2">
      <c r="A210" s="33">
        <v>2751</v>
      </c>
      <c r="B210" s="45" t="s">
        <v>398</v>
      </c>
      <c r="C210" s="38">
        <v>5</v>
      </c>
      <c r="D210" s="39">
        <v>1</v>
      </c>
      <c r="E210" s="32" t="s">
        <v>206</v>
      </c>
      <c r="F210" s="145">
        <f>G208+H208</f>
        <v>0</v>
      </c>
      <c r="G210" s="141">
        <v>0</v>
      </c>
      <c r="H210" s="142">
        <v>0</v>
      </c>
      <c r="I210" s="146"/>
      <c r="J210" s="146"/>
    </row>
    <row r="211" spans="1:13" ht="24" x14ac:dyDescent="0.2">
      <c r="A211" s="33">
        <v>2760</v>
      </c>
      <c r="B211" s="43" t="s">
        <v>398</v>
      </c>
      <c r="C211" s="34">
        <v>6</v>
      </c>
      <c r="D211" s="35">
        <v>0</v>
      </c>
      <c r="E211" s="36" t="s">
        <v>207</v>
      </c>
      <c r="F211" s="200">
        <f>G211+H211</f>
        <v>0</v>
      </c>
      <c r="G211" s="213">
        <f>G213+G214</f>
        <v>0</v>
      </c>
      <c r="H211" s="194">
        <f>H213+H214</f>
        <v>0</v>
      </c>
      <c r="I211" s="146"/>
      <c r="J211" s="146"/>
    </row>
    <row r="212" spans="1:13" s="8" customFormat="1" ht="10.5" customHeight="1" x14ac:dyDescent="0.2">
      <c r="A212" s="33"/>
      <c r="B212" s="27"/>
      <c r="C212" s="34"/>
      <c r="D212" s="35"/>
      <c r="E212" s="32" t="s">
        <v>312</v>
      </c>
      <c r="F212" s="143"/>
      <c r="G212" s="144"/>
      <c r="H212" s="157"/>
      <c r="I212" s="156"/>
      <c r="J212" s="156"/>
    </row>
    <row r="213" spans="1:13" ht="24" x14ac:dyDescent="0.2">
      <c r="A213" s="33">
        <v>2761</v>
      </c>
      <c r="B213" s="45" t="s">
        <v>398</v>
      </c>
      <c r="C213" s="38">
        <v>6</v>
      </c>
      <c r="D213" s="39">
        <v>1</v>
      </c>
      <c r="E213" s="32" t="s">
        <v>400</v>
      </c>
      <c r="F213" s="145">
        <f>G213+H213</f>
        <v>0</v>
      </c>
      <c r="G213" s="141">
        <v>0</v>
      </c>
      <c r="H213" s="142">
        <v>0</v>
      </c>
      <c r="I213" s="146"/>
      <c r="J213" s="146"/>
    </row>
    <row r="214" spans="1:13" ht="29.25" customHeight="1" x14ac:dyDescent="0.2">
      <c r="A214" s="33">
        <v>2762</v>
      </c>
      <c r="B214" s="45" t="s">
        <v>398</v>
      </c>
      <c r="C214" s="38">
        <v>6</v>
      </c>
      <c r="D214" s="39">
        <v>2</v>
      </c>
      <c r="E214" s="32" t="s">
        <v>207</v>
      </c>
      <c r="F214" s="174">
        <f>G214+H214</f>
        <v>0</v>
      </c>
      <c r="G214" s="164">
        <v>0</v>
      </c>
      <c r="H214" s="142">
        <v>0</v>
      </c>
      <c r="I214" s="146"/>
      <c r="J214" s="146"/>
    </row>
    <row r="215" spans="1:13" s="11" customFormat="1" ht="35.25" customHeight="1" x14ac:dyDescent="0.2">
      <c r="A215" s="42">
        <v>2800</v>
      </c>
      <c r="B215" s="43" t="s">
        <v>401</v>
      </c>
      <c r="C215" s="34">
        <v>0</v>
      </c>
      <c r="D215" s="35">
        <v>0</v>
      </c>
      <c r="E215" s="44" t="s">
        <v>449</v>
      </c>
      <c r="F215" s="186">
        <f>G215+H215</f>
        <v>1642458.446</v>
      </c>
      <c r="G215" s="184">
        <f>G217+G220+G229+G234+G239+G242</f>
        <v>529958.446</v>
      </c>
      <c r="H215" s="183">
        <f>H217+H220+H229+H234+H239+H242</f>
        <v>1112500</v>
      </c>
      <c r="I215" s="155"/>
      <c r="J215" s="155"/>
    </row>
    <row r="216" spans="1:13" ht="11.25" customHeight="1" x14ac:dyDescent="0.2">
      <c r="A216" s="31"/>
      <c r="B216" s="27"/>
      <c r="C216" s="28"/>
      <c r="D216" s="29"/>
      <c r="E216" s="32" t="s">
        <v>311</v>
      </c>
      <c r="F216" s="137"/>
      <c r="G216" s="138"/>
      <c r="H216" s="139"/>
      <c r="I216" s="146"/>
      <c r="J216" s="146"/>
    </row>
    <row r="217" spans="1:13" x14ac:dyDescent="0.2">
      <c r="A217" s="33">
        <v>2810</v>
      </c>
      <c r="B217" s="45" t="s">
        <v>401</v>
      </c>
      <c r="C217" s="38">
        <v>1</v>
      </c>
      <c r="D217" s="39">
        <v>0</v>
      </c>
      <c r="E217" s="75" t="s">
        <v>208</v>
      </c>
      <c r="F217" s="195">
        <f>G217+H217</f>
        <v>1088500</v>
      </c>
      <c r="G217" s="194">
        <f>G219</f>
        <v>26000</v>
      </c>
      <c r="H217" s="194">
        <f>H219</f>
        <v>1062500</v>
      </c>
      <c r="I217" s="146"/>
      <c r="J217" s="146"/>
    </row>
    <row r="218" spans="1:13" s="8" customFormat="1" ht="10.5" customHeight="1" x14ac:dyDescent="0.2">
      <c r="A218" s="33"/>
      <c r="B218" s="27"/>
      <c r="C218" s="34"/>
      <c r="D218" s="35"/>
      <c r="E218" s="32" t="s">
        <v>312</v>
      </c>
      <c r="F218" s="140"/>
      <c r="G218" s="144"/>
      <c r="H218" s="157"/>
      <c r="I218" s="156"/>
      <c r="J218" s="156"/>
    </row>
    <row r="219" spans="1:13" x14ac:dyDescent="0.2">
      <c r="A219" s="33">
        <v>2811</v>
      </c>
      <c r="B219" s="45" t="s">
        <v>401</v>
      </c>
      <c r="C219" s="38">
        <v>1</v>
      </c>
      <c r="D219" s="39">
        <v>1</v>
      </c>
      <c r="E219" s="32" t="s">
        <v>208</v>
      </c>
      <c r="F219" s="145">
        <f>G219+H219</f>
        <v>1088500</v>
      </c>
      <c r="G219" s="141">
        <v>26000</v>
      </c>
      <c r="H219" s="142">
        <v>1062500</v>
      </c>
      <c r="I219" s="146"/>
      <c r="J219" s="146"/>
    </row>
    <row r="220" spans="1:13" x14ac:dyDescent="0.2">
      <c r="A220" s="33">
        <v>2820</v>
      </c>
      <c r="B220" s="43" t="s">
        <v>401</v>
      </c>
      <c r="C220" s="34">
        <v>2</v>
      </c>
      <c r="D220" s="35">
        <v>0</v>
      </c>
      <c r="E220" s="36" t="s">
        <v>209</v>
      </c>
      <c r="F220" s="200">
        <f>G220+H220</f>
        <v>465270.946</v>
      </c>
      <c r="G220" s="201">
        <f>G222+G223+G224+G225+G226+G227+G228</f>
        <v>415270.946</v>
      </c>
      <c r="H220" s="194">
        <f>H222+H223+H224+H225+H226+H227+H228</f>
        <v>50000</v>
      </c>
      <c r="I220" s="146"/>
      <c r="J220" s="146"/>
    </row>
    <row r="221" spans="1:13" s="8" customFormat="1" ht="10.5" customHeight="1" x14ac:dyDescent="0.2">
      <c r="A221" s="33"/>
      <c r="B221" s="27"/>
      <c r="C221" s="34"/>
      <c r="D221" s="35"/>
      <c r="E221" s="32" t="s">
        <v>312</v>
      </c>
      <c r="F221" s="140"/>
      <c r="G221" s="144"/>
      <c r="H221" s="157"/>
      <c r="I221" s="156"/>
      <c r="J221" s="156"/>
      <c r="K221" s="253"/>
      <c r="L221" s="253"/>
      <c r="M221" s="253"/>
    </row>
    <row r="222" spans="1:13" x14ac:dyDescent="0.2">
      <c r="A222" s="33">
        <v>2821</v>
      </c>
      <c r="B222" s="45" t="s">
        <v>401</v>
      </c>
      <c r="C222" s="38">
        <v>2</v>
      </c>
      <c r="D222" s="39">
        <v>1</v>
      </c>
      <c r="E222" s="32" t="s">
        <v>402</v>
      </c>
      <c r="F222" s="174">
        <f t="shared" ref="F222:F228" si="8">G222+H222</f>
        <v>58770.946000000004</v>
      </c>
      <c r="G222" s="164">
        <v>58770.946000000004</v>
      </c>
      <c r="H222" s="172">
        <v>0</v>
      </c>
      <c r="I222" s="146"/>
      <c r="J222" s="146"/>
      <c r="K222" s="254"/>
      <c r="L222" s="254"/>
      <c r="M222" s="254"/>
    </row>
    <row r="223" spans="1:13" x14ac:dyDescent="0.2">
      <c r="A223" s="33">
        <v>2822</v>
      </c>
      <c r="B223" s="45" t="s">
        <v>401</v>
      </c>
      <c r="C223" s="38">
        <v>2</v>
      </c>
      <c r="D223" s="39">
        <v>2</v>
      </c>
      <c r="E223" s="32" t="s">
        <v>403</v>
      </c>
      <c r="F223" s="170">
        <f t="shared" si="8"/>
        <v>0</v>
      </c>
      <c r="G223" s="171">
        <v>0</v>
      </c>
      <c r="H223" s="172">
        <v>0</v>
      </c>
      <c r="I223" s="146"/>
      <c r="J223" s="146"/>
    </row>
    <row r="224" spans="1:13" ht="24" x14ac:dyDescent="0.2">
      <c r="A224" s="33">
        <v>2823</v>
      </c>
      <c r="B224" s="45" t="s">
        <v>401</v>
      </c>
      <c r="C224" s="38">
        <v>2</v>
      </c>
      <c r="D224" s="39">
        <v>3</v>
      </c>
      <c r="E224" s="32" t="s">
        <v>438</v>
      </c>
      <c r="F224" s="170">
        <f>G224+H224</f>
        <v>50000</v>
      </c>
      <c r="G224" s="171">
        <v>0</v>
      </c>
      <c r="H224" s="172">
        <v>50000</v>
      </c>
      <c r="I224" s="146"/>
      <c r="J224" s="146"/>
    </row>
    <row r="225" spans="1:10" x14ac:dyDescent="0.2">
      <c r="A225" s="33">
        <v>2824</v>
      </c>
      <c r="B225" s="45" t="s">
        <v>401</v>
      </c>
      <c r="C225" s="38">
        <v>2</v>
      </c>
      <c r="D225" s="39">
        <v>4</v>
      </c>
      <c r="E225" s="32" t="s">
        <v>404</v>
      </c>
      <c r="F225" s="170">
        <f>G225+H225</f>
        <v>355000</v>
      </c>
      <c r="G225" s="171">
        <v>355000</v>
      </c>
      <c r="H225" s="172">
        <v>0</v>
      </c>
      <c r="I225" s="146"/>
      <c r="J225" s="146"/>
    </row>
    <row r="226" spans="1:10" x14ac:dyDescent="0.2">
      <c r="A226" s="33">
        <v>2825</v>
      </c>
      <c r="B226" s="45" t="s">
        <v>401</v>
      </c>
      <c r="C226" s="38">
        <v>2</v>
      </c>
      <c r="D226" s="39">
        <v>5</v>
      </c>
      <c r="E226" s="32" t="s">
        <v>405</v>
      </c>
      <c r="F226" s="170">
        <f t="shared" si="8"/>
        <v>1500</v>
      </c>
      <c r="G226" s="171">
        <v>1500</v>
      </c>
      <c r="H226" s="172">
        <v>0</v>
      </c>
      <c r="I226" s="146"/>
      <c r="J226" s="146"/>
    </row>
    <row r="227" spans="1:10" x14ac:dyDescent="0.2">
      <c r="A227" s="33">
        <v>2826</v>
      </c>
      <c r="B227" s="45" t="s">
        <v>401</v>
      </c>
      <c r="C227" s="38">
        <v>2</v>
      </c>
      <c r="D227" s="39">
        <v>6</v>
      </c>
      <c r="E227" s="32" t="s">
        <v>406</v>
      </c>
      <c r="F227" s="170">
        <f t="shared" si="8"/>
        <v>0</v>
      </c>
      <c r="G227" s="171">
        <v>0</v>
      </c>
      <c r="H227" s="172">
        <v>0</v>
      </c>
      <c r="I227" s="146"/>
      <c r="J227" s="146"/>
    </row>
    <row r="228" spans="1:10" ht="36" x14ac:dyDescent="0.2">
      <c r="A228" s="33">
        <v>2827</v>
      </c>
      <c r="B228" s="45" t="s">
        <v>401</v>
      </c>
      <c r="C228" s="38">
        <v>2</v>
      </c>
      <c r="D228" s="39">
        <v>7</v>
      </c>
      <c r="E228" s="32" t="s">
        <v>407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0" ht="27" customHeight="1" x14ac:dyDescent="0.2">
      <c r="A229" s="33">
        <v>2830</v>
      </c>
      <c r="B229" s="43" t="s">
        <v>401</v>
      </c>
      <c r="C229" s="34">
        <v>3</v>
      </c>
      <c r="D229" s="35">
        <v>0</v>
      </c>
      <c r="E229" s="36" t="s">
        <v>210</v>
      </c>
      <c r="F229" s="191">
        <f>G229+H229</f>
        <v>1000</v>
      </c>
      <c r="G229" s="192">
        <f>G231+G232+G233</f>
        <v>1000</v>
      </c>
      <c r="H229" s="193">
        <f>H231+H233</f>
        <v>0</v>
      </c>
      <c r="I229" s="146"/>
      <c r="J229" s="146"/>
    </row>
    <row r="230" spans="1:10" s="8" customFormat="1" ht="10.5" customHeight="1" x14ac:dyDescent="0.2">
      <c r="A230" s="33"/>
      <c r="B230" s="27"/>
      <c r="C230" s="34"/>
      <c r="D230" s="35"/>
      <c r="E230" s="32" t="s">
        <v>312</v>
      </c>
      <c r="F230" s="167"/>
      <c r="G230" s="168"/>
      <c r="H230" s="169"/>
      <c r="I230" s="156"/>
      <c r="J230" s="156"/>
    </row>
    <row r="231" spans="1:10" x14ac:dyDescent="0.2">
      <c r="A231" s="33">
        <v>2831</v>
      </c>
      <c r="B231" s="45" t="s">
        <v>401</v>
      </c>
      <c r="C231" s="38">
        <v>3</v>
      </c>
      <c r="D231" s="39">
        <v>1</v>
      </c>
      <c r="E231" s="32" t="s">
        <v>439</v>
      </c>
      <c r="F231" s="170">
        <f>G231+H231</f>
        <v>1000</v>
      </c>
      <c r="G231" s="171">
        <v>1000</v>
      </c>
      <c r="H231" s="172">
        <f>H233</f>
        <v>0</v>
      </c>
      <c r="I231" s="146"/>
      <c r="J231" s="146"/>
    </row>
    <row r="232" spans="1:10" ht="24" x14ac:dyDescent="0.2">
      <c r="A232" s="33">
        <v>2832</v>
      </c>
      <c r="B232" s="45" t="s">
        <v>401</v>
      </c>
      <c r="C232" s="38">
        <v>3</v>
      </c>
      <c r="D232" s="39">
        <v>2</v>
      </c>
      <c r="E232" s="32" t="s">
        <v>5</v>
      </c>
      <c r="F232" s="170">
        <f>G232</f>
        <v>0</v>
      </c>
      <c r="G232" s="171">
        <v>0</v>
      </c>
      <c r="H232" s="172" t="s">
        <v>107</v>
      </c>
      <c r="I232" s="146"/>
      <c r="J232" s="146"/>
    </row>
    <row r="233" spans="1:10" x14ac:dyDescent="0.2">
      <c r="A233" s="33">
        <v>2833</v>
      </c>
      <c r="B233" s="45" t="s">
        <v>401</v>
      </c>
      <c r="C233" s="38">
        <v>3</v>
      </c>
      <c r="D233" s="39">
        <v>3</v>
      </c>
      <c r="E233" s="32" t="s">
        <v>6</v>
      </c>
      <c r="F233" s="170">
        <f>G233+H233</f>
        <v>0</v>
      </c>
      <c r="G233" s="171">
        <v>0</v>
      </c>
      <c r="H233" s="172">
        <v>0</v>
      </c>
      <c r="I233" s="146"/>
      <c r="J233" s="146"/>
    </row>
    <row r="234" spans="1:10" ht="14.25" customHeight="1" x14ac:dyDescent="0.2">
      <c r="A234" s="33">
        <v>2840</v>
      </c>
      <c r="B234" s="43" t="s">
        <v>401</v>
      </c>
      <c r="C234" s="34">
        <v>4</v>
      </c>
      <c r="D234" s="35">
        <v>0</v>
      </c>
      <c r="E234" s="36" t="s">
        <v>7</v>
      </c>
      <c r="F234" s="191">
        <f>G234+H234</f>
        <v>0</v>
      </c>
      <c r="G234" s="192">
        <f>G236+G237+G238</f>
        <v>0</v>
      </c>
      <c r="H234" s="192">
        <f>H236+H237+H238</f>
        <v>0</v>
      </c>
      <c r="I234" s="146"/>
      <c r="J234" s="146"/>
    </row>
    <row r="235" spans="1:10" s="8" customFormat="1" ht="10.5" customHeight="1" x14ac:dyDescent="0.2">
      <c r="A235" s="33"/>
      <c r="B235" s="27"/>
      <c r="C235" s="34"/>
      <c r="D235" s="35"/>
      <c r="E235" s="32" t="s">
        <v>312</v>
      </c>
      <c r="F235" s="170"/>
      <c r="G235" s="168"/>
      <c r="H235" s="169"/>
      <c r="I235" s="156"/>
      <c r="J235" s="156"/>
    </row>
    <row r="236" spans="1:10" ht="14.25" customHeight="1" x14ac:dyDescent="0.2">
      <c r="A236" s="33">
        <v>2841</v>
      </c>
      <c r="B236" s="45" t="s">
        <v>401</v>
      </c>
      <c r="C236" s="38">
        <v>4</v>
      </c>
      <c r="D236" s="39">
        <v>1</v>
      </c>
      <c r="E236" s="32" t="s">
        <v>8</v>
      </c>
      <c r="F236" s="170">
        <f>G236+H236</f>
        <v>0</v>
      </c>
      <c r="G236" s="171">
        <v>0</v>
      </c>
      <c r="H236" s="172">
        <v>0</v>
      </c>
      <c r="I236" s="146"/>
      <c r="J236" s="146"/>
    </row>
    <row r="237" spans="1:10" ht="29.25" customHeight="1" x14ac:dyDescent="0.2">
      <c r="A237" s="33">
        <v>2842</v>
      </c>
      <c r="B237" s="45" t="s">
        <v>401</v>
      </c>
      <c r="C237" s="38">
        <v>4</v>
      </c>
      <c r="D237" s="39">
        <v>2</v>
      </c>
      <c r="E237" s="32" t="s">
        <v>9</v>
      </c>
      <c r="F237" s="170">
        <f>G237+H237</f>
        <v>0</v>
      </c>
      <c r="G237" s="171">
        <v>0</v>
      </c>
      <c r="H237" s="172">
        <v>0</v>
      </c>
      <c r="I237" s="146"/>
      <c r="J237" s="146"/>
    </row>
    <row r="238" spans="1:10" ht="24" x14ac:dyDescent="0.2">
      <c r="A238" s="33">
        <v>2843</v>
      </c>
      <c r="B238" s="45" t="s">
        <v>401</v>
      </c>
      <c r="C238" s="38">
        <v>4</v>
      </c>
      <c r="D238" s="39">
        <v>3</v>
      </c>
      <c r="E238" s="32" t="s">
        <v>7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0" ht="34.5" customHeight="1" x14ac:dyDescent="0.2">
      <c r="A239" s="33">
        <v>2850</v>
      </c>
      <c r="B239" s="43" t="s">
        <v>401</v>
      </c>
      <c r="C239" s="34">
        <v>5</v>
      </c>
      <c r="D239" s="35">
        <v>0</v>
      </c>
      <c r="E239" s="46" t="s">
        <v>212</v>
      </c>
      <c r="F239" s="195">
        <f>G239+H239</f>
        <v>87687.5</v>
      </c>
      <c r="G239" s="195">
        <f>G241</f>
        <v>87687.5</v>
      </c>
      <c r="H239" s="193">
        <f>H241</f>
        <v>0</v>
      </c>
      <c r="I239" s="146"/>
      <c r="J239" s="146"/>
    </row>
    <row r="240" spans="1:10" s="8" customFormat="1" ht="10.5" customHeight="1" x14ac:dyDescent="0.2">
      <c r="A240" s="33"/>
      <c r="B240" s="27"/>
      <c r="C240" s="34"/>
      <c r="D240" s="35"/>
      <c r="E240" s="32" t="s">
        <v>312</v>
      </c>
      <c r="F240" s="143"/>
      <c r="G240" s="144"/>
      <c r="H240" s="169"/>
      <c r="I240" s="156"/>
      <c r="J240" s="156"/>
    </row>
    <row r="241" spans="1:10" ht="15.75" customHeight="1" x14ac:dyDescent="0.2">
      <c r="A241" s="33">
        <v>2851</v>
      </c>
      <c r="B241" s="43" t="s">
        <v>401</v>
      </c>
      <c r="C241" s="34">
        <v>5</v>
      </c>
      <c r="D241" s="35">
        <v>1</v>
      </c>
      <c r="E241" s="47" t="s">
        <v>212</v>
      </c>
      <c r="F241" s="170">
        <f>G241+H241</f>
        <v>87687.5</v>
      </c>
      <c r="G241" s="145">
        <v>87687.5</v>
      </c>
      <c r="H241" s="172">
        <v>0</v>
      </c>
      <c r="I241" s="146"/>
      <c r="J241" s="146"/>
    </row>
    <row r="242" spans="1:10" ht="37.5" customHeight="1" x14ac:dyDescent="0.2">
      <c r="A242" s="33">
        <v>2860</v>
      </c>
      <c r="B242" s="43" t="s">
        <v>401</v>
      </c>
      <c r="C242" s="34">
        <v>6</v>
      </c>
      <c r="D242" s="35">
        <v>0</v>
      </c>
      <c r="E242" s="46" t="s">
        <v>211</v>
      </c>
      <c r="F242" s="191">
        <f>G242+H242</f>
        <v>0</v>
      </c>
      <c r="G242" s="192">
        <f>G244</f>
        <v>0</v>
      </c>
      <c r="H242" s="193">
        <f>H244</f>
        <v>0</v>
      </c>
      <c r="I242" s="146"/>
      <c r="J242" s="146"/>
    </row>
    <row r="243" spans="1:10" s="8" customFormat="1" ht="15.75" customHeight="1" x14ac:dyDescent="0.2">
      <c r="A243" s="33"/>
      <c r="B243" s="27"/>
      <c r="C243" s="34"/>
      <c r="D243" s="35"/>
      <c r="E243" s="32" t="s">
        <v>312</v>
      </c>
      <c r="F243" s="167"/>
      <c r="G243" s="168"/>
      <c r="H243" s="169"/>
      <c r="I243" s="156"/>
      <c r="J243" s="156"/>
    </row>
    <row r="244" spans="1:10" ht="24.75" customHeight="1" x14ac:dyDescent="0.2">
      <c r="A244" s="33">
        <v>2861</v>
      </c>
      <c r="B244" s="45" t="s">
        <v>401</v>
      </c>
      <c r="C244" s="38">
        <v>6</v>
      </c>
      <c r="D244" s="39">
        <v>1</v>
      </c>
      <c r="E244" s="47" t="s">
        <v>211</v>
      </c>
      <c r="F244" s="170">
        <f>G244+H244</f>
        <v>0</v>
      </c>
      <c r="G244" s="171">
        <v>0</v>
      </c>
      <c r="H244" s="172">
        <v>0</v>
      </c>
      <c r="I244" s="146"/>
      <c r="J244" s="146"/>
    </row>
    <row r="245" spans="1:10" s="11" customFormat="1" ht="50.25" customHeight="1" x14ac:dyDescent="0.2">
      <c r="A245" s="42">
        <v>2900</v>
      </c>
      <c r="B245" s="43" t="s">
        <v>408</v>
      </c>
      <c r="C245" s="34">
        <v>0</v>
      </c>
      <c r="D245" s="35">
        <v>0</v>
      </c>
      <c r="E245" s="44" t="s">
        <v>450</v>
      </c>
      <c r="F245" s="186">
        <f>G245+H245</f>
        <v>3436767.5490000001</v>
      </c>
      <c r="G245" s="186">
        <f>G247+G251+G255+G259+G263+G267+G270+G273</f>
        <v>2664767.5490000001</v>
      </c>
      <c r="H245" s="184">
        <f>H247+H251+H263+H267+H270+H273</f>
        <v>772000</v>
      </c>
      <c r="I245" s="155"/>
      <c r="J245" s="155"/>
    </row>
    <row r="246" spans="1:10" ht="11.25" customHeight="1" x14ac:dyDescent="0.2">
      <c r="A246" s="31"/>
      <c r="B246" s="27"/>
      <c r="C246" s="28"/>
      <c r="D246" s="29"/>
      <c r="E246" s="32" t="s">
        <v>311</v>
      </c>
      <c r="F246" s="137"/>
      <c r="G246" s="138"/>
      <c r="H246" s="139"/>
      <c r="I246" s="146"/>
      <c r="J246" s="146"/>
    </row>
    <row r="247" spans="1:10" ht="29.25" customHeight="1" x14ac:dyDescent="0.2">
      <c r="A247" s="33">
        <v>2910</v>
      </c>
      <c r="B247" s="43" t="s">
        <v>408</v>
      </c>
      <c r="C247" s="34">
        <v>1</v>
      </c>
      <c r="D247" s="35">
        <v>0</v>
      </c>
      <c r="E247" s="36" t="s">
        <v>0</v>
      </c>
      <c r="F247" s="200">
        <f>G247+H247</f>
        <v>1800963.06</v>
      </c>
      <c r="G247" s="201">
        <f>G249+G250</f>
        <v>1800963.06</v>
      </c>
      <c r="H247" s="193">
        <f>H249+H250</f>
        <v>0</v>
      </c>
      <c r="I247" s="146"/>
      <c r="J247" s="146"/>
    </row>
    <row r="248" spans="1:10" s="8" customFormat="1" ht="10.5" customHeight="1" x14ac:dyDescent="0.2">
      <c r="A248" s="33"/>
      <c r="B248" s="27"/>
      <c r="C248" s="34"/>
      <c r="D248" s="35"/>
      <c r="E248" s="32" t="s">
        <v>312</v>
      </c>
      <c r="F248" s="143"/>
      <c r="G248" s="144"/>
      <c r="H248" s="169"/>
      <c r="I248" s="156"/>
      <c r="J248" s="156"/>
    </row>
    <row r="249" spans="1:10" x14ac:dyDescent="0.2">
      <c r="A249" s="33">
        <v>2911</v>
      </c>
      <c r="B249" s="45" t="s">
        <v>408</v>
      </c>
      <c r="C249" s="38">
        <v>1</v>
      </c>
      <c r="D249" s="39">
        <v>1</v>
      </c>
      <c r="E249" s="32" t="s">
        <v>213</v>
      </c>
      <c r="F249" s="174">
        <f>G249+H249</f>
        <v>1800963.06</v>
      </c>
      <c r="G249" s="174">
        <v>1800963.06</v>
      </c>
      <c r="H249" s="172">
        <v>0</v>
      </c>
      <c r="I249" s="146"/>
      <c r="J249" s="146"/>
    </row>
    <row r="250" spans="1:10" x14ac:dyDescent="0.2">
      <c r="A250" s="33">
        <v>2912</v>
      </c>
      <c r="B250" s="45" t="s">
        <v>408</v>
      </c>
      <c r="C250" s="38">
        <v>1</v>
      </c>
      <c r="D250" s="39">
        <v>2</v>
      </c>
      <c r="E250" s="32" t="s">
        <v>409</v>
      </c>
      <c r="F250" s="145">
        <f>G250+H250</f>
        <v>0</v>
      </c>
      <c r="G250" s="171">
        <v>0</v>
      </c>
      <c r="H250" s="172">
        <v>0</v>
      </c>
      <c r="I250" s="146"/>
      <c r="J250" s="146"/>
    </row>
    <row r="251" spans="1:10" ht="21.75" customHeight="1" x14ac:dyDescent="0.2">
      <c r="A251" s="33">
        <v>2920</v>
      </c>
      <c r="B251" s="43" t="s">
        <v>408</v>
      </c>
      <c r="C251" s="34">
        <v>2</v>
      </c>
      <c r="D251" s="35">
        <v>0</v>
      </c>
      <c r="E251" s="36" t="s">
        <v>410</v>
      </c>
      <c r="F251" s="191">
        <f>G251+H251</f>
        <v>22000</v>
      </c>
      <c r="G251" s="192">
        <f>G253+G254</f>
        <v>22000</v>
      </c>
      <c r="H251" s="193">
        <f>H253+H254</f>
        <v>0</v>
      </c>
      <c r="I251" s="146"/>
      <c r="J251" s="146"/>
    </row>
    <row r="252" spans="1:10" s="8" customFormat="1" ht="10.5" customHeight="1" x14ac:dyDescent="0.2">
      <c r="A252" s="33"/>
      <c r="B252" s="27"/>
      <c r="C252" s="34"/>
      <c r="D252" s="35"/>
      <c r="E252" s="32" t="s">
        <v>312</v>
      </c>
      <c r="F252" s="165"/>
      <c r="G252" s="144"/>
      <c r="H252" s="157"/>
      <c r="I252" s="156"/>
      <c r="J252" s="156"/>
    </row>
    <row r="253" spans="1:10" x14ac:dyDescent="0.2">
      <c r="A253" s="33">
        <v>2921</v>
      </c>
      <c r="B253" s="45" t="s">
        <v>408</v>
      </c>
      <c r="C253" s="38">
        <v>2</v>
      </c>
      <c r="D253" s="39">
        <v>1</v>
      </c>
      <c r="E253" s="32" t="s">
        <v>411</v>
      </c>
      <c r="F253" s="170">
        <f>G253+H253</f>
        <v>0</v>
      </c>
      <c r="G253" s="171">
        <v>0</v>
      </c>
      <c r="H253" s="172">
        <v>0</v>
      </c>
      <c r="I253" s="146"/>
      <c r="J253" s="146"/>
    </row>
    <row r="254" spans="1:10" ht="21.75" customHeight="1" x14ac:dyDescent="0.2">
      <c r="A254" s="33">
        <v>2922</v>
      </c>
      <c r="B254" s="45" t="s">
        <v>408</v>
      </c>
      <c r="C254" s="38">
        <v>2</v>
      </c>
      <c r="D254" s="39">
        <v>2</v>
      </c>
      <c r="E254" s="32" t="s">
        <v>412</v>
      </c>
      <c r="F254" s="170">
        <f>G254+H254</f>
        <v>22000</v>
      </c>
      <c r="G254" s="141">
        <v>22000</v>
      </c>
      <c r="H254" s="172">
        <v>0</v>
      </c>
      <c r="I254" s="146"/>
      <c r="J254" s="146"/>
    </row>
    <row r="255" spans="1:10" ht="42.75" customHeight="1" x14ac:dyDescent="0.2">
      <c r="A255" s="33">
        <v>2930</v>
      </c>
      <c r="B255" s="43" t="s">
        <v>408</v>
      </c>
      <c r="C255" s="34">
        <v>3</v>
      </c>
      <c r="D255" s="35">
        <v>0</v>
      </c>
      <c r="E255" s="36" t="s">
        <v>413</v>
      </c>
      <c r="F255" s="191">
        <f>G255</f>
        <v>0</v>
      </c>
      <c r="G255" s="192">
        <f>G257+G258</f>
        <v>0</v>
      </c>
      <c r="H255" s="194" t="s">
        <v>107</v>
      </c>
      <c r="I255" s="146"/>
      <c r="J255" s="146"/>
    </row>
    <row r="256" spans="1:10" s="8" customFormat="1" ht="10.5" customHeight="1" x14ac:dyDescent="0.2">
      <c r="A256" s="33"/>
      <c r="B256" s="27"/>
      <c r="C256" s="34"/>
      <c r="D256" s="35"/>
      <c r="E256" s="32" t="s">
        <v>312</v>
      </c>
      <c r="F256" s="167"/>
      <c r="G256" s="168"/>
      <c r="H256" s="157"/>
      <c r="I256" s="156"/>
      <c r="J256" s="156"/>
    </row>
    <row r="257" spans="1:10" ht="24" x14ac:dyDescent="0.2">
      <c r="A257" s="33">
        <v>2931</v>
      </c>
      <c r="B257" s="45" t="s">
        <v>408</v>
      </c>
      <c r="C257" s="38">
        <v>3</v>
      </c>
      <c r="D257" s="39">
        <v>1</v>
      </c>
      <c r="E257" s="32" t="s">
        <v>414</v>
      </c>
      <c r="F257" s="170">
        <f>G257+H257</f>
        <v>0</v>
      </c>
      <c r="G257" s="171">
        <v>0</v>
      </c>
      <c r="H257" s="142">
        <v>0</v>
      </c>
      <c r="I257" s="146"/>
      <c r="J257" s="146"/>
    </row>
    <row r="258" spans="1:10" x14ac:dyDescent="0.2">
      <c r="A258" s="33">
        <v>2932</v>
      </c>
      <c r="B258" s="45" t="s">
        <v>408</v>
      </c>
      <c r="C258" s="38">
        <v>3</v>
      </c>
      <c r="D258" s="39">
        <v>2</v>
      </c>
      <c r="E258" s="32" t="s">
        <v>415</v>
      </c>
      <c r="F258" s="170">
        <f>G258</f>
        <v>0</v>
      </c>
      <c r="G258" s="171">
        <v>0</v>
      </c>
      <c r="H258" s="142" t="s">
        <v>107</v>
      </c>
      <c r="I258" s="146"/>
      <c r="J258" s="146"/>
    </row>
    <row r="259" spans="1:10" x14ac:dyDescent="0.2">
      <c r="A259" s="33">
        <v>2940</v>
      </c>
      <c r="B259" s="43" t="s">
        <v>408</v>
      </c>
      <c r="C259" s="34">
        <v>4</v>
      </c>
      <c r="D259" s="35">
        <v>0</v>
      </c>
      <c r="E259" s="36" t="s">
        <v>214</v>
      </c>
      <c r="F259" s="191">
        <f>G259</f>
        <v>0</v>
      </c>
      <c r="G259" s="192">
        <f>G261+G262</f>
        <v>0</v>
      </c>
      <c r="H259" s="194" t="s">
        <v>107</v>
      </c>
      <c r="I259" s="146"/>
      <c r="J259" s="146"/>
    </row>
    <row r="260" spans="1:10" s="8" customFormat="1" ht="10.5" customHeight="1" x14ac:dyDescent="0.2">
      <c r="A260" s="33"/>
      <c r="B260" s="27"/>
      <c r="C260" s="34"/>
      <c r="D260" s="35"/>
      <c r="E260" s="32" t="s">
        <v>312</v>
      </c>
      <c r="F260" s="167"/>
      <c r="G260" s="168"/>
      <c r="H260" s="157"/>
      <c r="I260" s="156"/>
      <c r="J260" s="156"/>
    </row>
    <row r="261" spans="1:10" ht="24" x14ac:dyDescent="0.2">
      <c r="A261" s="33">
        <v>2941</v>
      </c>
      <c r="B261" s="45" t="s">
        <v>408</v>
      </c>
      <c r="C261" s="38">
        <v>4</v>
      </c>
      <c r="D261" s="39">
        <v>1</v>
      </c>
      <c r="E261" s="32" t="s">
        <v>416</v>
      </c>
      <c r="F261" s="170">
        <v>0</v>
      </c>
      <c r="G261" s="171">
        <v>0</v>
      </c>
      <c r="H261" s="142" t="s">
        <v>107</v>
      </c>
      <c r="I261" s="146"/>
      <c r="J261" s="146"/>
    </row>
    <row r="262" spans="1:10" ht="24" x14ac:dyDescent="0.2">
      <c r="A262" s="33">
        <v>2942</v>
      </c>
      <c r="B262" s="45" t="s">
        <v>408</v>
      </c>
      <c r="C262" s="38">
        <v>4</v>
      </c>
      <c r="D262" s="39">
        <v>2</v>
      </c>
      <c r="E262" s="32" t="s">
        <v>417</v>
      </c>
      <c r="F262" s="170">
        <v>0</v>
      </c>
      <c r="G262" s="171">
        <v>0</v>
      </c>
      <c r="H262" s="142">
        <v>0</v>
      </c>
      <c r="I262" s="146"/>
      <c r="J262" s="146"/>
    </row>
    <row r="263" spans="1:10" ht="29.25" customHeight="1" x14ac:dyDescent="0.2">
      <c r="A263" s="33">
        <v>2950</v>
      </c>
      <c r="B263" s="43" t="s">
        <v>408</v>
      </c>
      <c r="C263" s="34">
        <v>5</v>
      </c>
      <c r="D263" s="35">
        <v>0</v>
      </c>
      <c r="E263" s="36" t="s">
        <v>215</v>
      </c>
      <c r="F263" s="200">
        <f>G263+H263</f>
        <v>884804.48900000006</v>
      </c>
      <c r="G263" s="200">
        <f>G265+G266</f>
        <v>834804.48900000006</v>
      </c>
      <c r="H263" s="193">
        <f>H265+H266</f>
        <v>50000</v>
      </c>
      <c r="I263" s="146"/>
      <c r="J263" s="146"/>
    </row>
    <row r="264" spans="1:10" s="8" customFormat="1" ht="16.5" customHeight="1" x14ac:dyDescent="0.2">
      <c r="A264" s="33"/>
      <c r="B264" s="27"/>
      <c r="C264" s="34"/>
      <c r="D264" s="35"/>
      <c r="E264" s="32" t="s">
        <v>312</v>
      </c>
      <c r="F264" s="143"/>
      <c r="G264" s="144"/>
      <c r="H264" s="169"/>
      <c r="I264" s="156"/>
      <c r="J264" s="156"/>
    </row>
    <row r="265" spans="1:10" x14ac:dyDescent="0.2">
      <c r="A265" s="33">
        <v>2951</v>
      </c>
      <c r="B265" s="45" t="s">
        <v>408</v>
      </c>
      <c r="C265" s="38">
        <v>5</v>
      </c>
      <c r="D265" s="39">
        <v>1</v>
      </c>
      <c r="E265" s="32" t="s">
        <v>418</v>
      </c>
      <c r="F265" s="174">
        <f>G265+H265</f>
        <v>878921.58900000004</v>
      </c>
      <c r="G265" s="174">
        <v>828921.58900000004</v>
      </c>
      <c r="H265" s="172">
        <v>50000</v>
      </c>
      <c r="I265" s="146"/>
      <c r="J265" s="146"/>
    </row>
    <row r="266" spans="1:10" x14ac:dyDescent="0.2">
      <c r="A266" s="33">
        <v>2952</v>
      </c>
      <c r="B266" s="45" t="s">
        <v>408</v>
      </c>
      <c r="C266" s="38">
        <v>5</v>
      </c>
      <c r="D266" s="39">
        <v>2</v>
      </c>
      <c r="E266" s="32" t="s">
        <v>419</v>
      </c>
      <c r="F266" s="145">
        <f>G266+H266</f>
        <v>5882.9</v>
      </c>
      <c r="G266" s="141">
        <v>5882.9</v>
      </c>
      <c r="H266" s="172">
        <v>0</v>
      </c>
      <c r="I266" s="146"/>
      <c r="J266" s="146"/>
    </row>
    <row r="267" spans="1:10" ht="24" x14ac:dyDescent="0.2">
      <c r="A267" s="33">
        <v>2960</v>
      </c>
      <c r="B267" s="43" t="s">
        <v>408</v>
      </c>
      <c r="C267" s="34">
        <v>6</v>
      </c>
      <c r="D267" s="35">
        <v>0</v>
      </c>
      <c r="E267" s="36" t="s">
        <v>216</v>
      </c>
      <c r="F267" s="191">
        <f>G267+H267</f>
        <v>722000</v>
      </c>
      <c r="G267" s="196">
        <f>G269</f>
        <v>0</v>
      </c>
      <c r="H267" s="194">
        <f>H269</f>
        <v>722000</v>
      </c>
      <c r="I267" s="146"/>
      <c r="J267" s="146"/>
    </row>
    <row r="268" spans="1:10" s="8" customFormat="1" ht="10.5" customHeight="1" x14ac:dyDescent="0.2">
      <c r="A268" s="33"/>
      <c r="B268" s="27"/>
      <c r="C268" s="34"/>
      <c r="D268" s="35"/>
      <c r="E268" s="32" t="s">
        <v>312</v>
      </c>
      <c r="F268" s="143"/>
      <c r="G268" s="144"/>
      <c r="H268" s="157"/>
      <c r="I268" s="156"/>
      <c r="J268" s="156"/>
    </row>
    <row r="269" spans="1:10" ht="24" x14ac:dyDescent="0.2">
      <c r="A269" s="33">
        <v>2961</v>
      </c>
      <c r="B269" s="45" t="s">
        <v>408</v>
      </c>
      <c r="C269" s="38">
        <v>6</v>
      </c>
      <c r="D269" s="39">
        <v>1</v>
      </c>
      <c r="E269" s="32" t="s">
        <v>216</v>
      </c>
      <c r="F269" s="145">
        <f>G269+H269</f>
        <v>722000</v>
      </c>
      <c r="G269" s="141">
        <v>0</v>
      </c>
      <c r="H269" s="142">
        <v>722000</v>
      </c>
      <c r="I269" s="146"/>
      <c r="J269" s="146"/>
    </row>
    <row r="270" spans="1:10" ht="36" x14ac:dyDescent="0.2">
      <c r="A270" s="33">
        <v>2970</v>
      </c>
      <c r="B270" s="43" t="s">
        <v>408</v>
      </c>
      <c r="C270" s="34">
        <v>7</v>
      </c>
      <c r="D270" s="35">
        <v>0</v>
      </c>
      <c r="E270" s="36" t="s">
        <v>217</v>
      </c>
      <c r="F270" s="191">
        <f>G270+H270</f>
        <v>0</v>
      </c>
      <c r="G270" s="192">
        <f>G272</f>
        <v>0</v>
      </c>
      <c r="H270" s="193">
        <f>H272</f>
        <v>0</v>
      </c>
      <c r="I270" s="146"/>
      <c r="J270" s="146"/>
    </row>
    <row r="271" spans="1:10" s="8" customFormat="1" ht="10.5" customHeight="1" x14ac:dyDescent="0.2">
      <c r="A271" s="33"/>
      <c r="B271" s="27"/>
      <c r="C271" s="34"/>
      <c r="D271" s="35"/>
      <c r="E271" s="32" t="s">
        <v>312</v>
      </c>
      <c r="F271" s="167"/>
      <c r="G271" s="168"/>
      <c r="H271" s="169"/>
      <c r="I271" s="156"/>
      <c r="J271" s="156"/>
    </row>
    <row r="272" spans="1:10" ht="24" x14ac:dyDescent="0.2">
      <c r="A272" s="33">
        <v>2971</v>
      </c>
      <c r="B272" s="45" t="s">
        <v>408</v>
      </c>
      <c r="C272" s="38">
        <v>7</v>
      </c>
      <c r="D272" s="39">
        <v>1</v>
      </c>
      <c r="E272" s="32" t="s">
        <v>217</v>
      </c>
      <c r="F272" s="170">
        <f>G272+H272</f>
        <v>0</v>
      </c>
      <c r="G272" s="171">
        <v>0</v>
      </c>
      <c r="H272" s="172">
        <v>0</v>
      </c>
      <c r="I272" s="146"/>
      <c r="J272" s="146"/>
    </row>
    <row r="273" spans="1:10" ht="24" x14ac:dyDescent="0.2">
      <c r="A273" s="33">
        <v>2980</v>
      </c>
      <c r="B273" s="43" t="s">
        <v>408</v>
      </c>
      <c r="C273" s="34">
        <v>8</v>
      </c>
      <c r="D273" s="35">
        <v>0</v>
      </c>
      <c r="E273" s="36" t="s">
        <v>218</v>
      </c>
      <c r="F273" s="191">
        <f>G273+H273</f>
        <v>7000</v>
      </c>
      <c r="G273" s="196">
        <f>G275</f>
        <v>7000</v>
      </c>
      <c r="H273" s="193">
        <f>H275</f>
        <v>0</v>
      </c>
      <c r="I273" s="146"/>
      <c r="J273" s="146"/>
    </row>
    <row r="274" spans="1:10" s="8" customFormat="1" ht="10.5" customHeight="1" x14ac:dyDescent="0.2">
      <c r="A274" s="33"/>
      <c r="B274" s="27"/>
      <c r="C274" s="34"/>
      <c r="D274" s="35"/>
      <c r="E274" s="32" t="s">
        <v>312</v>
      </c>
      <c r="F274" s="167"/>
      <c r="G274" s="144"/>
      <c r="H274" s="169"/>
      <c r="I274" s="156"/>
      <c r="J274" s="156"/>
    </row>
    <row r="275" spans="1:10" x14ac:dyDescent="0.2">
      <c r="A275" s="33">
        <v>2981</v>
      </c>
      <c r="B275" s="45" t="s">
        <v>408</v>
      </c>
      <c r="C275" s="38">
        <v>8</v>
      </c>
      <c r="D275" s="39">
        <v>1</v>
      </c>
      <c r="E275" s="32" t="s">
        <v>218</v>
      </c>
      <c r="F275" s="170">
        <f>G275+H275</f>
        <v>7000</v>
      </c>
      <c r="G275" s="141">
        <v>7000</v>
      </c>
      <c r="H275" s="172">
        <v>0</v>
      </c>
      <c r="I275" s="146"/>
      <c r="J275" s="146"/>
    </row>
    <row r="276" spans="1:10" s="11" customFormat="1" ht="38.25" customHeight="1" x14ac:dyDescent="0.2">
      <c r="A276" s="42">
        <v>3000</v>
      </c>
      <c r="B276" s="43" t="s">
        <v>421</v>
      </c>
      <c r="C276" s="34">
        <v>0</v>
      </c>
      <c r="D276" s="35">
        <v>0</v>
      </c>
      <c r="E276" s="44" t="s">
        <v>451</v>
      </c>
      <c r="F276" s="221">
        <f>G276</f>
        <v>66000</v>
      </c>
      <c r="G276" s="187">
        <f>G278+G282+G285+G288+G291+G294+G297+G300+G304</f>
        <v>66000</v>
      </c>
      <c r="H276" s="222" t="s">
        <v>107</v>
      </c>
      <c r="I276" s="155"/>
      <c r="J276" s="155"/>
    </row>
    <row r="277" spans="1:10" ht="11.25" customHeight="1" x14ac:dyDescent="0.2">
      <c r="A277" s="31"/>
      <c r="B277" s="27"/>
      <c r="C277" s="28"/>
      <c r="D277" s="29"/>
      <c r="E277" s="32" t="s">
        <v>311</v>
      </c>
      <c r="F277" s="137"/>
      <c r="G277" s="138"/>
      <c r="H277" s="139"/>
      <c r="I277" s="146"/>
      <c r="J277" s="146"/>
    </row>
    <row r="278" spans="1:10" ht="24" x14ac:dyDescent="0.2">
      <c r="A278" s="33">
        <v>3010</v>
      </c>
      <c r="B278" s="43" t="s">
        <v>421</v>
      </c>
      <c r="C278" s="34">
        <v>1</v>
      </c>
      <c r="D278" s="35">
        <v>0</v>
      </c>
      <c r="E278" s="36" t="s">
        <v>420</v>
      </c>
      <c r="F278" s="191">
        <f>G278+H278</f>
        <v>0</v>
      </c>
      <c r="G278" s="192">
        <f>G280+G281</f>
        <v>0</v>
      </c>
      <c r="H278" s="192">
        <f>H280+H281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70"/>
      <c r="G279" s="168"/>
      <c r="H279" s="168"/>
      <c r="I279" s="156"/>
      <c r="J279" s="156"/>
    </row>
    <row r="280" spans="1:10" x14ac:dyDescent="0.2">
      <c r="A280" s="33">
        <v>3011</v>
      </c>
      <c r="B280" s="45" t="s">
        <v>421</v>
      </c>
      <c r="C280" s="38">
        <v>1</v>
      </c>
      <c r="D280" s="39">
        <v>1</v>
      </c>
      <c r="E280" s="32" t="s">
        <v>219</v>
      </c>
      <c r="F280" s="170">
        <f t="shared" ref="F280:F296" si="9">G280+H280</f>
        <v>0</v>
      </c>
      <c r="G280" s="171">
        <v>0</v>
      </c>
      <c r="H280" s="171">
        <v>0</v>
      </c>
      <c r="I280" s="146"/>
      <c r="J280" s="146"/>
    </row>
    <row r="281" spans="1:10" x14ac:dyDescent="0.2">
      <c r="A281" s="33">
        <v>3012</v>
      </c>
      <c r="B281" s="45" t="s">
        <v>421</v>
      </c>
      <c r="C281" s="38">
        <v>1</v>
      </c>
      <c r="D281" s="39">
        <v>2</v>
      </c>
      <c r="E281" s="32" t="s">
        <v>220</v>
      </c>
      <c r="F281" s="170">
        <f t="shared" si="9"/>
        <v>0</v>
      </c>
      <c r="G281" s="171">
        <v>0</v>
      </c>
      <c r="H281" s="171">
        <v>0</v>
      </c>
      <c r="I281" s="146"/>
      <c r="J281" s="146"/>
    </row>
    <row r="282" spans="1:10" x14ac:dyDescent="0.2">
      <c r="A282" s="33">
        <v>3020</v>
      </c>
      <c r="B282" s="43" t="s">
        <v>421</v>
      </c>
      <c r="C282" s="34">
        <v>2</v>
      </c>
      <c r="D282" s="35">
        <v>0</v>
      </c>
      <c r="E282" s="36" t="s">
        <v>221</v>
      </c>
      <c r="F282" s="191">
        <f t="shared" si="9"/>
        <v>0</v>
      </c>
      <c r="G282" s="192">
        <f>G284</f>
        <v>0</v>
      </c>
      <c r="H282" s="192">
        <f>H284</f>
        <v>0</v>
      </c>
      <c r="I282" s="146"/>
      <c r="J282" s="146"/>
    </row>
    <row r="283" spans="1:10" s="8" customFormat="1" ht="10.5" customHeight="1" x14ac:dyDescent="0.2">
      <c r="A283" s="33"/>
      <c r="B283" s="27"/>
      <c r="C283" s="34"/>
      <c r="D283" s="35"/>
      <c r="E283" s="32" t="s">
        <v>312</v>
      </c>
      <c r="F283" s="170"/>
      <c r="G283" s="168"/>
      <c r="H283" s="168"/>
      <c r="I283" s="156"/>
      <c r="J283" s="156"/>
    </row>
    <row r="284" spans="1:10" x14ac:dyDescent="0.2">
      <c r="A284" s="33">
        <v>3021</v>
      </c>
      <c r="B284" s="45" t="s">
        <v>421</v>
      </c>
      <c r="C284" s="38">
        <v>2</v>
      </c>
      <c r="D284" s="39">
        <v>1</v>
      </c>
      <c r="E284" s="32" t="s">
        <v>221</v>
      </c>
      <c r="F284" s="170">
        <f t="shared" si="9"/>
        <v>0</v>
      </c>
      <c r="G284" s="171">
        <v>0</v>
      </c>
      <c r="H284" s="171">
        <v>0</v>
      </c>
      <c r="I284" s="146"/>
      <c r="J284" s="146"/>
    </row>
    <row r="285" spans="1:10" x14ac:dyDescent="0.2">
      <c r="A285" s="33">
        <v>3030</v>
      </c>
      <c r="B285" s="43" t="s">
        <v>421</v>
      </c>
      <c r="C285" s="34">
        <v>3</v>
      </c>
      <c r="D285" s="35">
        <v>0</v>
      </c>
      <c r="E285" s="36" t="s">
        <v>222</v>
      </c>
      <c r="F285" s="191">
        <f t="shared" si="9"/>
        <v>0</v>
      </c>
      <c r="G285" s="192">
        <f>G287</f>
        <v>0</v>
      </c>
      <c r="H285" s="192">
        <f>H287</f>
        <v>0</v>
      </c>
      <c r="I285" s="146"/>
      <c r="J285" s="146"/>
    </row>
    <row r="286" spans="1:10" s="8" customFormat="1" x14ac:dyDescent="0.2">
      <c r="A286" s="33"/>
      <c r="B286" s="27"/>
      <c r="C286" s="34"/>
      <c r="D286" s="35"/>
      <c r="E286" s="32" t="s">
        <v>312</v>
      </c>
      <c r="F286" s="170"/>
      <c r="G286" s="168"/>
      <c r="H286" s="168"/>
      <c r="I286" s="156"/>
      <c r="J286" s="156"/>
    </row>
    <row r="287" spans="1:10" s="8" customFormat="1" x14ac:dyDescent="0.2">
      <c r="A287" s="33">
        <v>3031</v>
      </c>
      <c r="B287" s="45" t="s">
        <v>421</v>
      </c>
      <c r="C287" s="38">
        <v>3</v>
      </c>
      <c r="D287" s="39" t="s">
        <v>341</v>
      </c>
      <c r="E287" s="32" t="s">
        <v>222</v>
      </c>
      <c r="F287" s="170">
        <f t="shared" si="9"/>
        <v>0</v>
      </c>
      <c r="G287" s="171">
        <v>0</v>
      </c>
      <c r="H287" s="171">
        <v>0</v>
      </c>
      <c r="I287" s="156"/>
      <c r="J287" s="156"/>
    </row>
    <row r="288" spans="1:10" ht="24" x14ac:dyDescent="0.2">
      <c r="A288" s="33">
        <v>3040</v>
      </c>
      <c r="B288" s="43" t="s">
        <v>421</v>
      </c>
      <c r="C288" s="34">
        <v>4</v>
      </c>
      <c r="D288" s="35">
        <v>0</v>
      </c>
      <c r="E288" s="36" t="s">
        <v>223</v>
      </c>
      <c r="F288" s="191">
        <f t="shared" si="9"/>
        <v>0</v>
      </c>
      <c r="G288" s="192">
        <f>G290</f>
        <v>0</v>
      </c>
      <c r="H288" s="192">
        <f>H290</f>
        <v>0</v>
      </c>
      <c r="I288" s="146"/>
      <c r="J288" s="146"/>
    </row>
    <row r="289" spans="1:10" s="8" customFormat="1" ht="10.5" customHeight="1" x14ac:dyDescent="0.2">
      <c r="A289" s="33"/>
      <c r="B289" s="27"/>
      <c r="C289" s="34"/>
      <c r="D289" s="35"/>
      <c r="E289" s="32" t="s">
        <v>312</v>
      </c>
      <c r="F289" s="170"/>
      <c r="G289" s="168"/>
      <c r="H289" s="168"/>
      <c r="I289" s="156"/>
      <c r="J289" s="156"/>
    </row>
    <row r="290" spans="1:10" x14ac:dyDescent="0.2">
      <c r="A290" s="33">
        <v>3041</v>
      </c>
      <c r="B290" s="45" t="s">
        <v>421</v>
      </c>
      <c r="C290" s="38">
        <v>4</v>
      </c>
      <c r="D290" s="39">
        <v>1</v>
      </c>
      <c r="E290" s="32" t="s">
        <v>223</v>
      </c>
      <c r="F290" s="170">
        <f t="shared" si="9"/>
        <v>0</v>
      </c>
      <c r="G290" s="171">
        <v>0</v>
      </c>
      <c r="H290" s="171">
        <v>0</v>
      </c>
      <c r="I290" s="146"/>
      <c r="J290" s="146"/>
    </row>
    <row r="291" spans="1:10" x14ac:dyDescent="0.2">
      <c r="A291" s="33">
        <v>3050</v>
      </c>
      <c r="B291" s="43" t="s">
        <v>421</v>
      </c>
      <c r="C291" s="34">
        <v>5</v>
      </c>
      <c r="D291" s="35">
        <v>0</v>
      </c>
      <c r="E291" s="36" t="s">
        <v>224</v>
      </c>
      <c r="F291" s="191">
        <f t="shared" si="9"/>
        <v>0</v>
      </c>
      <c r="G291" s="192">
        <f>G293</f>
        <v>0</v>
      </c>
      <c r="H291" s="192">
        <f>H293</f>
        <v>0</v>
      </c>
      <c r="I291" s="146"/>
      <c r="J291" s="146"/>
    </row>
    <row r="292" spans="1:10" s="8" customFormat="1" ht="10.5" customHeight="1" x14ac:dyDescent="0.2">
      <c r="A292" s="33"/>
      <c r="B292" s="27"/>
      <c r="C292" s="34"/>
      <c r="D292" s="35"/>
      <c r="E292" s="32" t="s">
        <v>312</v>
      </c>
      <c r="F292" s="170"/>
      <c r="G292" s="168"/>
      <c r="H292" s="168"/>
      <c r="I292" s="156"/>
      <c r="J292" s="156"/>
    </row>
    <row r="293" spans="1:10" x14ac:dyDescent="0.2">
      <c r="A293" s="33">
        <v>3051</v>
      </c>
      <c r="B293" s="45" t="s">
        <v>421</v>
      </c>
      <c r="C293" s="38">
        <v>5</v>
      </c>
      <c r="D293" s="39">
        <v>1</v>
      </c>
      <c r="E293" s="32" t="s">
        <v>224</v>
      </c>
      <c r="F293" s="170">
        <f t="shared" si="9"/>
        <v>0</v>
      </c>
      <c r="G293" s="171">
        <v>0</v>
      </c>
      <c r="H293" s="171">
        <v>0</v>
      </c>
      <c r="I293" s="146"/>
      <c r="J293" s="146"/>
    </row>
    <row r="294" spans="1:10" x14ac:dyDescent="0.2">
      <c r="A294" s="33">
        <v>3060</v>
      </c>
      <c r="B294" s="43" t="s">
        <v>421</v>
      </c>
      <c r="C294" s="34">
        <v>6</v>
      </c>
      <c r="D294" s="35">
        <v>0</v>
      </c>
      <c r="E294" s="36" t="s">
        <v>225</v>
      </c>
      <c r="F294" s="191">
        <f t="shared" si="9"/>
        <v>0</v>
      </c>
      <c r="G294" s="192">
        <f>G296</f>
        <v>0</v>
      </c>
      <c r="H294" s="192">
        <f>H296</f>
        <v>0</v>
      </c>
      <c r="I294" s="146"/>
      <c r="J294" s="146"/>
    </row>
    <row r="295" spans="1:10" s="8" customFormat="1" ht="10.5" customHeight="1" x14ac:dyDescent="0.2">
      <c r="A295" s="33"/>
      <c r="B295" s="27"/>
      <c r="C295" s="34"/>
      <c r="D295" s="35"/>
      <c r="E295" s="32" t="s">
        <v>312</v>
      </c>
      <c r="F295" s="170"/>
      <c r="G295" s="168"/>
      <c r="H295" s="168"/>
      <c r="I295" s="156"/>
      <c r="J295" s="156"/>
    </row>
    <row r="296" spans="1:10" x14ac:dyDescent="0.2">
      <c r="A296" s="33">
        <v>3061</v>
      </c>
      <c r="B296" s="45" t="s">
        <v>421</v>
      </c>
      <c r="C296" s="38">
        <v>6</v>
      </c>
      <c r="D296" s="39">
        <v>1</v>
      </c>
      <c r="E296" s="32" t="s">
        <v>225</v>
      </c>
      <c r="F296" s="170">
        <f t="shared" si="9"/>
        <v>0</v>
      </c>
      <c r="G296" s="171">
        <v>0</v>
      </c>
      <c r="H296" s="171">
        <v>0</v>
      </c>
      <c r="I296" s="146"/>
      <c r="J296" s="146"/>
    </row>
    <row r="297" spans="1:10" ht="43.5" customHeight="1" x14ac:dyDescent="0.2">
      <c r="A297" s="33">
        <v>3070</v>
      </c>
      <c r="B297" s="43" t="s">
        <v>421</v>
      </c>
      <c r="C297" s="34">
        <v>7</v>
      </c>
      <c r="D297" s="35">
        <v>0</v>
      </c>
      <c r="E297" s="36" t="s">
        <v>226</v>
      </c>
      <c r="F297" s="195">
        <f>G297</f>
        <v>66000</v>
      </c>
      <c r="G297" s="195">
        <f>G299</f>
        <v>66000</v>
      </c>
      <c r="H297" s="194" t="s">
        <v>107</v>
      </c>
      <c r="I297" s="146"/>
      <c r="J297" s="146"/>
    </row>
    <row r="298" spans="1:10" s="8" customFormat="1" ht="10.5" customHeight="1" x14ac:dyDescent="0.2">
      <c r="A298" s="33"/>
      <c r="B298" s="27"/>
      <c r="C298" s="34"/>
      <c r="D298" s="35"/>
      <c r="E298" s="32" t="s">
        <v>312</v>
      </c>
      <c r="F298" s="145"/>
      <c r="G298" s="145"/>
      <c r="H298" s="157"/>
      <c r="I298" s="156"/>
      <c r="J298" s="156"/>
    </row>
    <row r="299" spans="1:10" ht="33" customHeight="1" x14ac:dyDescent="0.2">
      <c r="A299" s="33">
        <v>3071</v>
      </c>
      <c r="B299" s="45" t="s">
        <v>421</v>
      </c>
      <c r="C299" s="38">
        <v>7</v>
      </c>
      <c r="D299" s="39">
        <v>1</v>
      </c>
      <c r="E299" s="32" t="s">
        <v>226</v>
      </c>
      <c r="F299" s="145">
        <f>G299</f>
        <v>66000</v>
      </c>
      <c r="G299" s="145">
        <v>66000</v>
      </c>
      <c r="H299" s="142" t="s">
        <v>107</v>
      </c>
      <c r="I299" s="146"/>
      <c r="J299" s="146"/>
    </row>
    <row r="300" spans="1:10" ht="44.25" customHeight="1" x14ac:dyDescent="0.2">
      <c r="A300" s="33">
        <v>3080</v>
      </c>
      <c r="B300" s="43" t="s">
        <v>421</v>
      </c>
      <c r="C300" s="34">
        <v>8</v>
      </c>
      <c r="D300" s="35">
        <v>0</v>
      </c>
      <c r="E300" s="36" t="s">
        <v>227</v>
      </c>
      <c r="F300" s="191">
        <f>G300+H300</f>
        <v>0</v>
      </c>
      <c r="G300" s="192">
        <f>G302</f>
        <v>0</v>
      </c>
      <c r="H300" s="193">
        <f>H302</f>
        <v>0</v>
      </c>
      <c r="I300" s="146"/>
      <c r="J300" s="146"/>
    </row>
    <row r="301" spans="1:10" s="8" customFormat="1" ht="10.5" customHeight="1" x14ac:dyDescent="0.2">
      <c r="A301" s="33"/>
      <c r="B301" s="27"/>
      <c r="C301" s="34"/>
      <c r="D301" s="35"/>
      <c r="E301" s="32" t="s">
        <v>312</v>
      </c>
      <c r="F301" s="170"/>
      <c r="G301" s="168"/>
      <c r="H301" s="169"/>
      <c r="I301" s="156"/>
      <c r="J301" s="156"/>
    </row>
    <row r="302" spans="1:10" ht="26.25" customHeight="1" x14ac:dyDescent="0.2">
      <c r="A302" s="33">
        <v>3081</v>
      </c>
      <c r="B302" s="45" t="s">
        <v>421</v>
      </c>
      <c r="C302" s="38">
        <v>8</v>
      </c>
      <c r="D302" s="39">
        <v>1</v>
      </c>
      <c r="E302" s="32" t="s">
        <v>227</v>
      </c>
      <c r="F302" s="170">
        <f>G302+H302</f>
        <v>0</v>
      </c>
      <c r="G302" s="171">
        <v>0</v>
      </c>
      <c r="H302" s="172">
        <v>0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3"/>
      <c r="G303" s="144"/>
      <c r="H303" s="157"/>
      <c r="I303" s="156"/>
      <c r="J303" s="156"/>
    </row>
    <row r="304" spans="1:10" ht="24" x14ac:dyDescent="0.2">
      <c r="A304" s="33">
        <v>3090</v>
      </c>
      <c r="B304" s="43" t="s">
        <v>421</v>
      </c>
      <c r="C304" s="34">
        <v>9</v>
      </c>
      <c r="D304" s="35">
        <v>0</v>
      </c>
      <c r="E304" s="36" t="s">
        <v>228</v>
      </c>
      <c r="F304" s="191">
        <f>G304+H304</f>
        <v>0</v>
      </c>
      <c r="G304" s="192">
        <f>G306+G307</f>
        <v>0</v>
      </c>
      <c r="H304" s="193">
        <f>H306+H307</f>
        <v>0</v>
      </c>
      <c r="I304" s="146"/>
      <c r="J304" s="146"/>
    </row>
    <row r="305" spans="1:13" s="8" customFormat="1" ht="10.5" customHeight="1" x14ac:dyDescent="0.2">
      <c r="A305" s="33"/>
      <c r="B305" s="27"/>
      <c r="C305" s="34"/>
      <c r="D305" s="35"/>
      <c r="E305" s="32" t="s">
        <v>312</v>
      </c>
      <c r="F305" s="167"/>
      <c r="G305" s="168"/>
      <c r="H305" s="169"/>
      <c r="I305" s="156"/>
      <c r="J305" s="156"/>
    </row>
    <row r="306" spans="1:13" ht="23.25" customHeight="1" x14ac:dyDescent="0.2">
      <c r="A306" s="48">
        <v>3091</v>
      </c>
      <c r="B306" s="45" t="s">
        <v>421</v>
      </c>
      <c r="C306" s="49">
        <v>9</v>
      </c>
      <c r="D306" s="50">
        <v>1</v>
      </c>
      <c r="E306" s="51" t="s">
        <v>228</v>
      </c>
      <c r="F306" s="170">
        <f>G306+H306</f>
        <v>0</v>
      </c>
      <c r="G306" s="176">
        <v>0</v>
      </c>
      <c r="H306" s="177">
        <v>0</v>
      </c>
      <c r="I306" s="146"/>
      <c r="J306" s="146"/>
    </row>
    <row r="307" spans="1:13" ht="36" customHeight="1" x14ac:dyDescent="0.2">
      <c r="A307" s="48">
        <v>3092</v>
      </c>
      <c r="B307" s="45" t="s">
        <v>421</v>
      </c>
      <c r="C307" s="49">
        <v>9</v>
      </c>
      <c r="D307" s="50">
        <v>2</v>
      </c>
      <c r="E307" s="51" t="s">
        <v>1</v>
      </c>
      <c r="F307" s="170">
        <f>G307+H307</f>
        <v>0</v>
      </c>
      <c r="G307" s="176">
        <v>0</v>
      </c>
      <c r="H307" s="177">
        <v>0</v>
      </c>
      <c r="I307" s="146"/>
      <c r="J307" s="146"/>
    </row>
    <row r="308" spans="1:13" s="11" customFormat="1" ht="33" customHeight="1" x14ac:dyDescent="0.2">
      <c r="A308" s="52">
        <v>3100</v>
      </c>
      <c r="B308" s="34" t="s">
        <v>422</v>
      </c>
      <c r="C308" s="34">
        <v>0</v>
      </c>
      <c r="D308" s="35">
        <v>0</v>
      </c>
      <c r="E308" s="53" t="s">
        <v>452</v>
      </c>
      <c r="F308" s="249">
        <f>G308+H308</f>
        <v>2093040.8</v>
      </c>
      <c r="G308" s="249">
        <f>G310</f>
        <v>2093040.8</v>
      </c>
      <c r="H308" s="223">
        <f>H310</f>
        <v>0</v>
      </c>
      <c r="I308" s="155"/>
      <c r="J308" s="155"/>
    </row>
    <row r="309" spans="1:13" ht="13.5" customHeight="1" x14ac:dyDescent="0.2">
      <c r="A309" s="48"/>
      <c r="B309" s="27"/>
      <c r="C309" s="28"/>
      <c r="D309" s="29"/>
      <c r="E309" s="32" t="s">
        <v>311</v>
      </c>
      <c r="F309" s="137"/>
      <c r="G309" s="138"/>
      <c r="H309" s="139"/>
      <c r="I309" s="146"/>
      <c r="J309" s="146"/>
    </row>
    <row r="310" spans="1:13" ht="26.25" customHeight="1" x14ac:dyDescent="0.2">
      <c r="A310" s="48">
        <v>3110</v>
      </c>
      <c r="B310" s="54" t="s">
        <v>422</v>
      </c>
      <c r="C310" s="54">
        <v>1</v>
      </c>
      <c r="D310" s="55">
        <v>0</v>
      </c>
      <c r="E310" s="46" t="s">
        <v>266</v>
      </c>
      <c r="F310" s="200">
        <f>G310+H310</f>
        <v>2093040.8</v>
      </c>
      <c r="G310" s="248">
        <f>G311</f>
        <v>2093040.8</v>
      </c>
      <c r="H310" s="224">
        <f>H311</f>
        <v>0</v>
      </c>
      <c r="I310" s="146"/>
      <c r="J310" s="146"/>
    </row>
    <row r="311" spans="1:13" ht="21" customHeight="1" x14ac:dyDescent="0.2">
      <c r="A311" s="48">
        <v>3112</v>
      </c>
      <c r="B311" s="79" t="s">
        <v>422</v>
      </c>
      <c r="C311" s="79">
        <v>1</v>
      </c>
      <c r="D311" s="80">
        <v>2</v>
      </c>
      <c r="E311" s="81" t="s">
        <v>267</v>
      </c>
      <c r="F311" s="164">
        <f>G311+H311</f>
        <v>2093040.8</v>
      </c>
      <c r="G311" s="164">
        <v>2093040.8</v>
      </c>
      <c r="H311" s="159">
        <v>0</v>
      </c>
      <c r="I311" s="146"/>
      <c r="J311" s="146"/>
      <c r="K311" s="252"/>
      <c r="L311" s="252"/>
      <c r="M311" s="163"/>
    </row>
    <row r="312" spans="1:13" x14ac:dyDescent="0.2">
      <c r="A312" s="82"/>
      <c r="B312" s="54"/>
      <c r="C312" s="54"/>
      <c r="D312" s="54"/>
      <c r="E312" s="83" t="s">
        <v>504</v>
      </c>
      <c r="F312" s="160">
        <f>G312+H312</f>
        <v>2000000</v>
      </c>
      <c r="G312" s="160">
        <v>2000000</v>
      </c>
      <c r="H312" s="161">
        <v>0</v>
      </c>
      <c r="I312" s="146"/>
      <c r="J312" s="146"/>
    </row>
    <row r="313" spans="1:13" ht="34.5" customHeight="1" x14ac:dyDescent="0.2">
      <c r="A313" s="76"/>
      <c r="B313" s="77"/>
      <c r="C313" s="77"/>
      <c r="D313" s="77"/>
      <c r="E313" s="78"/>
      <c r="F313" s="162"/>
      <c r="G313" s="162"/>
      <c r="H313" s="163"/>
      <c r="I313" s="146"/>
      <c r="J313" s="146"/>
    </row>
    <row r="314" spans="1:13" s="13" customFormat="1" ht="29.25" customHeight="1" x14ac:dyDescent="0.2">
      <c r="A314" s="98"/>
      <c r="B314" s="464" t="s">
        <v>511</v>
      </c>
      <c r="C314" s="464"/>
      <c r="D314" s="464"/>
      <c r="E314" s="464"/>
      <c r="F314" s="464"/>
      <c r="G314" s="464"/>
      <c r="H314" s="464"/>
    </row>
    <row r="315" spans="1:13" s="13" customFormat="1" ht="32.25" customHeight="1" x14ac:dyDescent="0.2">
      <c r="A315" s="98"/>
      <c r="B315" s="464" t="s">
        <v>522</v>
      </c>
      <c r="C315" s="464"/>
      <c r="D315" s="464"/>
      <c r="E315" s="464"/>
      <c r="F315" s="464"/>
      <c r="G315" s="464"/>
      <c r="H315" s="464"/>
    </row>
    <row r="316" spans="1:13" ht="19.5" customHeight="1" x14ac:dyDescent="0.2">
      <c r="B316" s="470"/>
      <c r="C316" s="470"/>
      <c r="D316" s="470"/>
      <c r="E316" s="470"/>
      <c r="F316" s="470"/>
      <c r="G316" s="470"/>
      <c r="H316" s="470"/>
    </row>
    <row r="317" spans="1:13" x14ac:dyDescent="0.2">
      <c r="E317" s="97"/>
      <c r="F317" s="97"/>
      <c r="G317" s="97"/>
      <c r="H317" s="97"/>
    </row>
    <row r="318" spans="1:13" x14ac:dyDescent="0.2">
      <c r="E318" s="97"/>
      <c r="F318" s="97"/>
      <c r="G318" s="97"/>
      <c r="H318" s="97"/>
    </row>
    <row r="319" spans="1:13" x14ac:dyDescent="0.2">
      <c r="E319" s="97"/>
      <c r="F319" s="97"/>
      <c r="G319" s="97"/>
      <c r="H319" s="97"/>
    </row>
    <row r="320" spans="1:13" x14ac:dyDescent="0.2">
      <c r="E320" s="97"/>
      <c r="F320" s="97"/>
      <c r="G320" s="97"/>
      <c r="H320" s="97"/>
    </row>
    <row r="321" spans="5:8" x14ac:dyDescent="0.2">
      <c r="E321" s="97"/>
      <c r="F321" s="97"/>
      <c r="G321" s="97"/>
      <c r="H321" s="97"/>
    </row>
    <row r="322" spans="5:8" x14ac:dyDescent="0.2">
      <c r="E322" s="97"/>
      <c r="F322" s="97"/>
      <c r="G322" s="97"/>
      <c r="H322" s="97"/>
    </row>
    <row r="323" spans="5:8" x14ac:dyDescent="0.2">
      <c r="E323" s="97"/>
      <c r="F323" s="97"/>
      <c r="G323" s="97"/>
      <c r="H323" s="97"/>
    </row>
    <row r="324" spans="5:8" x14ac:dyDescent="0.2">
      <c r="E324" s="97"/>
      <c r="F324" s="97"/>
      <c r="G324" s="97"/>
      <c r="H324" s="97"/>
    </row>
    <row r="325" spans="5:8" x14ac:dyDescent="0.2">
      <c r="E325" s="97"/>
      <c r="F325" s="97"/>
      <c r="G325" s="97"/>
      <c r="H325" s="97"/>
    </row>
    <row r="326" spans="5:8" x14ac:dyDescent="0.2">
      <c r="E326" s="97"/>
      <c r="F326" s="97"/>
      <c r="G326" s="97"/>
      <c r="H326" s="97"/>
    </row>
    <row r="327" spans="5:8" x14ac:dyDescent="0.2">
      <c r="E327" s="97"/>
      <c r="F327" s="97"/>
      <c r="G327" s="97"/>
      <c r="H327" s="97"/>
    </row>
    <row r="328" spans="5:8" x14ac:dyDescent="0.2">
      <c r="E328" s="97"/>
      <c r="F328" s="97"/>
      <c r="G328" s="97"/>
      <c r="H328" s="97"/>
    </row>
    <row r="329" spans="5:8" x14ac:dyDescent="0.2">
      <c r="E329" s="97"/>
      <c r="F329" s="97"/>
      <c r="G329" s="97"/>
      <c r="H329" s="97"/>
    </row>
    <row r="330" spans="5:8" x14ac:dyDescent="0.2">
      <c r="E330" s="97"/>
      <c r="F330" s="97"/>
      <c r="G330" s="97"/>
      <c r="H330" s="97"/>
    </row>
    <row r="331" spans="5:8" x14ac:dyDescent="0.2">
      <c r="E331" s="97"/>
      <c r="F331" s="97"/>
      <c r="G331" s="97"/>
      <c r="H331" s="97"/>
    </row>
    <row r="332" spans="5:8" x14ac:dyDescent="0.2">
      <c r="E332" s="97"/>
      <c r="F332" s="97"/>
      <c r="G332" s="97"/>
      <c r="H332" s="97"/>
    </row>
    <row r="333" spans="5:8" x14ac:dyDescent="0.2">
      <c r="E333" s="97"/>
      <c r="F333" s="97"/>
      <c r="G333" s="97"/>
      <c r="H333" s="97"/>
    </row>
    <row r="334" spans="5:8" x14ac:dyDescent="0.2">
      <c r="E334" s="97"/>
      <c r="F334" s="97"/>
      <c r="G334" s="97"/>
      <c r="H334" s="97"/>
    </row>
    <row r="335" spans="5:8" x14ac:dyDescent="0.2">
      <c r="E335" s="97"/>
      <c r="F335" s="97"/>
      <c r="G335" s="97"/>
      <c r="H335" s="97"/>
    </row>
    <row r="336" spans="5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</sheetData>
  <mergeCells count="18">
    <mergeCell ref="B316:H316"/>
    <mergeCell ref="G9:H9"/>
    <mergeCell ref="G10:H10"/>
    <mergeCell ref="A7:H7"/>
    <mergeCell ref="A8:H8"/>
    <mergeCell ref="B315:H315"/>
    <mergeCell ref="B314:H314"/>
    <mergeCell ref="F10:F11"/>
    <mergeCell ref="A10:A11"/>
    <mergeCell ref="B10:B11"/>
    <mergeCell ref="C10:C11"/>
    <mergeCell ref="D10:D11"/>
    <mergeCell ref="E10:E11"/>
    <mergeCell ref="F4:I4"/>
    <mergeCell ref="F2:I2"/>
    <mergeCell ref="F3:I3"/>
    <mergeCell ref="F5:I5"/>
    <mergeCell ref="F6:I6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42"/>
  <sheetViews>
    <sheetView workbookViewId="0">
      <selection activeCell="C6" sqref="C6:F6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2" spans="1:9" x14ac:dyDescent="0.2">
      <c r="A2" s="14"/>
      <c r="B2" s="14"/>
      <c r="C2" s="463" t="s">
        <v>505</v>
      </c>
      <c r="D2" s="463"/>
      <c r="E2" s="463"/>
      <c r="F2" s="463"/>
    </row>
    <row r="3" spans="1:9" x14ac:dyDescent="0.2">
      <c r="A3" s="14"/>
      <c r="B3" s="14"/>
      <c r="C3" s="463" t="s">
        <v>506</v>
      </c>
      <c r="D3" s="463"/>
      <c r="E3" s="463"/>
      <c r="F3" s="463"/>
    </row>
    <row r="4" spans="1:9" x14ac:dyDescent="0.2">
      <c r="A4" s="14"/>
      <c r="B4" s="14"/>
      <c r="C4" s="463" t="s">
        <v>507</v>
      </c>
      <c r="D4" s="463"/>
      <c r="E4" s="463"/>
      <c r="F4" s="463"/>
    </row>
    <row r="5" spans="1:9" x14ac:dyDescent="0.2">
      <c r="A5" s="14"/>
      <c r="B5" s="14"/>
      <c r="C5" s="463" t="s">
        <v>525</v>
      </c>
      <c r="D5" s="463"/>
      <c r="E5" s="463"/>
      <c r="F5" s="463"/>
    </row>
    <row r="6" spans="1:9" x14ac:dyDescent="0.2">
      <c r="A6" s="14"/>
      <c r="B6" s="14"/>
      <c r="C6" s="463" t="s">
        <v>1227</v>
      </c>
      <c r="D6" s="463"/>
      <c r="E6" s="463"/>
      <c r="F6" s="463"/>
    </row>
    <row r="7" spans="1:9" x14ac:dyDescent="0.2">
      <c r="A7" s="14"/>
      <c r="B7" s="14"/>
      <c r="C7" s="251"/>
      <c r="D7" s="251"/>
      <c r="E7" s="251"/>
      <c r="F7" s="251"/>
    </row>
    <row r="8" spans="1:9" ht="18" x14ac:dyDescent="0.2">
      <c r="A8" s="487" t="s">
        <v>356</v>
      </c>
      <c r="B8" s="487"/>
      <c r="C8" s="487"/>
      <c r="D8" s="487"/>
      <c r="E8" s="487"/>
      <c r="F8" s="487"/>
    </row>
    <row r="9" spans="1:9" ht="36" customHeight="1" x14ac:dyDescent="0.2">
      <c r="A9" s="489" t="s">
        <v>523</v>
      </c>
      <c r="B9" s="489"/>
      <c r="C9" s="489"/>
      <c r="D9" s="489"/>
      <c r="E9" s="489"/>
      <c r="F9" s="489"/>
    </row>
    <row r="10" spans="1:9" ht="13.5" thickBot="1" x14ac:dyDescent="0.25">
      <c r="A10" s="14"/>
      <c r="B10" s="14"/>
      <c r="C10" s="56"/>
      <c r="D10" s="85"/>
      <c r="E10" s="490" t="s">
        <v>354</v>
      </c>
      <c r="F10" s="490"/>
    </row>
    <row r="11" spans="1:9" ht="85.5" customHeight="1" thickBot="1" x14ac:dyDescent="0.25">
      <c r="A11" s="476" t="s">
        <v>357</v>
      </c>
      <c r="B11" s="57" t="s">
        <v>268</v>
      </c>
      <c r="C11" s="58"/>
      <c r="D11" s="492" t="s">
        <v>358</v>
      </c>
      <c r="E11" s="494" t="s">
        <v>311</v>
      </c>
      <c r="F11" s="495"/>
    </row>
    <row r="12" spans="1:9" ht="26.25" thickBot="1" x14ac:dyDescent="0.25">
      <c r="A12" s="491"/>
      <c r="B12" s="59" t="s">
        <v>269</v>
      </c>
      <c r="C12" s="60" t="s">
        <v>270</v>
      </c>
      <c r="D12" s="493"/>
      <c r="E12" s="86" t="s">
        <v>350</v>
      </c>
      <c r="F12" s="86" t="s">
        <v>351</v>
      </c>
    </row>
    <row r="13" spans="1:9" ht="13.5" thickBot="1" x14ac:dyDescent="0.25">
      <c r="A13" s="61">
        <v>1</v>
      </c>
      <c r="B13" s="61">
        <v>2</v>
      </c>
      <c r="C13" s="61" t="s">
        <v>271</v>
      </c>
      <c r="D13" s="87">
        <v>4</v>
      </c>
      <c r="E13" s="87">
        <v>5</v>
      </c>
      <c r="F13" s="87">
        <v>6</v>
      </c>
    </row>
    <row r="14" spans="1:9" ht="42.75" customHeight="1" thickBot="1" x14ac:dyDescent="0.25">
      <c r="A14" s="66">
        <v>4000</v>
      </c>
      <c r="B14" s="62" t="s">
        <v>453</v>
      </c>
      <c r="C14" s="63"/>
      <c r="D14" s="273">
        <f>E14+F14</f>
        <v>15655681.267600002</v>
      </c>
      <c r="E14" s="274">
        <f>E16+E174-E177</f>
        <v>6877898.2482000012</v>
      </c>
      <c r="F14" s="268">
        <f>F16+F178</f>
        <v>8777783.0194000006</v>
      </c>
    </row>
    <row r="15" spans="1:9" ht="19.5" customHeight="1" thickBot="1" x14ac:dyDescent="0.25">
      <c r="A15" s="101"/>
      <c r="B15" s="64" t="s">
        <v>313</v>
      </c>
      <c r="C15" s="105"/>
      <c r="D15" s="88"/>
      <c r="E15" s="88"/>
      <c r="F15" s="88"/>
      <c r="I15" s="182"/>
    </row>
    <row r="16" spans="1:9" ht="63" customHeight="1" thickBot="1" x14ac:dyDescent="0.25">
      <c r="A16" s="101">
        <v>4050</v>
      </c>
      <c r="B16" s="65" t="s">
        <v>454</v>
      </c>
      <c r="C16" s="122" t="s">
        <v>107</v>
      </c>
      <c r="D16" s="271">
        <f>E16+F16</f>
        <v>6784857.4482000005</v>
      </c>
      <c r="E16" s="271">
        <f>E18+E31+E74+E89+E99+E133+E149</f>
        <v>6784857.4482000005</v>
      </c>
      <c r="F16" s="148">
        <v>0</v>
      </c>
      <c r="I16" s="182"/>
    </row>
    <row r="17" spans="1:12" ht="18.75" customHeight="1" thickBot="1" x14ac:dyDescent="0.25">
      <c r="A17" s="104"/>
      <c r="B17" s="64" t="s">
        <v>313</v>
      </c>
      <c r="C17" s="105"/>
      <c r="D17" s="88"/>
      <c r="E17" s="88"/>
      <c r="F17" s="88"/>
    </row>
    <row r="18" spans="1:12" ht="42.75" customHeight="1" thickBot="1" x14ac:dyDescent="0.25">
      <c r="A18" s="101">
        <v>4100</v>
      </c>
      <c r="B18" s="67" t="s">
        <v>455</v>
      </c>
      <c r="C18" s="99" t="s">
        <v>107</v>
      </c>
      <c r="D18" s="232">
        <f>E18</f>
        <v>1367141.125</v>
      </c>
      <c r="E18" s="232">
        <f>E20+E25+E28</f>
        <v>1367141.125</v>
      </c>
      <c r="F18" s="233" t="s">
        <v>107</v>
      </c>
    </row>
    <row r="19" spans="1:12" ht="16.5" customHeight="1" thickBot="1" x14ac:dyDescent="0.25">
      <c r="A19" s="104"/>
      <c r="B19" s="64" t="s">
        <v>313</v>
      </c>
      <c r="C19" s="105"/>
      <c r="D19" s="88"/>
      <c r="E19" s="88"/>
      <c r="F19" s="88"/>
    </row>
    <row r="20" spans="1:12" ht="42.75" customHeight="1" thickBot="1" x14ac:dyDescent="0.25">
      <c r="A20" s="101">
        <v>4110</v>
      </c>
      <c r="B20" s="100" t="s">
        <v>456</v>
      </c>
      <c r="C20" s="99" t="s">
        <v>107</v>
      </c>
      <c r="D20" s="229">
        <f>E20</f>
        <v>1367141.125</v>
      </c>
      <c r="E20" s="229">
        <f>E22+E23+E24</f>
        <v>1367141.125</v>
      </c>
      <c r="F20" s="230" t="s">
        <v>110</v>
      </c>
    </row>
    <row r="21" spans="1:12" ht="19.5" customHeight="1" thickBot="1" x14ac:dyDescent="0.25">
      <c r="A21" s="101"/>
      <c r="B21" s="64" t="s">
        <v>312</v>
      </c>
      <c r="C21" s="99"/>
      <c r="D21" s="88"/>
      <c r="E21" s="88"/>
      <c r="F21" s="89"/>
    </row>
    <row r="22" spans="1:12" ht="31.5" customHeight="1" thickBot="1" x14ac:dyDescent="0.25">
      <c r="A22" s="101">
        <v>4111</v>
      </c>
      <c r="B22" s="68" t="s">
        <v>272</v>
      </c>
      <c r="C22" s="102" t="s">
        <v>424</v>
      </c>
      <c r="D22" s="150">
        <f>E22</f>
        <v>1103693.875</v>
      </c>
      <c r="E22" s="150">
        <v>1103693.875</v>
      </c>
      <c r="F22" s="89" t="s">
        <v>110</v>
      </c>
      <c r="L22" s="182"/>
    </row>
    <row r="23" spans="1:12" ht="31.5" customHeight="1" thickBot="1" x14ac:dyDescent="0.25">
      <c r="A23" s="101">
        <v>4112</v>
      </c>
      <c r="B23" s="68" t="s">
        <v>273</v>
      </c>
      <c r="C23" s="103" t="s">
        <v>425</v>
      </c>
      <c r="D23" s="150">
        <f>E23</f>
        <v>263447.25</v>
      </c>
      <c r="E23" s="150">
        <v>263447.25</v>
      </c>
      <c r="F23" s="89" t="s">
        <v>110</v>
      </c>
    </row>
    <row r="24" spans="1:12" ht="22.5" customHeight="1" thickBot="1" x14ac:dyDescent="0.25">
      <c r="A24" s="101">
        <v>4114</v>
      </c>
      <c r="B24" s="68" t="s">
        <v>274</v>
      </c>
      <c r="C24" s="103" t="s">
        <v>423</v>
      </c>
      <c r="D24" s="151">
        <f>E24</f>
        <v>0</v>
      </c>
      <c r="E24" s="151">
        <v>0</v>
      </c>
      <c r="F24" s="89" t="s">
        <v>110</v>
      </c>
    </row>
    <row r="25" spans="1:12" ht="24" customHeight="1" thickBot="1" x14ac:dyDescent="0.25">
      <c r="A25" s="101">
        <v>4120</v>
      </c>
      <c r="B25" s="72" t="s">
        <v>457</v>
      </c>
      <c r="C25" s="99" t="s">
        <v>107</v>
      </c>
      <c r="D25" s="151">
        <f>E25</f>
        <v>0</v>
      </c>
      <c r="E25" s="151">
        <f>E27</f>
        <v>0</v>
      </c>
      <c r="F25" s="89" t="s">
        <v>110</v>
      </c>
    </row>
    <row r="26" spans="1:12" ht="19.5" customHeight="1" thickBot="1" x14ac:dyDescent="0.25">
      <c r="A26" s="101"/>
      <c r="B26" s="64" t="s">
        <v>312</v>
      </c>
      <c r="C26" s="99"/>
      <c r="D26" s="151"/>
      <c r="E26" s="151"/>
      <c r="F26" s="89"/>
    </row>
    <row r="27" spans="1:12" ht="29.25" customHeight="1" thickBot="1" x14ac:dyDescent="0.25">
      <c r="A27" s="101">
        <v>4121</v>
      </c>
      <c r="B27" s="68" t="s">
        <v>275</v>
      </c>
      <c r="C27" s="103" t="s">
        <v>426</v>
      </c>
      <c r="D27" s="151">
        <v>0</v>
      </c>
      <c r="E27" s="151">
        <v>0</v>
      </c>
      <c r="F27" s="89" t="s">
        <v>110</v>
      </c>
    </row>
    <row r="28" spans="1:12" ht="31.5" customHeight="1" thickBot="1" x14ac:dyDescent="0.25">
      <c r="A28" s="101">
        <v>4130</v>
      </c>
      <c r="B28" s="72" t="s">
        <v>458</v>
      </c>
      <c r="C28" s="99" t="s">
        <v>107</v>
      </c>
      <c r="D28" s="147">
        <f>D30</f>
        <v>0</v>
      </c>
      <c r="E28" s="147">
        <f>E30</f>
        <v>0</v>
      </c>
      <c r="F28" s="89"/>
    </row>
    <row r="29" spans="1:12" ht="20.25" customHeight="1" thickBot="1" x14ac:dyDescent="0.25">
      <c r="A29" s="101"/>
      <c r="B29" s="64" t="s">
        <v>312</v>
      </c>
      <c r="C29" s="99"/>
      <c r="D29" s="147"/>
      <c r="E29" s="147"/>
      <c r="F29" s="89"/>
    </row>
    <row r="30" spans="1:12" ht="23.25" customHeight="1" thickBot="1" x14ac:dyDescent="0.25">
      <c r="A30" s="101">
        <v>4131</v>
      </c>
      <c r="B30" s="72" t="s">
        <v>427</v>
      </c>
      <c r="C30" s="102" t="s">
        <v>428</v>
      </c>
      <c r="D30" s="151">
        <v>0</v>
      </c>
      <c r="E30" s="151">
        <v>0</v>
      </c>
      <c r="F30" s="89"/>
    </row>
    <row r="31" spans="1:12" ht="42.75" customHeight="1" thickBot="1" x14ac:dyDescent="0.25">
      <c r="A31" s="101">
        <v>4200</v>
      </c>
      <c r="B31" s="68" t="s">
        <v>459</v>
      </c>
      <c r="C31" s="99" t="s">
        <v>107</v>
      </c>
      <c r="D31" s="242">
        <f>E31</f>
        <v>1064549.2042</v>
      </c>
      <c r="E31" s="242">
        <f>E33+E42+E47+E57+E60+E64</f>
        <v>1064549.2042</v>
      </c>
      <c r="F31" s="234" t="s">
        <v>110</v>
      </c>
    </row>
    <row r="32" spans="1:12" ht="16.5" customHeight="1" thickBot="1" x14ac:dyDescent="0.25">
      <c r="A32" s="104"/>
      <c r="B32" s="64" t="s">
        <v>313</v>
      </c>
      <c r="C32" s="105"/>
      <c r="D32" s="147"/>
      <c r="E32" s="147"/>
      <c r="F32" s="88"/>
    </row>
    <row r="33" spans="1:6" ht="42.75" customHeight="1" thickBot="1" x14ac:dyDescent="0.25">
      <c r="A33" s="101">
        <v>4210</v>
      </c>
      <c r="B33" s="72" t="s">
        <v>460</v>
      </c>
      <c r="C33" s="99" t="s">
        <v>107</v>
      </c>
      <c r="D33" s="241">
        <f>E33</f>
        <v>262428.4742</v>
      </c>
      <c r="E33" s="241">
        <f>E35+E36+E37+E38+E39+E40+E41</f>
        <v>262428.4742</v>
      </c>
      <c r="F33" s="153" t="s">
        <v>110</v>
      </c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5.5" customHeight="1" thickBot="1" x14ac:dyDescent="0.25">
      <c r="A35" s="101">
        <v>4211</v>
      </c>
      <c r="B35" s="68" t="s">
        <v>429</v>
      </c>
      <c r="C35" s="103" t="s">
        <v>430</v>
      </c>
      <c r="D35" s="147">
        <f>E35</f>
        <v>1000</v>
      </c>
      <c r="E35" s="147">
        <v>1000</v>
      </c>
      <c r="F35" s="89" t="s">
        <v>110</v>
      </c>
    </row>
    <row r="36" spans="1:6" ht="19.5" customHeight="1" thickBot="1" x14ac:dyDescent="0.25">
      <c r="A36" s="101">
        <v>4212</v>
      </c>
      <c r="B36" s="72" t="s">
        <v>461</v>
      </c>
      <c r="C36" s="103" t="s">
        <v>431</v>
      </c>
      <c r="D36" s="272">
        <f t="shared" ref="D36:D41" si="0">E36</f>
        <v>200923.98895</v>
      </c>
      <c r="E36" s="272">
        <v>200923.98895</v>
      </c>
      <c r="F36" s="89" t="s">
        <v>110</v>
      </c>
    </row>
    <row r="37" spans="1:6" ht="17.25" customHeight="1" thickBot="1" x14ac:dyDescent="0.25">
      <c r="A37" s="101">
        <v>4213</v>
      </c>
      <c r="B37" s="68" t="s">
        <v>276</v>
      </c>
      <c r="C37" s="103" t="s">
        <v>432</v>
      </c>
      <c r="D37" s="147">
        <f t="shared" si="0"/>
        <v>37805</v>
      </c>
      <c r="E37" s="147">
        <v>37805</v>
      </c>
      <c r="F37" s="89" t="s">
        <v>110</v>
      </c>
    </row>
    <row r="38" spans="1:6" ht="15.75" customHeight="1" thickBot="1" x14ac:dyDescent="0.25">
      <c r="A38" s="101">
        <v>4214</v>
      </c>
      <c r="B38" s="68" t="s">
        <v>277</v>
      </c>
      <c r="C38" s="103" t="s">
        <v>433</v>
      </c>
      <c r="D38" s="272">
        <f t="shared" si="0"/>
        <v>10699.48525</v>
      </c>
      <c r="E38" s="272">
        <v>10699.48525</v>
      </c>
      <c r="F38" s="89" t="s">
        <v>110</v>
      </c>
    </row>
    <row r="39" spans="1:6" ht="17.25" customHeight="1" thickBot="1" x14ac:dyDescent="0.25">
      <c r="A39" s="101">
        <v>4215</v>
      </c>
      <c r="B39" s="68" t="s">
        <v>278</v>
      </c>
      <c r="C39" s="103" t="s">
        <v>434</v>
      </c>
      <c r="D39" s="147">
        <f t="shared" si="0"/>
        <v>1000</v>
      </c>
      <c r="E39" s="147">
        <v>1000</v>
      </c>
      <c r="F39" s="89" t="s">
        <v>110</v>
      </c>
    </row>
    <row r="40" spans="1:6" ht="25.5" customHeight="1" thickBot="1" x14ac:dyDescent="0.25">
      <c r="A40" s="101">
        <v>4216</v>
      </c>
      <c r="B40" s="68" t="s">
        <v>279</v>
      </c>
      <c r="C40" s="103" t="s">
        <v>435</v>
      </c>
      <c r="D40" s="147">
        <f t="shared" si="0"/>
        <v>11000</v>
      </c>
      <c r="E40" s="147">
        <v>11000</v>
      </c>
      <c r="F40" s="89" t="s">
        <v>110</v>
      </c>
    </row>
    <row r="41" spans="1:6" ht="18.75" customHeight="1" thickBot="1" x14ac:dyDescent="0.25">
      <c r="A41" s="101">
        <v>4217</v>
      </c>
      <c r="B41" s="68" t="s">
        <v>280</v>
      </c>
      <c r="C41" s="103" t="s">
        <v>436</v>
      </c>
      <c r="D41" s="147">
        <f t="shared" si="0"/>
        <v>0</v>
      </c>
      <c r="E41" s="151">
        <v>0</v>
      </c>
      <c r="F41" s="89" t="s">
        <v>110</v>
      </c>
    </row>
    <row r="42" spans="1:6" ht="42.75" customHeight="1" thickBot="1" x14ac:dyDescent="0.25">
      <c r="A42" s="101">
        <v>4220</v>
      </c>
      <c r="B42" s="72" t="s">
        <v>462</v>
      </c>
      <c r="C42" s="99" t="s">
        <v>107</v>
      </c>
      <c r="D42" s="153">
        <f>E42</f>
        <v>21000</v>
      </c>
      <c r="E42" s="153">
        <f>E44+E45+E46</f>
        <v>21000</v>
      </c>
      <c r="F42" s="230" t="s">
        <v>110</v>
      </c>
    </row>
    <row r="43" spans="1:6" ht="16.5" customHeight="1" thickBot="1" x14ac:dyDescent="0.25">
      <c r="A43" s="101"/>
      <c r="B43" s="64" t="s">
        <v>312</v>
      </c>
      <c r="C43" s="99"/>
      <c r="D43" s="147"/>
      <c r="E43" s="147"/>
      <c r="F43" s="89"/>
    </row>
    <row r="44" spans="1:6" ht="21.75" customHeight="1" thickBot="1" x14ac:dyDescent="0.25">
      <c r="A44" s="101">
        <v>4221</v>
      </c>
      <c r="B44" s="68" t="s">
        <v>281</v>
      </c>
      <c r="C44" s="123">
        <v>4221</v>
      </c>
      <c r="D44" s="151">
        <f>E44</f>
        <v>1000</v>
      </c>
      <c r="E44" s="151">
        <v>1000</v>
      </c>
      <c r="F44" s="89" t="s">
        <v>110</v>
      </c>
    </row>
    <row r="45" spans="1:6" ht="29.25" customHeight="1" thickBot="1" x14ac:dyDescent="0.25">
      <c r="A45" s="101">
        <v>4222</v>
      </c>
      <c r="B45" s="68" t="s">
        <v>282</v>
      </c>
      <c r="C45" s="103" t="s">
        <v>69</v>
      </c>
      <c r="D45" s="151">
        <f>E45</f>
        <v>20000</v>
      </c>
      <c r="E45" s="151">
        <v>20000</v>
      </c>
      <c r="F45" s="89" t="s">
        <v>110</v>
      </c>
    </row>
    <row r="46" spans="1:6" ht="19.5" customHeight="1" thickBot="1" x14ac:dyDescent="0.25">
      <c r="A46" s="101">
        <v>4223</v>
      </c>
      <c r="B46" s="68" t="s">
        <v>283</v>
      </c>
      <c r="C46" s="103" t="s">
        <v>70</v>
      </c>
      <c r="D46" s="151">
        <f>E46</f>
        <v>0</v>
      </c>
      <c r="E46" s="151">
        <v>0</v>
      </c>
      <c r="F46" s="89" t="s">
        <v>110</v>
      </c>
    </row>
    <row r="47" spans="1:6" ht="55.5" customHeight="1" thickBot="1" x14ac:dyDescent="0.25">
      <c r="A47" s="101">
        <v>4230</v>
      </c>
      <c r="B47" s="72" t="s">
        <v>463</v>
      </c>
      <c r="C47" s="99" t="s">
        <v>107</v>
      </c>
      <c r="D47" s="229">
        <f>E47</f>
        <v>480620.73</v>
      </c>
      <c r="E47" s="229">
        <f>E49+E50+E51+E52+E53+E54+E55+E56</f>
        <v>480620.73</v>
      </c>
      <c r="F47" s="230" t="s">
        <v>110</v>
      </c>
    </row>
    <row r="48" spans="1:6" ht="17.2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7.75" customHeight="1" thickBot="1" x14ac:dyDescent="0.25">
      <c r="A49" s="101">
        <v>4231</v>
      </c>
      <c r="B49" s="68" t="s">
        <v>284</v>
      </c>
      <c r="C49" s="103" t="s">
        <v>71</v>
      </c>
      <c r="D49" s="147">
        <f>E49</f>
        <v>0</v>
      </c>
      <c r="E49" s="147">
        <v>0</v>
      </c>
      <c r="F49" s="89" t="s">
        <v>110</v>
      </c>
    </row>
    <row r="50" spans="1:6" ht="21" customHeight="1" thickBot="1" x14ac:dyDescent="0.25">
      <c r="A50" s="101">
        <v>4232</v>
      </c>
      <c r="B50" s="68" t="s">
        <v>285</v>
      </c>
      <c r="C50" s="103" t="s">
        <v>72</v>
      </c>
      <c r="D50" s="147">
        <f t="shared" ref="D50:D56" si="1">E50</f>
        <v>25000</v>
      </c>
      <c r="E50" s="147">
        <v>25000</v>
      </c>
      <c r="F50" s="89" t="s">
        <v>110</v>
      </c>
    </row>
    <row r="51" spans="1:6" ht="29.25" customHeight="1" thickBot="1" x14ac:dyDescent="0.25">
      <c r="A51" s="101">
        <v>4233</v>
      </c>
      <c r="B51" s="68" t="s">
        <v>286</v>
      </c>
      <c r="C51" s="103" t="s">
        <v>73</v>
      </c>
      <c r="D51" s="147">
        <f t="shared" si="1"/>
        <v>500</v>
      </c>
      <c r="E51" s="147">
        <v>500</v>
      </c>
      <c r="F51" s="89" t="s">
        <v>110</v>
      </c>
    </row>
    <row r="52" spans="1:6" ht="27.75" customHeight="1" thickBot="1" x14ac:dyDescent="0.25">
      <c r="A52" s="101">
        <v>4234</v>
      </c>
      <c r="B52" s="68" t="s">
        <v>287</v>
      </c>
      <c r="C52" s="103" t="s">
        <v>74</v>
      </c>
      <c r="D52" s="147">
        <f t="shared" si="1"/>
        <v>5080.25</v>
      </c>
      <c r="E52" s="147">
        <v>5080.25</v>
      </c>
      <c r="F52" s="89" t="s">
        <v>110</v>
      </c>
    </row>
    <row r="53" spans="1:6" ht="27.75" customHeight="1" thickBot="1" x14ac:dyDescent="0.25">
      <c r="A53" s="101">
        <v>4235</v>
      </c>
      <c r="B53" s="124" t="s">
        <v>288</v>
      </c>
      <c r="C53" s="125">
        <v>4235</v>
      </c>
      <c r="D53" s="150">
        <f t="shared" si="1"/>
        <v>10000</v>
      </c>
      <c r="E53" s="150">
        <v>10000</v>
      </c>
      <c r="F53" s="89" t="s">
        <v>110</v>
      </c>
    </row>
    <row r="54" spans="1:6" ht="27.75" customHeight="1" thickBot="1" x14ac:dyDescent="0.25">
      <c r="A54" s="101">
        <v>4236</v>
      </c>
      <c r="B54" s="68" t="s">
        <v>289</v>
      </c>
      <c r="C54" s="103" t="s">
        <v>75</v>
      </c>
      <c r="D54" s="147">
        <f t="shared" si="1"/>
        <v>0</v>
      </c>
      <c r="E54" s="147">
        <v>0</v>
      </c>
      <c r="F54" s="89" t="s">
        <v>110</v>
      </c>
    </row>
    <row r="55" spans="1:6" ht="27.75" customHeight="1" thickBot="1" x14ac:dyDescent="0.25">
      <c r="A55" s="101">
        <v>4237</v>
      </c>
      <c r="B55" s="68" t="s">
        <v>290</v>
      </c>
      <c r="C55" s="103" t="s">
        <v>76</v>
      </c>
      <c r="D55" s="147">
        <f t="shared" si="1"/>
        <v>8000</v>
      </c>
      <c r="E55" s="147">
        <v>8000</v>
      </c>
      <c r="F55" s="89" t="s">
        <v>110</v>
      </c>
    </row>
    <row r="56" spans="1:6" ht="27.75" customHeight="1" thickBot="1" x14ac:dyDescent="0.25">
      <c r="A56" s="101">
        <v>4238</v>
      </c>
      <c r="B56" s="68" t="s">
        <v>291</v>
      </c>
      <c r="C56" s="103" t="s">
        <v>77</v>
      </c>
      <c r="D56" s="150">
        <f t="shared" si="1"/>
        <v>432040.48</v>
      </c>
      <c r="E56" s="150">
        <v>432040.48</v>
      </c>
      <c r="F56" s="89" t="s">
        <v>110</v>
      </c>
    </row>
    <row r="57" spans="1:6" ht="42.75" customHeight="1" thickBot="1" x14ac:dyDescent="0.25">
      <c r="A57" s="101">
        <v>4240</v>
      </c>
      <c r="B57" s="72" t="s">
        <v>464</v>
      </c>
      <c r="C57" s="99" t="s">
        <v>107</v>
      </c>
      <c r="D57" s="153">
        <f>E57</f>
        <v>80000</v>
      </c>
      <c r="E57" s="153">
        <f>E59</f>
        <v>80000</v>
      </c>
      <c r="F57" s="230" t="s">
        <v>110</v>
      </c>
    </row>
    <row r="58" spans="1:6" ht="18.75" customHeight="1" thickBot="1" x14ac:dyDescent="0.25">
      <c r="A58" s="101"/>
      <c r="B58" s="64" t="s">
        <v>312</v>
      </c>
      <c r="C58" s="99"/>
      <c r="D58" s="151"/>
      <c r="E58" s="151"/>
      <c r="F58" s="89"/>
    </row>
    <row r="59" spans="1:6" ht="18.75" customHeight="1" thickBot="1" x14ac:dyDescent="0.25">
      <c r="A59" s="101">
        <v>4241</v>
      </c>
      <c r="B59" s="68" t="s">
        <v>292</v>
      </c>
      <c r="C59" s="103" t="s">
        <v>78</v>
      </c>
      <c r="D59" s="151">
        <f>E59</f>
        <v>80000</v>
      </c>
      <c r="E59" s="151">
        <v>80000</v>
      </c>
      <c r="F59" s="89" t="s">
        <v>110</v>
      </c>
    </row>
    <row r="60" spans="1:6" ht="42.75" customHeight="1" thickBot="1" x14ac:dyDescent="0.25">
      <c r="A60" s="101">
        <v>4250</v>
      </c>
      <c r="B60" s="72" t="s">
        <v>465</v>
      </c>
      <c r="C60" s="99" t="s">
        <v>107</v>
      </c>
      <c r="D60" s="229">
        <f>E60</f>
        <v>135000</v>
      </c>
      <c r="E60" s="229">
        <f>E62+E63</f>
        <v>135000</v>
      </c>
      <c r="F60" s="230" t="s">
        <v>110</v>
      </c>
    </row>
    <row r="61" spans="1:6" ht="19.5" customHeight="1" thickBot="1" x14ac:dyDescent="0.25">
      <c r="A61" s="101"/>
      <c r="B61" s="64" t="s">
        <v>312</v>
      </c>
      <c r="C61" s="99"/>
      <c r="D61" s="147"/>
      <c r="E61" s="147"/>
      <c r="F61" s="89"/>
    </row>
    <row r="62" spans="1:6" ht="31.5" customHeight="1" thickBot="1" x14ac:dyDescent="0.25">
      <c r="A62" s="101">
        <v>4251</v>
      </c>
      <c r="B62" s="68" t="s">
        <v>293</v>
      </c>
      <c r="C62" s="103" t="s">
        <v>79</v>
      </c>
      <c r="D62" s="150">
        <f>E62</f>
        <v>132000</v>
      </c>
      <c r="E62" s="150">
        <v>132000</v>
      </c>
      <c r="F62" s="89" t="s">
        <v>110</v>
      </c>
    </row>
    <row r="63" spans="1:6" ht="33.75" customHeight="1" thickBot="1" x14ac:dyDescent="0.25">
      <c r="A63" s="101">
        <v>4252</v>
      </c>
      <c r="B63" s="68" t="s">
        <v>294</v>
      </c>
      <c r="C63" s="103" t="s">
        <v>80</v>
      </c>
      <c r="D63" s="147">
        <f>E63</f>
        <v>3000</v>
      </c>
      <c r="E63" s="147">
        <v>3000</v>
      </c>
      <c r="F63" s="89" t="s">
        <v>110</v>
      </c>
    </row>
    <row r="64" spans="1:6" ht="42.75" customHeight="1" thickBot="1" x14ac:dyDescent="0.25">
      <c r="A64" s="101">
        <v>4260</v>
      </c>
      <c r="B64" s="72" t="s">
        <v>466</v>
      </c>
      <c r="C64" s="99" t="s">
        <v>107</v>
      </c>
      <c r="D64" s="153">
        <f>E64</f>
        <v>85500</v>
      </c>
      <c r="E64" s="153">
        <f>E66+E67+E68+E69+E70+E71+E72+E73</f>
        <v>85500</v>
      </c>
      <c r="F64" s="230" t="s">
        <v>110</v>
      </c>
    </row>
    <row r="65" spans="1:6" ht="15.75" customHeight="1" thickBot="1" x14ac:dyDescent="0.25">
      <c r="A65" s="101"/>
      <c r="B65" s="64" t="s">
        <v>312</v>
      </c>
      <c r="C65" s="99"/>
      <c r="D65" s="147"/>
      <c r="E65" s="147"/>
      <c r="F65" s="89"/>
    </row>
    <row r="66" spans="1:6" ht="26.25" customHeight="1" thickBot="1" x14ac:dyDescent="0.25">
      <c r="A66" s="101">
        <v>4261</v>
      </c>
      <c r="B66" s="68" t="s">
        <v>295</v>
      </c>
      <c r="C66" s="103" t="s">
        <v>81</v>
      </c>
      <c r="D66" s="151">
        <f>E66</f>
        <v>3000</v>
      </c>
      <c r="E66" s="151">
        <v>3000</v>
      </c>
      <c r="F66" s="89" t="s">
        <v>110</v>
      </c>
    </row>
    <row r="67" spans="1:6" ht="24.75" customHeight="1" thickBot="1" x14ac:dyDescent="0.25">
      <c r="A67" s="101">
        <v>4262</v>
      </c>
      <c r="B67" s="68" t="s">
        <v>296</v>
      </c>
      <c r="C67" s="103" t="s">
        <v>82</v>
      </c>
      <c r="D67" s="151">
        <f t="shared" ref="D67:D73" si="2">E67</f>
        <v>0</v>
      </c>
      <c r="E67" s="151">
        <v>0</v>
      </c>
      <c r="F67" s="89" t="s">
        <v>110</v>
      </c>
    </row>
    <row r="68" spans="1:6" ht="35.25" customHeight="1" thickBot="1" x14ac:dyDescent="0.25">
      <c r="A68" s="101">
        <v>4263</v>
      </c>
      <c r="B68" s="68" t="s">
        <v>2</v>
      </c>
      <c r="C68" s="103" t="s">
        <v>83</v>
      </c>
      <c r="D68" s="151">
        <f t="shared" si="2"/>
        <v>0</v>
      </c>
      <c r="E68" s="151">
        <v>0</v>
      </c>
      <c r="F68" s="89" t="s">
        <v>110</v>
      </c>
    </row>
    <row r="69" spans="1:6" ht="25.5" customHeight="1" thickBot="1" x14ac:dyDescent="0.25">
      <c r="A69" s="101">
        <v>4264</v>
      </c>
      <c r="B69" s="70" t="s">
        <v>297</v>
      </c>
      <c r="C69" s="103" t="s">
        <v>84</v>
      </c>
      <c r="D69" s="151">
        <f t="shared" si="2"/>
        <v>0</v>
      </c>
      <c r="E69" s="151">
        <v>0</v>
      </c>
      <c r="F69" s="89" t="s">
        <v>110</v>
      </c>
    </row>
    <row r="70" spans="1:6" ht="27.75" customHeight="1" thickBot="1" x14ac:dyDescent="0.25">
      <c r="A70" s="101">
        <v>4265</v>
      </c>
      <c r="B70" s="126" t="s">
        <v>298</v>
      </c>
      <c r="C70" s="103" t="s">
        <v>85</v>
      </c>
      <c r="D70" s="151">
        <f t="shared" si="2"/>
        <v>0</v>
      </c>
      <c r="E70" s="151">
        <v>0</v>
      </c>
      <c r="F70" s="89" t="s">
        <v>110</v>
      </c>
    </row>
    <row r="71" spans="1:6" ht="27.75" customHeight="1" thickBot="1" x14ac:dyDescent="0.25">
      <c r="A71" s="101">
        <v>4266</v>
      </c>
      <c r="B71" s="70" t="s">
        <v>299</v>
      </c>
      <c r="C71" s="103" t="s">
        <v>86</v>
      </c>
      <c r="D71" s="151">
        <f t="shared" si="2"/>
        <v>0</v>
      </c>
      <c r="E71" s="151">
        <v>0</v>
      </c>
      <c r="F71" s="89" t="s">
        <v>110</v>
      </c>
    </row>
    <row r="72" spans="1:6" ht="27.75" customHeight="1" thickBot="1" x14ac:dyDescent="0.25">
      <c r="A72" s="101">
        <v>4267</v>
      </c>
      <c r="B72" s="70" t="s">
        <v>300</v>
      </c>
      <c r="C72" s="103" t="s">
        <v>87</v>
      </c>
      <c r="D72" s="151">
        <f t="shared" si="2"/>
        <v>20000</v>
      </c>
      <c r="E72" s="151">
        <v>20000</v>
      </c>
      <c r="F72" s="89" t="s">
        <v>110</v>
      </c>
    </row>
    <row r="73" spans="1:6" ht="24" customHeight="1" thickBot="1" x14ac:dyDescent="0.25">
      <c r="A73" s="101">
        <v>4268</v>
      </c>
      <c r="B73" s="70" t="s">
        <v>301</v>
      </c>
      <c r="C73" s="103" t="s">
        <v>88</v>
      </c>
      <c r="D73" s="151">
        <f t="shared" si="2"/>
        <v>62500</v>
      </c>
      <c r="E73" s="151">
        <v>62500</v>
      </c>
      <c r="F73" s="89" t="s">
        <v>110</v>
      </c>
    </row>
    <row r="74" spans="1:6" ht="23.25" customHeight="1" thickBot="1" x14ac:dyDescent="0.25">
      <c r="A74" s="101">
        <v>4300</v>
      </c>
      <c r="B74" s="69" t="s">
        <v>467</v>
      </c>
      <c r="C74" s="99" t="s">
        <v>107</v>
      </c>
      <c r="D74" s="188">
        <f>D76+D80+D84</f>
        <v>0</v>
      </c>
      <c r="E74" s="188">
        <f>E76+E80+E84</f>
        <v>0</v>
      </c>
      <c r="F74" s="234" t="s">
        <v>110</v>
      </c>
    </row>
    <row r="75" spans="1:6" ht="23.25" customHeight="1" thickBot="1" x14ac:dyDescent="0.25">
      <c r="A75" s="104"/>
      <c r="B75" s="64" t="s">
        <v>313</v>
      </c>
      <c r="C75" s="105"/>
      <c r="D75" s="151"/>
      <c r="E75" s="151"/>
      <c r="F75" s="88"/>
    </row>
    <row r="76" spans="1:6" ht="23.25" customHeight="1" thickBot="1" x14ac:dyDescent="0.25">
      <c r="A76" s="101">
        <v>4310</v>
      </c>
      <c r="B76" s="69" t="s">
        <v>468</v>
      </c>
      <c r="C76" s="99" t="s">
        <v>107</v>
      </c>
      <c r="D76" s="236">
        <f>D78+D79</f>
        <v>0</v>
      </c>
      <c r="E76" s="236">
        <f>E78+E79</f>
        <v>0</v>
      </c>
      <c r="F76" s="230"/>
    </row>
    <row r="77" spans="1:6" ht="23.25" customHeight="1" thickBot="1" x14ac:dyDescent="0.25">
      <c r="A77" s="101"/>
      <c r="B77" s="64" t="s">
        <v>312</v>
      </c>
      <c r="C77" s="99"/>
      <c r="D77" s="151"/>
      <c r="E77" s="151"/>
      <c r="F77" s="89"/>
    </row>
    <row r="78" spans="1:6" ht="23.25" customHeight="1" thickBot="1" x14ac:dyDescent="0.25">
      <c r="A78" s="101">
        <v>4311</v>
      </c>
      <c r="B78" s="70" t="s">
        <v>302</v>
      </c>
      <c r="C78" s="103" t="s">
        <v>89</v>
      </c>
      <c r="D78" s="151">
        <f>E78</f>
        <v>0</v>
      </c>
      <c r="E78" s="151">
        <v>0</v>
      </c>
      <c r="F78" s="89" t="s">
        <v>110</v>
      </c>
    </row>
    <row r="79" spans="1:6" ht="23.25" customHeight="1" thickBot="1" x14ac:dyDescent="0.25">
      <c r="A79" s="101">
        <v>4312</v>
      </c>
      <c r="B79" s="70" t="s">
        <v>303</v>
      </c>
      <c r="C79" s="103" t="s">
        <v>90</v>
      </c>
      <c r="D79" s="151">
        <f>E79</f>
        <v>0</v>
      </c>
      <c r="E79" s="151">
        <v>0</v>
      </c>
      <c r="F79" s="89" t="s">
        <v>110</v>
      </c>
    </row>
    <row r="80" spans="1:6" ht="23.25" customHeight="1" thickBot="1" x14ac:dyDescent="0.25">
      <c r="A80" s="101">
        <v>4320</v>
      </c>
      <c r="B80" s="69" t="s">
        <v>469</v>
      </c>
      <c r="C80" s="99" t="s">
        <v>107</v>
      </c>
      <c r="D80" s="236">
        <f>D82+D83</f>
        <v>0</v>
      </c>
      <c r="E80" s="236">
        <f>E82+E83</f>
        <v>0</v>
      </c>
      <c r="F80" s="230"/>
    </row>
    <row r="81" spans="1:6" ht="23.25" customHeight="1" thickBot="1" x14ac:dyDescent="0.25">
      <c r="A81" s="101"/>
      <c r="B81" s="64" t="s">
        <v>312</v>
      </c>
      <c r="C81" s="99"/>
      <c r="D81" s="151"/>
      <c r="E81" s="151"/>
      <c r="F81" s="89"/>
    </row>
    <row r="82" spans="1:6" ht="31.5" customHeight="1" thickBot="1" x14ac:dyDescent="0.25">
      <c r="A82" s="101">
        <v>4321</v>
      </c>
      <c r="B82" s="70" t="s">
        <v>304</v>
      </c>
      <c r="C82" s="103" t="s">
        <v>91</v>
      </c>
      <c r="D82" s="151">
        <f>E82</f>
        <v>0</v>
      </c>
      <c r="E82" s="151">
        <v>0</v>
      </c>
      <c r="F82" s="89" t="s">
        <v>110</v>
      </c>
    </row>
    <row r="83" spans="1:6" ht="28.5" customHeight="1" thickBot="1" x14ac:dyDescent="0.25">
      <c r="A83" s="101">
        <v>4322</v>
      </c>
      <c r="B83" s="70" t="s">
        <v>305</v>
      </c>
      <c r="C83" s="103" t="s">
        <v>92</v>
      </c>
      <c r="D83" s="151">
        <f>E83</f>
        <v>0</v>
      </c>
      <c r="E83" s="151">
        <v>0</v>
      </c>
      <c r="F83" s="89" t="s">
        <v>110</v>
      </c>
    </row>
    <row r="84" spans="1:6" ht="33" customHeight="1" thickBot="1" x14ac:dyDescent="0.25">
      <c r="A84" s="101">
        <v>4330</v>
      </c>
      <c r="B84" s="69" t="s">
        <v>470</v>
      </c>
      <c r="C84" s="99" t="s">
        <v>107</v>
      </c>
      <c r="D84" s="236">
        <f>D86+D87+D88</f>
        <v>0</v>
      </c>
      <c r="E84" s="236">
        <f>E86+E87+E88</f>
        <v>0</v>
      </c>
      <c r="F84" s="230" t="s">
        <v>110</v>
      </c>
    </row>
    <row r="85" spans="1:6" ht="20.25" customHeight="1" thickBot="1" x14ac:dyDescent="0.25">
      <c r="A85" s="101"/>
      <c r="B85" s="64" t="s">
        <v>312</v>
      </c>
      <c r="C85" s="99"/>
      <c r="D85" s="151"/>
      <c r="E85" s="151"/>
      <c r="F85" s="89"/>
    </row>
    <row r="86" spans="1:6" ht="30.75" customHeight="1" thickBot="1" x14ac:dyDescent="0.25">
      <c r="A86" s="101">
        <v>4331</v>
      </c>
      <c r="B86" s="70" t="s">
        <v>306</v>
      </c>
      <c r="C86" s="103" t="s">
        <v>93</v>
      </c>
      <c r="D86" s="151">
        <v>0</v>
      </c>
      <c r="E86" s="151">
        <v>0</v>
      </c>
      <c r="F86" s="89" t="s">
        <v>110</v>
      </c>
    </row>
    <row r="87" spans="1:6" ht="20.25" customHeight="1" thickBot="1" x14ac:dyDescent="0.25">
      <c r="A87" s="101">
        <v>4332</v>
      </c>
      <c r="B87" s="70" t="s">
        <v>307</v>
      </c>
      <c r="C87" s="103" t="s">
        <v>94</v>
      </c>
      <c r="D87" s="151">
        <v>0</v>
      </c>
      <c r="E87" s="151">
        <v>0</v>
      </c>
      <c r="F87" s="89" t="s">
        <v>110</v>
      </c>
    </row>
    <row r="88" spans="1:6" ht="16.5" customHeight="1" thickBot="1" x14ac:dyDescent="0.25">
      <c r="A88" s="101">
        <v>4333</v>
      </c>
      <c r="B88" s="70" t="s">
        <v>308</v>
      </c>
      <c r="C88" s="103" t="s">
        <v>95</v>
      </c>
      <c r="D88" s="151">
        <v>0</v>
      </c>
      <c r="E88" s="151">
        <v>0</v>
      </c>
      <c r="F88" s="89" t="s">
        <v>110</v>
      </c>
    </row>
    <row r="89" spans="1:6" ht="20.25" customHeight="1" thickBot="1" x14ac:dyDescent="0.25">
      <c r="A89" s="101">
        <v>4400</v>
      </c>
      <c r="B89" s="70" t="s">
        <v>471</v>
      </c>
      <c r="C89" s="99" t="s">
        <v>107</v>
      </c>
      <c r="D89" s="190">
        <f>D91+D95</f>
        <v>3908558.395</v>
      </c>
      <c r="E89" s="190">
        <f>E91+E95</f>
        <v>3908558.395</v>
      </c>
      <c r="F89" s="234" t="s">
        <v>110</v>
      </c>
    </row>
    <row r="90" spans="1:6" ht="22.5" customHeight="1" thickBot="1" x14ac:dyDescent="0.25">
      <c r="A90" s="104"/>
      <c r="B90" s="64" t="s">
        <v>313</v>
      </c>
      <c r="C90" s="105"/>
      <c r="D90" s="147"/>
      <c r="E90" s="147"/>
      <c r="F90" s="88"/>
    </row>
    <row r="91" spans="1:6" ht="57.75" customHeight="1" thickBot="1" x14ac:dyDescent="0.25">
      <c r="A91" s="101">
        <v>4410</v>
      </c>
      <c r="B91" s="69" t="s">
        <v>472</v>
      </c>
      <c r="C91" s="99" t="s">
        <v>107</v>
      </c>
      <c r="D91" s="229">
        <f>E91</f>
        <v>3908558.395</v>
      </c>
      <c r="E91" s="229">
        <f>E93+E94</f>
        <v>3908558.395</v>
      </c>
      <c r="F91" s="230"/>
    </row>
    <row r="92" spans="1:6" ht="24" customHeight="1" thickBot="1" x14ac:dyDescent="0.25">
      <c r="A92" s="101"/>
      <c r="B92" s="64" t="s">
        <v>312</v>
      </c>
      <c r="C92" s="99"/>
      <c r="D92" s="150"/>
      <c r="E92" s="150"/>
      <c r="F92" s="89"/>
    </row>
    <row r="93" spans="1:6" ht="42.75" customHeight="1" thickBot="1" x14ac:dyDescent="0.25">
      <c r="A93" s="101">
        <v>4411</v>
      </c>
      <c r="B93" s="70" t="s">
        <v>309</v>
      </c>
      <c r="C93" s="103" t="s">
        <v>96</v>
      </c>
      <c r="D93" s="149">
        <f>E93</f>
        <v>3908558.395</v>
      </c>
      <c r="E93" s="149">
        <v>3908558.395</v>
      </c>
      <c r="F93" s="89" t="s">
        <v>110</v>
      </c>
    </row>
    <row r="94" spans="1:6" ht="42.75" customHeight="1" thickBot="1" x14ac:dyDescent="0.25">
      <c r="A94" s="101">
        <v>4412</v>
      </c>
      <c r="B94" s="70" t="s">
        <v>310</v>
      </c>
      <c r="C94" s="103" t="s">
        <v>97</v>
      </c>
      <c r="D94" s="151">
        <f>E94</f>
        <v>0</v>
      </c>
      <c r="E94" s="151">
        <v>0</v>
      </c>
      <c r="F94" s="89" t="s">
        <v>110</v>
      </c>
    </row>
    <row r="95" spans="1:6" ht="54" customHeight="1" thickBot="1" x14ac:dyDescent="0.25">
      <c r="A95" s="101">
        <v>4420</v>
      </c>
      <c r="B95" s="69" t="s">
        <v>473</v>
      </c>
      <c r="C95" s="99" t="s">
        <v>107</v>
      </c>
      <c r="D95" s="236">
        <f>D97+D98</f>
        <v>0</v>
      </c>
      <c r="E95" s="236">
        <f>E97+E98</f>
        <v>0</v>
      </c>
      <c r="F95" s="230"/>
    </row>
    <row r="96" spans="1:6" ht="17.25" customHeight="1" thickBot="1" x14ac:dyDescent="0.25">
      <c r="A96" s="101"/>
      <c r="B96" s="64" t="s">
        <v>312</v>
      </c>
      <c r="C96" s="99"/>
      <c r="D96" s="151"/>
      <c r="E96" s="151"/>
      <c r="F96" s="89"/>
    </row>
    <row r="97" spans="1:6" ht="42.75" customHeight="1" thickBot="1" x14ac:dyDescent="0.25">
      <c r="A97" s="101">
        <v>4421</v>
      </c>
      <c r="B97" s="70" t="s">
        <v>338</v>
      </c>
      <c r="C97" s="103" t="s">
        <v>98</v>
      </c>
      <c r="D97" s="151">
        <f>E97</f>
        <v>0</v>
      </c>
      <c r="E97" s="151">
        <v>0</v>
      </c>
      <c r="F97" s="89" t="s">
        <v>110</v>
      </c>
    </row>
    <row r="98" spans="1:6" ht="42.75" customHeight="1" thickBot="1" x14ac:dyDescent="0.25">
      <c r="A98" s="101">
        <v>4422</v>
      </c>
      <c r="B98" s="70" t="s">
        <v>365</v>
      </c>
      <c r="C98" s="103" t="s">
        <v>99</v>
      </c>
      <c r="D98" s="151">
        <f>E98</f>
        <v>0</v>
      </c>
      <c r="E98" s="151">
        <v>0</v>
      </c>
      <c r="F98" s="89" t="s">
        <v>110</v>
      </c>
    </row>
    <row r="99" spans="1:6" ht="31.5" customHeight="1" thickBot="1" x14ac:dyDescent="0.25">
      <c r="A99" s="101">
        <v>4500</v>
      </c>
      <c r="B99" s="126" t="s">
        <v>474</v>
      </c>
      <c r="C99" s="99" t="s">
        <v>107</v>
      </c>
      <c r="D99" s="189">
        <f>D101+D105+D109+D121</f>
        <v>19500</v>
      </c>
      <c r="E99" s="190">
        <f>E101+E105+E109+E121</f>
        <v>19500</v>
      </c>
      <c r="F99" s="234" t="s">
        <v>110</v>
      </c>
    </row>
    <row r="100" spans="1:6" ht="19.5" customHeight="1" thickBot="1" x14ac:dyDescent="0.25">
      <c r="A100" s="104"/>
      <c r="B100" s="64" t="s">
        <v>313</v>
      </c>
      <c r="C100" s="105"/>
      <c r="D100" s="147"/>
      <c r="E100" s="147"/>
      <c r="F100" s="88"/>
    </row>
    <row r="101" spans="1:6" ht="42.75" customHeight="1" thickBot="1" x14ac:dyDescent="0.25">
      <c r="A101" s="101">
        <v>4510</v>
      </c>
      <c r="B101" s="71" t="s">
        <v>475</v>
      </c>
      <c r="C101" s="99" t="s">
        <v>107</v>
      </c>
      <c r="D101" s="236">
        <f>D103+D104</f>
        <v>0</v>
      </c>
      <c r="E101" s="236">
        <f>E103+E104</f>
        <v>0</v>
      </c>
      <c r="F101" s="230"/>
    </row>
    <row r="102" spans="1:6" ht="18.75" customHeight="1" thickBot="1" x14ac:dyDescent="0.25">
      <c r="A102" s="101"/>
      <c r="B102" s="64" t="s">
        <v>312</v>
      </c>
      <c r="C102" s="99"/>
      <c r="D102" s="151"/>
      <c r="E102" s="151"/>
      <c r="F102" s="89"/>
    </row>
    <row r="103" spans="1:6" ht="27.75" customHeight="1" thickBot="1" x14ac:dyDescent="0.25">
      <c r="A103" s="101">
        <v>4511</v>
      </c>
      <c r="B103" s="127" t="s">
        <v>476</v>
      </c>
      <c r="C103" s="103" t="s">
        <v>100</v>
      </c>
      <c r="D103" s="151">
        <f>E103</f>
        <v>0</v>
      </c>
      <c r="E103" s="151">
        <v>0</v>
      </c>
      <c r="F103" s="89" t="s">
        <v>110</v>
      </c>
    </row>
    <row r="104" spans="1:6" ht="28.5" customHeight="1" thickBot="1" x14ac:dyDescent="0.25">
      <c r="A104" s="101">
        <v>4512</v>
      </c>
      <c r="B104" s="70" t="s">
        <v>366</v>
      </c>
      <c r="C104" s="103" t="s">
        <v>101</v>
      </c>
      <c r="D104" s="151">
        <f>E104</f>
        <v>0</v>
      </c>
      <c r="E104" s="151">
        <v>0</v>
      </c>
      <c r="F104" s="89" t="s">
        <v>110</v>
      </c>
    </row>
    <row r="105" spans="1:6" ht="42.75" customHeight="1" thickBot="1" x14ac:dyDescent="0.25">
      <c r="A105" s="101">
        <v>4520</v>
      </c>
      <c r="B105" s="71" t="s">
        <v>477</v>
      </c>
      <c r="C105" s="99" t="s">
        <v>107</v>
      </c>
      <c r="D105" s="236">
        <f>D107+D108</f>
        <v>0</v>
      </c>
      <c r="E105" s="236">
        <f>E107+E108</f>
        <v>0</v>
      </c>
      <c r="F105" s="230"/>
    </row>
    <row r="106" spans="1:6" ht="16.5" customHeight="1" thickBot="1" x14ac:dyDescent="0.25">
      <c r="A106" s="101"/>
      <c r="B106" s="64" t="s">
        <v>312</v>
      </c>
      <c r="C106" s="99"/>
      <c r="D106" s="151"/>
      <c r="E106" s="151"/>
      <c r="F106" s="89"/>
    </row>
    <row r="107" spans="1:6" ht="30" customHeight="1" thickBot="1" x14ac:dyDescent="0.25">
      <c r="A107" s="101">
        <v>4521</v>
      </c>
      <c r="B107" s="70" t="s">
        <v>326</v>
      </c>
      <c r="C107" s="103" t="s">
        <v>102</v>
      </c>
      <c r="D107" s="151">
        <f>E107</f>
        <v>0</v>
      </c>
      <c r="E107" s="151">
        <v>0</v>
      </c>
      <c r="F107" s="89" t="s">
        <v>110</v>
      </c>
    </row>
    <row r="108" spans="1:6" ht="30" customHeight="1" thickBot="1" x14ac:dyDescent="0.25">
      <c r="A108" s="101">
        <v>4522</v>
      </c>
      <c r="B108" s="70" t="s">
        <v>339</v>
      </c>
      <c r="C108" s="103" t="s">
        <v>103</v>
      </c>
      <c r="D108" s="151">
        <f>E108</f>
        <v>0</v>
      </c>
      <c r="E108" s="151">
        <v>0</v>
      </c>
      <c r="F108" s="89" t="s">
        <v>110</v>
      </c>
    </row>
    <row r="109" spans="1:6" ht="56.25" customHeight="1" thickBot="1" x14ac:dyDescent="0.25">
      <c r="A109" s="101">
        <v>4530</v>
      </c>
      <c r="B109" s="71" t="s">
        <v>478</v>
      </c>
      <c r="C109" s="99" t="s">
        <v>107</v>
      </c>
      <c r="D109" s="229">
        <f>F109+E109</f>
        <v>13500</v>
      </c>
      <c r="E109" s="229">
        <f>E111+E112+E113</f>
        <v>13500</v>
      </c>
      <c r="F109" s="153">
        <v>0</v>
      </c>
    </row>
    <row r="110" spans="1:6" ht="18" customHeight="1" thickBot="1" x14ac:dyDescent="0.25">
      <c r="A110" s="101"/>
      <c r="B110" s="64" t="s">
        <v>312</v>
      </c>
      <c r="C110" s="99"/>
      <c r="D110" s="147"/>
      <c r="E110" s="147"/>
      <c r="F110" s="89"/>
    </row>
    <row r="111" spans="1:6" ht="42.75" customHeight="1" thickBot="1" x14ac:dyDescent="0.25">
      <c r="A111" s="101">
        <v>4531</v>
      </c>
      <c r="B111" s="124" t="s">
        <v>327</v>
      </c>
      <c r="C111" s="102" t="s">
        <v>11</v>
      </c>
      <c r="D111" s="151">
        <f>E111</f>
        <v>13500</v>
      </c>
      <c r="E111" s="151">
        <v>13500</v>
      </c>
      <c r="F111" s="89" t="s">
        <v>107</v>
      </c>
    </row>
    <row r="112" spans="1:6" ht="42.75" customHeight="1" thickBot="1" x14ac:dyDescent="0.25">
      <c r="A112" s="101">
        <v>4532</v>
      </c>
      <c r="B112" s="124" t="s">
        <v>328</v>
      </c>
      <c r="C112" s="103" t="s">
        <v>12</v>
      </c>
      <c r="D112" s="151">
        <f>E112</f>
        <v>0</v>
      </c>
      <c r="E112" s="151">
        <v>0</v>
      </c>
      <c r="F112" s="152">
        <v>0</v>
      </c>
    </row>
    <row r="113" spans="1:6" ht="45.75" customHeight="1" thickBot="1" x14ac:dyDescent="0.25">
      <c r="A113" s="101">
        <v>4533</v>
      </c>
      <c r="B113" s="124" t="s">
        <v>479</v>
      </c>
      <c r="C113" s="103" t="s">
        <v>13</v>
      </c>
      <c r="D113" s="150">
        <f>E113</f>
        <v>0</v>
      </c>
      <c r="E113" s="150">
        <v>0</v>
      </c>
      <c r="F113" s="89" t="s">
        <v>107</v>
      </c>
    </row>
    <row r="114" spans="1:6" ht="20.25" customHeight="1" thickBot="1" x14ac:dyDescent="0.25">
      <c r="A114" s="101"/>
      <c r="B114" s="128" t="s">
        <v>313</v>
      </c>
      <c r="C114" s="103"/>
      <c r="D114" s="147"/>
      <c r="E114" s="147"/>
      <c r="F114" s="89"/>
    </row>
    <row r="115" spans="1:6" ht="42.75" customHeight="1" thickBot="1" x14ac:dyDescent="0.25">
      <c r="A115" s="101">
        <v>4534</v>
      </c>
      <c r="B115" s="128" t="s">
        <v>233</v>
      </c>
      <c r="C115" s="103"/>
      <c r="D115" s="151">
        <v>0</v>
      </c>
      <c r="E115" s="151">
        <v>0</v>
      </c>
      <c r="F115" s="151">
        <f>F117+F118</f>
        <v>0</v>
      </c>
    </row>
    <row r="116" spans="1:6" ht="17.25" customHeight="1" thickBot="1" x14ac:dyDescent="0.25">
      <c r="A116" s="101"/>
      <c r="B116" s="128" t="s">
        <v>318</v>
      </c>
      <c r="C116" s="103"/>
      <c r="D116" s="151"/>
      <c r="E116" s="151"/>
      <c r="F116" s="152"/>
    </row>
    <row r="117" spans="1:6" ht="27" customHeight="1" thickBot="1" x14ac:dyDescent="0.25">
      <c r="A117" s="129">
        <v>4535</v>
      </c>
      <c r="B117" s="130" t="s">
        <v>317</v>
      </c>
      <c r="C117" s="103"/>
      <c r="D117" s="151">
        <v>0</v>
      </c>
      <c r="E117" s="151">
        <v>0</v>
      </c>
      <c r="F117" s="152">
        <v>0</v>
      </c>
    </row>
    <row r="118" spans="1:6" ht="22.5" customHeight="1" thickBot="1" x14ac:dyDescent="0.25">
      <c r="A118" s="101">
        <v>4536</v>
      </c>
      <c r="B118" s="128" t="s">
        <v>319</v>
      </c>
      <c r="C118" s="103"/>
      <c r="D118" s="151">
        <v>0</v>
      </c>
      <c r="E118" s="151">
        <v>0</v>
      </c>
      <c r="F118" s="152">
        <v>0</v>
      </c>
    </row>
    <row r="119" spans="1:6" ht="22.5" customHeight="1" thickBot="1" x14ac:dyDescent="0.25">
      <c r="A119" s="101">
        <v>4537</v>
      </c>
      <c r="B119" s="128" t="s">
        <v>320</v>
      </c>
      <c r="C119" s="103"/>
      <c r="D119" s="151">
        <v>0</v>
      </c>
      <c r="E119" s="151">
        <v>0</v>
      </c>
      <c r="F119" s="152">
        <v>0</v>
      </c>
    </row>
    <row r="120" spans="1:6" ht="26.25" customHeight="1" thickBot="1" x14ac:dyDescent="0.25">
      <c r="A120" s="101">
        <v>4538</v>
      </c>
      <c r="B120" s="128" t="s">
        <v>322</v>
      </c>
      <c r="C120" s="103"/>
      <c r="D120" s="151">
        <v>0</v>
      </c>
      <c r="E120" s="151">
        <v>0</v>
      </c>
      <c r="F120" s="152">
        <v>0</v>
      </c>
    </row>
    <row r="121" spans="1:6" ht="55.5" customHeight="1" thickBot="1" x14ac:dyDescent="0.25">
      <c r="A121" s="101">
        <v>4540</v>
      </c>
      <c r="B121" s="71" t="s">
        <v>480</v>
      </c>
      <c r="C121" s="99" t="s">
        <v>107</v>
      </c>
      <c r="D121" s="153">
        <f>F121+E121</f>
        <v>6000</v>
      </c>
      <c r="E121" s="153">
        <f>E125+E123</f>
        <v>6000</v>
      </c>
      <c r="F121" s="153">
        <f>F123+F124+F125</f>
        <v>0</v>
      </c>
    </row>
    <row r="122" spans="1:6" ht="24" customHeight="1" thickBot="1" x14ac:dyDescent="0.25">
      <c r="A122" s="101"/>
      <c r="B122" s="64" t="s">
        <v>312</v>
      </c>
      <c r="C122" s="99"/>
      <c r="D122" s="151"/>
      <c r="E122" s="151"/>
      <c r="F122" s="152"/>
    </row>
    <row r="123" spans="1:6" ht="42.75" customHeight="1" thickBot="1" x14ac:dyDescent="0.25">
      <c r="A123" s="101">
        <v>4541</v>
      </c>
      <c r="B123" s="124" t="s">
        <v>14</v>
      </c>
      <c r="C123" s="103" t="s">
        <v>16</v>
      </c>
      <c r="D123" s="151">
        <f>E123+F123</f>
        <v>5000</v>
      </c>
      <c r="E123" s="152">
        <v>5000</v>
      </c>
      <c r="F123" s="152">
        <v>0</v>
      </c>
    </row>
    <row r="124" spans="1:6" ht="42.75" customHeight="1" thickBot="1" x14ac:dyDescent="0.25">
      <c r="A124" s="101">
        <v>4542</v>
      </c>
      <c r="B124" s="124" t="s">
        <v>15</v>
      </c>
      <c r="C124" s="103" t="s">
        <v>17</v>
      </c>
      <c r="D124" s="151">
        <v>0</v>
      </c>
      <c r="E124" s="152" t="s">
        <v>110</v>
      </c>
      <c r="F124" s="152">
        <v>0</v>
      </c>
    </row>
    <row r="125" spans="1:6" ht="34.5" customHeight="1" thickBot="1" x14ac:dyDescent="0.25">
      <c r="A125" s="101">
        <v>4543</v>
      </c>
      <c r="B125" s="124" t="s">
        <v>516</v>
      </c>
      <c r="C125" s="103" t="s">
        <v>18</v>
      </c>
      <c r="D125" s="152">
        <f>E125+F125</f>
        <v>1000</v>
      </c>
      <c r="E125" s="152">
        <f>E127</f>
        <v>1000</v>
      </c>
      <c r="F125" s="152">
        <f>F127+F131+F132</f>
        <v>0</v>
      </c>
    </row>
    <row r="126" spans="1:6" ht="21.75" customHeight="1" thickBot="1" x14ac:dyDescent="0.25">
      <c r="A126" s="101"/>
      <c r="B126" s="128" t="s">
        <v>313</v>
      </c>
      <c r="C126" s="103"/>
      <c r="D126" s="147"/>
      <c r="E126" s="147"/>
      <c r="F126" s="148"/>
    </row>
    <row r="127" spans="1:6" ht="42.75" customHeight="1" thickBot="1" x14ac:dyDescent="0.25">
      <c r="A127" s="101">
        <v>4544</v>
      </c>
      <c r="B127" s="128" t="s">
        <v>234</v>
      </c>
      <c r="C127" s="103"/>
      <c r="D127" s="151">
        <f>E127+F127</f>
        <v>1000</v>
      </c>
      <c r="E127" s="151">
        <f>E129+E130+E131+E132</f>
        <v>1000</v>
      </c>
      <c r="F127" s="151">
        <f>F129+F130+F131+F132</f>
        <v>0</v>
      </c>
    </row>
    <row r="128" spans="1:6" ht="16.5" customHeight="1" thickBot="1" x14ac:dyDescent="0.25">
      <c r="A128" s="101"/>
      <c r="B128" s="128" t="s">
        <v>318</v>
      </c>
      <c r="C128" s="103"/>
      <c r="D128" s="151"/>
      <c r="E128" s="151"/>
      <c r="F128" s="152"/>
    </row>
    <row r="129" spans="1:6" ht="25.5" customHeight="1" thickBot="1" x14ac:dyDescent="0.25">
      <c r="A129" s="129">
        <v>4545</v>
      </c>
      <c r="B129" s="130" t="s">
        <v>317</v>
      </c>
      <c r="C129" s="103"/>
      <c r="D129" s="151">
        <f>E129+F129</f>
        <v>0</v>
      </c>
      <c r="E129" s="151">
        <v>0</v>
      </c>
      <c r="F129" s="152">
        <v>0</v>
      </c>
    </row>
    <row r="130" spans="1:6" ht="21.75" customHeight="1" thickBot="1" x14ac:dyDescent="0.25">
      <c r="A130" s="101">
        <v>4546</v>
      </c>
      <c r="B130" s="128" t="s">
        <v>321</v>
      </c>
      <c r="C130" s="103"/>
      <c r="D130" s="151">
        <f>E130+F130</f>
        <v>0</v>
      </c>
      <c r="E130" s="151">
        <v>0</v>
      </c>
      <c r="F130" s="152">
        <v>0</v>
      </c>
    </row>
    <row r="131" spans="1:6" ht="22.5" customHeight="1" thickBot="1" x14ac:dyDescent="0.25">
      <c r="A131" s="101">
        <v>4547</v>
      </c>
      <c r="B131" s="128" t="s">
        <v>320</v>
      </c>
      <c r="C131" s="103"/>
      <c r="D131" s="151">
        <f>E131+F131</f>
        <v>0</v>
      </c>
      <c r="E131" s="151">
        <v>0</v>
      </c>
      <c r="F131" s="152">
        <v>0</v>
      </c>
    </row>
    <row r="132" spans="1:6" ht="22.5" customHeight="1" thickBot="1" x14ac:dyDescent="0.25">
      <c r="A132" s="101">
        <v>4548</v>
      </c>
      <c r="B132" s="128" t="s">
        <v>322</v>
      </c>
      <c r="C132" s="103"/>
      <c r="D132" s="151">
        <f>E132+F132</f>
        <v>1000</v>
      </c>
      <c r="E132" s="151">
        <v>1000</v>
      </c>
      <c r="F132" s="152">
        <v>0</v>
      </c>
    </row>
    <row r="133" spans="1:6" ht="36" customHeight="1" thickBot="1" x14ac:dyDescent="0.25">
      <c r="A133" s="101">
        <v>4600</v>
      </c>
      <c r="B133" s="71" t="s">
        <v>481</v>
      </c>
      <c r="C133" s="99" t="s">
        <v>107</v>
      </c>
      <c r="D133" s="190">
        <f>E133</f>
        <v>390608.72399999999</v>
      </c>
      <c r="E133" s="190">
        <f>E135+E139+E145</f>
        <v>390608.72399999999</v>
      </c>
      <c r="F133" s="234" t="s">
        <v>110</v>
      </c>
    </row>
    <row r="134" spans="1:6" ht="22.5" customHeight="1" thickBot="1" x14ac:dyDescent="0.25">
      <c r="A134" s="104"/>
      <c r="B134" s="64" t="s">
        <v>313</v>
      </c>
      <c r="C134" s="105"/>
      <c r="D134" s="147"/>
      <c r="E134" s="147"/>
      <c r="F134" s="88"/>
    </row>
    <row r="135" spans="1:6" ht="22.5" customHeight="1" thickBot="1" x14ac:dyDescent="0.25">
      <c r="A135" s="104">
        <v>4610</v>
      </c>
      <c r="B135" s="131" t="s">
        <v>343</v>
      </c>
      <c r="C135" s="105"/>
      <c r="D135" s="237">
        <f>D137+D138</f>
        <v>0</v>
      </c>
      <c r="E135" s="237">
        <f>E137+E138</f>
        <v>0</v>
      </c>
      <c r="F135" s="230" t="s">
        <v>111</v>
      </c>
    </row>
    <row r="136" spans="1:6" ht="22.5" customHeight="1" thickBot="1" x14ac:dyDescent="0.25">
      <c r="A136" s="104"/>
      <c r="B136" s="64" t="s">
        <v>313</v>
      </c>
      <c r="C136" s="105"/>
      <c r="D136" s="147"/>
      <c r="E136" s="147"/>
      <c r="F136" s="89"/>
    </row>
    <row r="137" spans="1:6" ht="42.75" customHeight="1" thickBot="1" x14ac:dyDescent="0.25">
      <c r="A137" s="104">
        <v>4610</v>
      </c>
      <c r="B137" s="132" t="s">
        <v>251</v>
      </c>
      <c r="C137" s="105" t="s">
        <v>250</v>
      </c>
      <c r="D137" s="151">
        <v>0</v>
      </c>
      <c r="E137" s="151">
        <v>0</v>
      </c>
      <c r="F137" s="89" t="s">
        <v>110</v>
      </c>
    </row>
    <row r="138" spans="1:6" ht="42.75" customHeight="1" thickBot="1" x14ac:dyDescent="0.25">
      <c r="A138" s="104">
        <v>4620</v>
      </c>
      <c r="B138" s="133" t="s">
        <v>345</v>
      </c>
      <c r="C138" s="105" t="s">
        <v>344</v>
      </c>
      <c r="D138" s="151">
        <v>0</v>
      </c>
      <c r="E138" s="151">
        <v>0</v>
      </c>
      <c r="F138" s="89" t="s">
        <v>110</v>
      </c>
    </row>
    <row r="139" spans="1:6" ht="57.75" customHeight="1" thickBot="1" x14ac:dyDescent="0.25">
      <c r="A139" s="101">
        <v>4630</v>
      </c>
      <c r="B139" s="69" t="s">
        <v>482</v>
      </c>
      <c r="C139" s="99"/>
      <c r="D139" s="270">
        <f>E139</f>
        <v>390608.72399999999</v>
      </c>
      <c r="E139" s="270">
        <f>E141+E142+E143+E144</f>
        <v>390608.72399999999</v>
      </c>
      <c r="F139" s="235" t="s">
        <v>110</v>
      </c>
    </row>
    <row r="140" spans="1:6" ht="20.25" customHeight="1" thickBot="1" x14ac:dyDescent="0.25">
      <c r="A140" s="101"/>
      <c r="B140" s="64" t="s">
        <v>312</v>
      </c>
      <c r="C140" s="99"/>
      <c r="D140" s="147"/>
      <c r="E140" s="147"/>
      <c r="F140" s="148"/>
    </row>
    <row r="141" spans="1:6" ht="29.25" customHeight="1" thickBot="1" x14ac:dyDescent="0.25">
      <c r="A141" s="101">
        <v>4631</v>
      </c>
      <c r="B141" s="70" t="s">
        <v>23</v>
      </c>
      <c r="C141" s="103" t="s">
        <v>19</v>
      </c>
      <c r="D141" s="151">
        <f>E141</f>
        <v>0</v>
      </c>
      <c r="E141" s="151">
        <v>0</v>
      </c>
      <c r="F141" s="148" t="s">
        <v>110</v>
      </c>
    </row>
    <row r="142" spans="1:6" ht="27" customHeight="1" thickBot="1" x14ac:dyDescent="0.25">
      <c r="A142" s="101">
        <v>4632</v>
      </c>
      <c r="B142" s="68" t="s">
        <v>24</v>
      </c>
      <c r="C142" s="103" t="s">
        <v>20</v>
      </c>
      <c r="D142" s="151">
        <f>E142</f>
        <v>50000</v>
      </c>
      <c r="E142" s="151">
        <v>50000</v>
      </c>
      <c r="F142" s="148" t="s">
        <v>110</v>
      </c>
    </row>
    <row r="143" spans="1:6" ht="21.75" customHeight="1" thickBot="1" x14ac:dyDescent="0.25">
      <c r="A143" s="101">
        <v>4633</v>
      </c>
      <c r="B143" s="70" t="s">
        <v>25</v>
      </c>
      <c r="C143" s="103" t="s">
        <v>21</v>
      </c>
      <c r="D143" s="151">
        <f>E143</f>
        <v>0</v>
      </c>
      <c r="E143" s="151">
        <v>0</v>
      </c>
      <c r="F143" s="148" t="s">
        <v>110</v>
      </c>
    </row>
    <row r="144" spans="1:6" ht="24" customHeight="1" thickBot="1" x14ac:dyDescent="0.25">
      <c r="A144" s="101">
        <v>4634</v>
      </c>
      <c r="B144" s="70" t="s">
        <v>26</v>
      </c>
      <c r="C144" s="103" t="s">
        <v>22</v>
      </c>
      <c r="D144" s="269">
        <f>E144</f>
        <v>340608.72399999999</v>
      </c>
      <c r="E144" s="269">
        <v>340608.72399999999</v>
      </c>
      <c r="F144" s="148" t="s">
        <v>110</v>
      </c>
    </row>
    <row r="145" spans="1:6" ht="24" customHeight="1" thickBot="1" x14ac:dyDescent="0.25">
      <c r="A145" s="101">
        <v>4640</v>
      </c>
      <c r="B145" s="69" t="s">
        <v>483</v>
      </c>
      <c r="C145" s="99" t="s">
        <v>107</v>
      </c>
      <c r="D145" s="236">
        <f>E145</f>
        <v>0</v>
      </c>
      <c r="E145" s="236">
        <f>E148+E147</f>
        <v>0</v>
      </c>
      <c r="F145" s="235" t="s">
        <v>110</v>
      </c>
    </row>
    <row r="146" spans="1:6" ht="24" customHeight="1" thickBot="1" x14ac:dyDescent="0.25">
      <c r="A146" s="101"/>
      <c r="B146" s="64" t="s">
        <v>312</v>
      </c>
      <c r="C146" s="99"/>
      <c r="D146" s="151"/>
      <c r="E146" s="151"/>
      <c r="F146" s="148"/>
    </row>
    <row r="147" spans="1:6" ht="24" customHeight="1" thickBot="1" x14ac:dyDescent="0.25">
      <c r="A147" s="101">
        <v>4641</v>
      </c>
      <c r="B147" s="70" t="s">
        <v>27</v>
      </c>
      <c r="C147" s="103" t="s">
        <v>28</v>
      </c>
      <c r="D147" s="151">
        <f>E147</f>
        <v>0</v>
      </c>
      <c r="E147" s="151">
        <v>0</v>
      </c>
      <c r="F147" s="148" t="s">
        <v>110</v>
      </c>
    </row>
    <row r="148" spans="1:6" ht="24" customHeight="1" thickBot="1" x14ac:dyDescent="0.25">
      <c r="A148" s="101">
        <v>4642</v>
      </c>
      <c r="B148" s="70" t="s">
        <v>520</v>
      </c>
      <c r="C148" s="103" t="s">
        <v>521</v>
      </c>
      <c r="D148" s="151">
        <f>E148</f>
        <v>0</v>
      </c>
      <c r="E148" s="151">
        <v>0</v>
      </c>
      <c r="F148" s="148" t="s">
        <v>110</v>
      </c>
    </row>
    <row r="149" spans="1:6" ht="38.25" customHeight="1" thickBot="1" x14ac:dyDescent="0.25">
      <c r="A149" s="101">
        <v>4700</v>
      </c>
      <c r="B149" s="72" t="s">
        <v>484</v>
      </c>
      <c r="C149" s="99" t="s">
        <v>107</v>
      </c>
      <c r="D149" s="189">
        <f>E149+F149</f>
        <v>34500</v>
      </c>
      <c r="E149" s="189">
        <f>E151+E155+E161+E164+E168+E171</f>
        <v>34500</v>
      </c>
      <c r="F149" s="189">
        <v>0</v>
      </c>
    </row>
    <row r="150" spans="1:6" ht="24" customHeight="1" thickBot="1" x14ac:dyDescent="0.25">
      <c r="A150" s="104"/>
      <c r="B150" s="64" t="s">
        <v>313</v>
      </c>
      <c r="C150" s="105"/>
      <c r="D150" s="147"/>
      <c r="E150" s="147"/>
      <c r="F150" s="147"/>
    </row>
    <row r="151" spans="1:6" ht="58.5" customHeight="1" thickBot="1" x14ac:dyDescent="0.25">
      <c r="A151" s="101">
        <v>4710</v>
      </c>
      <c r="B151" s="72" t="s">
        <v>485</v>
      </c>
      <c r="C151" s="99" t="s">
        <v>107</v>
      </c>
      <c r="D151" s="235">
        <f>E151</f>
        <v>8500</v>
      </c>
      <c r="E151" s="235">
        <f>E153+E154</f>
        <v>8500</v>
      </c>
      <c r="F151" s="235" t="s">
        <v>110</v>
      </c>
    </row>
    <row r="152" spans="1:6" ht="21" customHeight="1" thickBot="1" x14ac:dyDescent="0.25">
      <c r="A152" s="101"/>
      <c r="B152" s="64" t="s">
        <v>312</v>
      </c>
      <c r="C152" s="99"/>
      <c r="D152" s="147"/>
      <c r="E152" s="147"/>
      <c r="F152" s="148"/>
    </row>
    <row r="153" spans="1:6" ht="58.5" customHeight="1" thickBot="1" x14ac:dyDescent="0.25">
      <c r="A153" s="101">
        <v>4711</v>
      </c>
      <c r="B153" s="68" t="s">
        <v>252</v>
      </c>
      <c r="C153" s="103" t="s">
        <v>29</v>
      </c>
      <c r="D153" s="147">
        <f>E153</f>
        <v>0</v>
      </c>
      <c r="E153" s="147">
        <v>0</v>
      </c>
      <c r="F153" s="148" t="s">
        <v>110</v>
      </c>
    </row>
    <row r="154" spans="1:6" ht="42.75" customHeight="1" thickBot="1" x14ac:dyDescent="0.25">
      <c r="A154" s="101">
        <v>4712</v>
      </c>
      <c r="B154" s="70" t="s">
        <v>31</v>
      </c>
      <c r="C154" s="103" t="s">
        <v>30</v>
      </c>
      <c r="D154" s="151">
        <f>E154</f>
        <v>8500</v>
      </c>
      <c r="E154" s="151">
        <v>8500</v>
      </c>
      <c r="F154" s="148" t="s">
        <v>110</v>
      </c>
    </row>
    <row r="155" spans="1:6" ht="72.75" customHeight="1" thickBot="1" x14ac:dyDescent="0.25">
      <c r="A155" s="101">
        <v>4720</v>
      </c>
      <c r="B155" s="69" t="s">
        <v>486</v>
      </c>
      <c r="C155" s="134" t="s">
        <v>107</v>
      </c>
      <c r="D155" s="153">
        <f>E155</f>
        <v>26000</v>
      </c>
      <c r="E155" s="153">
        <f>E157+E158+E159+E160</f>
        <v>26000</v>
      </c>
      <c r="F155" s="235" t="s">
        <v>110</v>
      </c>
    </row>
    <row r="156" spans="1:6" ht="24" customHeight="1" thickBot="1" x14ac:dyDescent="0.25">
      <c r="A156" s="101"/>
      <c r="B156" s="64" t="s">
        <v>312</v>
      </c>
      <c r="C156" s="99"/>
      <c r="D156" s="147"/>
      <c r="E156" s="147"/>
      <c r="F156" s="148"/>
    </row>
    <row r="157" spans="1:6" ht="24" customHeight="1" thickBot="1" x14ac:dyDescent="0.25">
      <c r="A157" s="101">
        <v>4721</v>
      </c>
      <c r="B157" s="70" t="s">
        <v>367</v>
      </c>
      <c r="C157" s="103" t="s">
        <v>32</v>
      </c>
      <c r="D157" s="151">
        <f>E157</f>
        <v>0</v>
      </c>
      <c r="E157" s="151">
        <v>0</v>
      </c>
      <c r="F157" s="148" t="s">
        <v>110</v>
      </c>
    </row>
    <row r="158" spans="1:6" ht="19.5" customHeight="1" thickBot="1" x14ac:dyDescent="0.25">
      <c r="A158" s="101">
        <v>4722</v>
      </c>
      <c r="B158" s="70" t="s">
        <v>368</v>
      </c>
      <c r="C158" s="135">
        <v>4822</v>
      </c>
      <c r="D158" s="151">
        <f>E158</f>
        <v>0</v>
      </c>
      <c r="E158" s="151">
        <v>0</v>
      </c>
      <c r="F158" s="148" t="s">
        <v>110</v>
      </c>
    </row>
    <row r="159" spans="1:6" ht="28.5" customHeight="1" thickBot="1" x14ac:dyDescent="0.25">
      <c r="A159" s="101">
        <v>4723</v>
      </c>
      <c r="B159" s="70" t="s">
        <v>35</v>
      </c>
      <c r="C159" s="103" t="s">
        <v>33</v>
      </c>
      <c r="D159" s="151">
        <f>E159</f>
        <v>26000</v>
      </c>
      <c r="E159" s="151">
        <v>26000</v>
      </c>
      <c r="F159" s="148" t="s">
        <v>110</v>
      </c>
    </row>
    <row r="160" spans="1:6" ht="42.75" customHeight="1" thickBot="1" x14ac:dyDescent="0.25">
      <c r="A160" s="101">
        <v>4724</v>
      </c>
      <c r="B160" s="70" t="s">
        <v>36</v>
      </c>
      <c r="C160" s="103" t="s">
        <v>34</v>
      </c>
      <c r="D160" s="151">
        <f>E160</f>
        <v>0</v>
      </c>
      <c r="E160" s="151">
        <v>0</v>
      </c>
      <c r="F160" s="148" t="s">
        <v>110</v>
      </c>
    </row>
    <row r="161" spans="1:6" ht="27.75" customHeight="1" thickBot="1" x14ac:dyDescent="0.25">
      <c r="A161" s="101">
        <v>4730</v>
      </c>
      <c r="B161" s="69" t="s">
        <v>487</v>
      </c>
      <c r="C161" s="99" t="s">
        <v>107</v>
      </c>
      <c r="D161" s="153">
        <f>E161</f>
        <v>0</v>
      </c>
      <c r="E161" s="153">
        <f>E163</f>
        <v>0</v>
      </c>
      <c r="F161" s="235" t="s">
        <v>110</v>
      </c>
    </row>
    <row r="162" spans="1:6" ht="22.5" customHeight="1" thickBot="1" x14ac:dyDescent="0.25">
      <c r="A162" s="101"/>
      <c r="B162" s="64" t="s">
        <v>312</v>
      </c>
      <c r="C162" s="99"/>
      <c r="D162" s="151"/>
      <c r="E162" s="151"/>
      <c r="F162" s="148"/>
    </row>
    <row r="163" spans="1:6" ht="26.25" customHeight="1" thickBot="1" x14ac:dyDescent="0.25">
      <c r="A163" s="101">
        <v>4731</v>
      </c>
      <c r="B163" s="127" t="s">
        <v>488</v>
      </c>
      <c r="C163" s="103" t="s">
        <v>37</v>
      </c>
      <c r="D163" s="151">
        <v>0</v>
      </c>
      <c r="E163" s="151">
        <v>0</v>
      </c>
      <c r="F163" s="148" t="s">
        <v>110</v>
      </c>
    </row>
    <row r="164" spans="1:6" ht="59.25" customHeight="1" thickBot="1" x14ac:dyDescent="0.25">
      <c r="A164" s="101">
        <v>4740</v>
      </c>
      <c r="B164" s="136" t="s">
        <v>489</v>
      </c>
      <c r="C164" s="99" t="s">
        <v>107</v>
      </c>
      <c r="D164" s="153">
        <f>E164</f>
        <v>0</v>
      </c>
      <c r="E164" s="153">
        <f>E166+E167</f>
        <v>0</v>
      </c>
      <c r="F164" s="235" t="s">
        <v>110</v>
      </c>
    </row>
    <row r="165" spans="1:6" ht="21.75" customHeight="1" thickBot="1" x14ac:dyDescent="0.25">
      <c r="A165" s="101"/>
      <c r="B165" s="64" t="s">
        <v>312</v>
      </c>
      <c r="C165" s="99"/>
      <c r="D165" s="151"/>
      <c r="E165" s="151"/>
      <c r="F165" s="148"/>
    </row>
    <row r="166" spans="1:6" ht="42.75" customHeight="1" thickBot="1" x14ac:dyDescent="0.25">
      <c r="A166" s="101">
        <v>4741</v>
      </c>
      <c r="B166" s="70" t="s">
        <v>369</v>
      </c>
      <c r="C166" s="103" t="s">
        <v>38</v>
      </c>
      <c r="D166" s="151">
        <f>E166</f>
        <v>0</v>
      </c>
      <c r="E166" s="151">
        <v>0</v>
      </c>
      <c r="F166" s="148" t="s">
        <v>110</v>
      </c>
    </row>
    <row r="167" spans="1:6" ht="42.75" customHeight="1" thickBot="1" x14ac:dyDescent="0.25">
      <c r="A167" s="101">
        <v>4742</v>
      </c>
      <c r="B167" s="70" t="s">
        <v>40</v>
      </c>
      <c r="C167" s="103" t="s">
        <v>39</v>
      </c>
      <c r="D167" s="151">
        <f>E167</f>
        <v>0</v>
      </c>
      <c r="E167" s="151">
        <v>0</v>
      </c>
      <c r="F167" s="148" t="s">
        <v>110</v>
      </c>
    </row>
    <row r="168" spans="1:6" ht="65.25" customHeight="1" thickBot="1" x14ac:dyDescent="0.25">
      <c r="A168" s="101">
        <v>4750</v>
      </c>
      <c r="B168" s="69" t="s">
        <v>490</v>
      </c>
      <c r="C168" s="99" t="s">
        <v>107</v>
      </c>
      <c r="D168" s="235">
        <f>E168</f>
        <v>0</v>
      </c>
      <c r="E168" s="235">
        <f>E170</f>
        <v>0</v>
      </c>
      <c r="F168" s="235" t="s">
        <v>110</v>
      </c>
    </row>
    <row r="169" spans="1:6" ht="19.5" customHeight="1" thickBot="1" x14ac:dyDescent="0.25">
      <c r="A169" s="101"/>
      <c r="B169" s="64" t="s">
        <v>312</v>
      </c>
      <c r="C169" s="99"/>
      <c r="D169" s="147"/>
      <c r="E169" s="147"/>
      <c r="F169" s="148"/>
    </row>
    <row r="170" spans="1:6" ht="55.5" customHeight="1" thickBot="1" x14ac:dyDescent="0.25">
      <c r="A170" s="101">
        <v>4751</v>
      </c>
      <c r="B170" s="70" t="s">
        <v>41</v>
      </c>
      <c r="C170" s="103" t="s">
        <v>42</v>
      </c>
      <c r="D170" s="147">
        <f>E170</f>
        <v>0</v>
      </c>
      <c r="E170" s="147">
        <v>0</v>
      </c>
      <c r="F170" s="148" t="s">
        <v>110</v>
      </c>
    </row>
    <row r="171" spans="1:6" ht="21.75" customHeight="1" thickBot="1" x14ac:dyDescent="0.25">
      <c r="A171" s="101">
        <v>4760</v>
      </c>
      <c r="B171" s="136" t="s">
        <v>491</v>
      </c>
      <c r="C171" s="99" t="s">
        <v>107</v>
      </c>
      <c r="D171" s="235">
        <f>E171</f>
        <v>0</v>
      </c>
      <c r="E171" s="235">
        <f>E173</f>
        <v>0</v>
      </c>
      <c r="F171" s="235" t="s">
        <v>110</v>
      </c>
    </row>
    <row r="172" spans="1:6" ht="21.75" customHeight="1" thickBot="1" x14ac:dyDescent="0.25">
      <c r="A172" s="101"/>
      <c r="B172" s="64" t="s">
        <v>312</v>
      </c>
      <c r="C172" s="99"/>
      <c r="D172" s="147"/>
      <c r="E172" s="147"/>
      <c r="F172" s="148"/>
    </row>
    <row r="173" spans="1:6" ht="21.75" customHeight="1" thickBot="1" x14ac:dyDescent="0.25">
      <c r="A173" s="101">
        <v>4761</v>
      </c>
      <c r="B173" s="70" t="s">
        <v>44</v>
      </c>
      <c r="C173" s="103" t="s">
        <v>43</v>
      </c>
      <c r="D173" s="147">
        <f>E173</f>
        <v>0</v>
      </c>
      <c r="E173" s="147">
        <v>0</v>
      </c>
      <c r="F173" s="148" t="s">
        <v>110</v>
      </c>
    </row>
    <row r="174" spans="1:6" ht="21.75" customHeight="1" thickBot="1" x14ac:dyDescent="0.25">
      <c r="A174" s="101">
        <v>4770</v>
      </c>
      <c r="B174" s="69" t="s">
        <v>492</v>
      </c>
      <c r="C174" s="99" t="s">
        <v>107</v>
      </c>
      <c r="D174" s="229">
        <f>E174+F174</f>
        <v>2093040.8</v>
      </c>
      <c r="E174" s="229">
        <f>E176</f>
        <v>2093040.8</v>
      </c>
      <c r="F174" s="237"/>
    </row>
    <row r="175" spans="1:6" ht="21.75" customHeight="1" thickBot="1" x14ac:dyDescent="0.25">
      <c r="A175" s="101"/>
      <c r="B175" s="64" t="s">
        <v>312</v>
      </c>
      <c r="C175" s="99"/>
      <c r="D175" s="147"/>
      <c r="E175" s="147"/>
      <c r="F175" s="148"/>
    </row>
    <row r="176" spans="1:6" ht="24.75" customHeight="1" thickBot="1" x14ac:dyDescent="0.25">
      <c r="A176" s="101">
        <v>4771</v>
      </c>
      <c r="B176" s="70" t="s">
        <v>49</v>
      </c>
      <c r="C176" s="103" t="s">
        <v>45</v>
      </c>
      <c r="D176" s="149">
        <f>E176</f>
        <v>2093040.8</v>
      </c>
      <c r="E176" s="149">
        <v>2093040.8</v>
      </c>
      <c r="F176" s="147"/>
    </row>
    <row r="177" spans="1:12" ht="42.75" customHeight="1" thickBot="1" x14ac:dyDescent="0.25">
      <c r="A177" s="101">
        <v>4772</v>
      </c>
      <c r="B177" s="127" t="s">
        <v>346</v>
      </c>
      <c r="C177" s="99" t="s">
        <v>107</v>
      </c>
      <c r="D177" s="147">
        <f>E177+F177</f>
        <v>2000000</v>
      </c>
      <c r="E177" s="147">
        <v>2000000</v>
      </c>
      <c r="F177" s="148"/>
    </row>
    <row r="178" spans="1:12" ht="69" customHeight="1" thickBot="1" x14ac:dyDescent="0.25">
      <c r="A178" s="101">
        <v>5000</v>
      </c>
      <c r="B178" s="247" t="s">
        <v>493</v>
      </c>
      <c r="C178" s="99" t="s">
        <v>107</v>
      </c>
      <c r="D178" s="239">
        <f>F178</f>
        <v>8777783.0194000006</v>
      </c>
      <c r="E178" s="238" t="s">
        <v>110</v>
      </c>
      <c r="F178" s="228">
        <f>F180+F198+F204+F207+F213</f>
        <v>8777783.0194000006</v>
      </c>
    </row>
    <row r="179" spans="1:12" ht="20.25" customHeight="1" thickBot="1" x14ac:dyDescent="0.25">
      <c r="A179" s="104"/>
      <c r="B179" s="64" t="s">
        <v>313</v>
      </c>
      <c r="C179" s="105"/>
      <c r="D179" s="147"/>
      <c r="E179" s="147"/>
      <c r="F179" s="147"/>
    </row>
    <row r="180" spans="1:12" ht="26.25" customHeight="1" thickBot="1" x14ac:dyDescent="0.25">
      <c r="A180" s="101">
        <v>5100</v>
      </c>
      <c r="B180" s="70" t="s">
        <v>494</v>
      </c>
      <c r="C180" s="99" t="s">
        <v>107</v>
      </c>
      <c r="D180" s="242">
        <f>E180+F180</f>
        <v>8527783.0194000006</v>
      </c>
      <c r="E180" s="238">
        <v>0</v>
      </c>
      <c r="F180" s="242">
        <f>F182+F187+F192</f>
        <v>8527783.0194000006</v>
      </c>
    </row>
    <row r="181" spans="1:12" ht="26.25" customHeight="1" thickBot="1" x14ac:dyDescent="0.25">
      <c r="A181" s="104"/>
      <c r="B181" s="64" t="s">
        <v>313</v>
      </c>
      <c r="C181" s="105"/>
      <c r="D181" s="147"/>
      <c r="E181" s="147"/>
      <c r="F181" s="147"/>
    </row>
    <row r="182" spans="1:12" ht="26.25" customHeight="1" thickBot="1" x14ac:dyDescent="0.25">
      <c r="A182" s="101">
        <v>5110</v>
      </c>
      <c r="B182" s="69" t="s">
        <v>495</v>
      </c>
      <c r="C182" s="99" t="s">
        <v>107</v>
      </c>
      <c r="D182" s="240">
        <f>F182</f>
        <v>7452283.0193999996</v>
      </c>
      <c r="E182" s="235" t="s">
        <v>107</v>
      </c>
      <c r="F182" s="240">
        <f>F184+F185+F186</f>
        <v>7452283.0193999996</v>
      </c>
    </row>
    <row r="183" spans="1:12" ht="26.25" customHeight="1" thickBot="1" x14ac:dyDescent="0.25">
      <c r="A183" s="101"/>
      <c r="B183" s="64" t="s">
        <v>312</v>
      </c>
      <c r="C183" s="99"/>
      <c r="D183" s="147"/>
      <c r="E183" s="147"/>
      <c r="F183" s="148"/>
    </row>
    <row r="184" spans="1:12" ht="26.25" customHeight="1" thickBot="1" x14ac:dyDescent="0.25">
      <c r="A184" s="101">
        <v>5111</v>
      </c>
      <c r="B184" s="70" t="s">
        <v>335</v>
      </c>
      <c r="C184" s="106" t="s">
        <v>46</v>
      </c>
      <c r="D184" s="151">
        <f>F184</f>
        <v>0</v>
      </c>
      <c r="E184" s="152" t="s">
        <v>110</v>
      </c>
      <c r="F184" s="151">
        <v>0</v>
      </c>
    </row>
    <row r="185" spans="1:12" ht="26.25" customHeight="1" thickBot="1" x14ac:dyDescent="0.25">
      <c r="A185" s="101">
        <v>5112</v>
      </c>
      <c r="B185" s="70" t="s">
        <v>336</v>
      </c>
      <c r="C185" s="106" t="s">
        <v>47</v>
      </c>
      <c r="D185" s="151">
        <f>F185</f>
        <v>2577000</v>
      </c>
      <c r="E185" s="152" t="s">
        <v>110</v>
      </c>
      <c r="F185" s="151">
        <v>2577000</v>
      </c>
    </row>
    <row r="186" spans="1:12" ht="26.25" customHeight="1" thickBot="1" x14ac:dyDescent="0.25">
      <c r="A186" s="101">
        <v>5113</v>
      </c>
      <c r="B186" s="70" t="s">
        <v>337</v>
      </c>
      <c r="C186" s="106" t="s">
        <v>48</v>
      </c>
      <c r="D186" s="231">
        <f>F186</f>
        <v>4875283.0193999996</v>
      </c>
      <c r="E186" s="152" t="s">
        <v>110</v>
      </c>
      <c r="F186" s="231">
        <v>4875283.0193999996</v>
      </c>
      <c r="L186" s="257"/>
    </row>
    <row r="187" spans="1:12" ht="39" customHeight="1" thickBot="1" x14ac:dyDescent="0.25">
      <c r="A187" s="101">
        <v>5120</v>
      </c>
      <c r="B187" s="69" t="s">
        <v>517</v>
      </c>
      <c r="C187" s="99" t="s">
        <v>107</v>
      </c>
      <c r="D187" s="241">
        <f>F187</f>
        <v>660500</v>
      </c>
      <c r="E187" s="235" t="s">
        <v>107</v>
      </c>
      <c r="F187" s="241">
        <f>F189+F190+F191</f>
        <v>660500</v>
      </c>
    </row>
    <row r="188" spans="1:12" ht="19.5" customHeight="1" thickBot="1" x14ac:dyDescent="0.25">
      <c r="A188" s="101"/>
      <c r="B188" s="107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5121</v>
      </c>
      <c r="B189" s="70" t="s">
        <v>332</v>
      </c>
      <c r="C189" s="106" t="s">
        <v>50</v>
      </c>
      <c r="D189" s="151">
        <f>F189</f>
        <v>347000</v>
      </c>
      <c r="E189" s="152" t="s">
        <v>110</v>
      </c>
      <c r="F189" s="151">
        <v>347000</v>
      </c>
    </row>
    <row r="190" spans="1:12" ht="26.25" customHeight="1" thickBot="1" x14ac:dyDescent="0.25">
      <c r="A190" s="101">
        <v>5122</v>
      </c>
      <c r="B190" s="70" t="s">
        <v>333</v>
      </c>
      <c r="C190" s="106" t="s">
        <v>51</v>
      </c>
      <c r="D190" s="231">
        <f>F190</f>
        <v>200000</v>
      </c>
      <c r="E190" s="152" t="s">
        <v>107</v>
      </c>
      <c r="F190" s="231">
        <v>200000</v>
      </c>
    </row>
    <row r="191" spans="1:12" ht="26.25" customHeight="1" thickBot="1" x14ac:dyDescent="0.25">
      <c r="A191" s="101">
        <v>5123</v>
      </c>
      <c r="B191" s="70" t="s">
        <v>334</v>
      </c>
      <c r="C191" s="106" t="s">
        <v>52</v>
      </c>
      <c r="D191" s="151">
        <f>F191</f>
        <v>113500</v>
      </c>
      <c r="E191" s="152" t="s">
        <v>110</v>
      </c>
      <c r="F191" s="151">
        <v>113500</v>
      </c>
    </row>
    <row r="192" spans="1:12" ht="26.25" customHeight="1" thickBot="1" x14ac:dyDescent="0.25">
      <c r="A192" s="101">
        <v>5130</v>
      </c>
      <c r="B192" s="69" t="s">
        <v>518</v>
      </c>
      <c r="C192" s="99" t="s">
        <v>107</v>
      </c>
      <c r="D192" s="235">
        <f>E192+F192</f>
        <v>415000</v>
      </c>
      <c r="E192" s="235">
        <f>E196</f>
        <v>0</v>
      </c>
      <c r="F192" s="235">
        <f>F194+F195+F196+F197</f>
        <v>415000</v>
      </c>
    </row>
    <row r="193" spans="1:6" ht="26.25" customHeight="1" thickBot="1" x14ac:dyDescent="0.25">
      <c r="A193" s="101"/>
      <c r="B193" s="64" t="s">
        <v>312</v>
      </c>
      <c r="C193" s="99"/>
      <c r="D193" s="148"/>
      <c r="E193" s="147"/>
      <c r="F193" s="148"/>
    </row>
    <row r="194" spans="1:6" ht="27.75" customHeight="1" thickBot="1" x14ac:dyDescent="0.25">
      <c r="A194" s="101">
        <v>5131</v>
      </c>
      <c r="B194" s="70" t="s">
        <v>55</v>
      </c>
      <c r="C194" s="106" t="s">
        <v>53</v>
      </c>
      <c r="D194" s="151">
        <f>F194</f>
        <v>0</v>
      </c>
      <c r="E194" s="148" t="s">
        <v>110</v>
      </c>
      <c r="F194" s="151">
        <v>0</v>
      </c>
    </row>
    <row r="195" spans="1:6" ht="27.75" customHeight="1" thickBot="1" x14ac:dyDescent="0.25">
      <c r="A195" s="101">
        <v>5132</v>
      </c>
      <c r="B195" s="70" t="s">
        <v>329</v>
      </c>
      <c r="C195" s="106" t="s">
        <v>54</v>
      </c>
      <c r="D195" s="151">
        <f>F195</f>
        <v>0</v>
      </c>
      <c r="E195" s="148" t="s">
        <v>110</v>
      </c>
      <c r="F195" s="151">
        <v>0</v>
      </c>
    </row>
    <row r="196" spans="1:6" ht="27.75" customHeight="1" thickBot="1" x14ac:dyDescent="0.25">
      <c r="A196" s="101">
        <v>5133</v>
      </c>
      <c r="B196" s="70" t="s">
        <v>330</v>
      </c>
      <c r="C196" s="106" t="s">
        <v>61</v>
      </c>
      <c r="D196" s="151">
        <f>E196+F196</f>
        <v>0</v>
      </c>
      <c r="E196" s="148">
        <f>F196</f>
        <v>0</v>
      </c>
      <c r="F196" s="151">
        <v>0</v>
      </c>
    </row>
    <row r="197" spans="1:6" ht="27.75" customHeight="1" thickBot="1" x14ac:dyDescent="0.25">
      <c r="A197" s="101">
        <v>5134</v>
      </c>
      <c r="B197" s="70" t="s">
        <v>331</v>
      </c>
      <c r="C197" s="106" t="s">
        <v>62</v>
      </c>
      <c r="D197" s="147">
        <f>F197</f>
        <v>415000</v>
      </c>
      <c r="E197" s="148" t="s">
        <v>107</v>
      </c>
      <c r="F197" s="147">
        <v>415000</v>
      </c>
    </row>
    <row r="198" spans="1:6" ht="27.75" customHeight="1" thickBot="1" x14ac:dyDescent="0.25">
      <c r="A198" s="101">
        <v>5200</v>
      </c>
      <c r="B198" s="69" t="s">
        <v>496</v>
      </c>
      <c r="C198" s="99" t="s">
        <v>107</v>
      </c>
      <c r="D198" s="188">
        <f>F198</f>
        <v>250000</v>
      </c>
      <c r="E198" s="188" t="s">
        <v>110</v>
      </c>
      <c r="F198" s="188">
        <f>F200+F201+F202+F203</f>
        <v>250000</v>
      </c>
    </row>
    <row r="199" spans="1:6" ht="27.75" customHeight="1" thickBot="1" x14ac:dyDescent="0.25">
      <c r="A199" s="104"/>
      <c r="B199" s="64" t="s">
        <v>313</v>
      </c>
      <c r="C199" s="105"/>
      <c r="D199" s="151"/>
      <c r="E199" s="151"/>
      <c r="F199" s="151"/>
    </row>
    <row r="200" spans="1:6" ht="27.75" customHeight="1" thickBot="1" x14ac:dyDescent="0.25">
      <c r="A200" s="101">
        <v>5211</v>
      </c>
      <c r="B200" s="70" t="s">
        <v>347</v>
      </c>
      <c r="C200" s="106" t="s">
        <v>56</v>
      </c>
      <c r="D200" s="151">
        <f>F200</f>
        <v>0</v>
      </c>
      <c r="E200" s="152" t="s">
        <v>110</v>
      </c>
      <c r="F200" s="151">
        <v>0</v>
      </c>
    </row>
    <row r="201" spans="1:6" ht="20.25" customHeight="1" thickBot="1" x14ac:dyDescent="0.25">
      <c r="A201" s="101">
        <v>5221</v>
      </c>
      <c r="B201" s="70" t="s">
        <v>348</v>
      </c>
      <c r="C201" s="106" t="s">
        <v>57</v>
      </c>
      <c r="D201" s="151">
        <f>F201</f>
        <v>0</v>
      </c>
      <c r="E201" s="152" t="s">
        <v>110</v>
      </c>
      <c r="F201" s="151">
        <v>0</v>
      </c>
    </row>
    <row r="202" spans="1:6" ht="32.25" customHeight="1" thickBot="1" x14ac:dyDescent="0.25">
      <c r="A202" s="101">
        <v>5231</v>
      </c>
      <c r="B202" s="70" t="s">
        <v>349</v>
      </c>
      <c r="C202" s="106" t="s">
        <v>58</v>
      </c>
      <c r="D202" s="151">
        <f>F202</f>
        <v>0</v>
      </c>
      <c r="E202" s="152" t="s">
        <v>110</v>
      </c>
      <c r="F202" s="151">
        <v>0</v>
      </c>
    </row>
    <row r="203" spans="1:6" ht="29.25" customHeight="1" thickBot="1" x14ac:dyDescent="0.25">
      <c r="A203" s="101">
        <v>5241</v>
      </c>
      <c r="B203" s="70" t="s">
        <v>60</v>
      </c>
      <c r="C203" s="106" t="s">
        <v>59</v>
      </c>
      <c r="D203" s="151">
        <f>F203</f>
        <v>250000</v>
      </c>
      <c r="E203" s="152" t="s">
        <v>110</v>
      </c>
      <c r="F203" s="151">
        <v>250000</v>
      </c>
    </row>
    <row r="204" spans="1:6" ht="20.25" customHeight="1" thickBot="1" x14ac:dyDescent="0.25">
      <c r="A204" s="101">
        <v>5300</v>
      </c>
      <c r="B204" s="69" t="s">
        <v>497</v>
      </c>
      <c r="C204" s="99" t="s">
        <v>107</v>
      </c>
      <c r="D204" s="243">
        <f>D206</f>
        <v>0</v>
      </c>
      <c r="E204" s="188" t="s">
        <v>110</v>
      </c>
      <c r="F204" s="243">
        <f>F206</f>
        <v>0</v>
      </c>
    </row>
    <row r="205" spans="1:6" ht="20.25" customHeight="1" thickBot="1" x14ac:dyDescent="0.25">
      <c r="A205" s="104"/>
      <c r="B205" s="64" t="s">
        <v>313</v>
      </c>
      <c r="C205" s="105"/>
      <c r="D205" s="151"/>
      <c r="E205" s="151"/>
      <c r="F205" s="151"/>
    </row>
    <row r="206" spans="1:6" ht="20.25" customHeight="1" thickBot="1" x14ac:dyDescent="0.25">
      <c r="A206" s="101">
        <v>5311</v>
      </c>
      <c r="B206" s="70" t="s">
        <v>370</v>
      </c>
      <c r="C206" s="106" t="s">
        <v>63</v>
      </c>
      <c r="D206" s="151">
        <f>F206</f>
        <v>0</v>
      </c>
      <c r="E206" s="152" t="s">
        <v>110</v>
      </c>
      <c r="F206" s="151">
        <v>0</v>
      </c>
    </row>
    <row r="207" spans="1:6" ht="41.25" customHeight="1" thickBot="1" x14ac:dyDescent="0.25">
      <c r="A207" s="101">
        <v>5400</v>
      </c>
      <c r="B207" s="69" t="s">
        <v>498</v>
      </c>
      <c r="C207" s="99" t="s">
        <v>107</v>
      </c>
      <c r="D207" s="188">
        <f>F207</f>
        <v>0</v>
      </c>
      <c r="E207" s="188" t="s">
        <v>110</v>
      </c>
      <c r="F207" s="188">
        <f>F209+F210+F211+F212</f>
        <v>0</v>
      </c>
    </row>
    <row r="208" spans="1:6" ht="20.25" customHeight="1" thickBot="1" x14ac:dyDescent="0.25">
      <c r="A208" s="104"/>
      <c r="B208" s="64" t="s">
        <v>313</v>
      </c>
      <c r="C208" s="105"/>
      <c r="D208" s="151"/>
      <c r="E208" s="151"/>
      <c r="F208" s="151"/>
    </row>
    <row r="209" spans="1:6" ht="20.25" customHeight="1" thickBot="1" x14ac:dyDescent="0.25">
      <c r="A209" s="101">
        <v>5411</v>
      </c>
      <c r="B209" s="70" t="s">
        <v>371</v>
      </c>
      <c r="C209" s="106" t="s">
        <v>64</v>
      </c>
      <c r="D209" s="151">
        <f>F209</f>
        <v>0</v>
      </c>
      <c r="E209" s="152" t="s">
        <v>110</v>
      </c>
      <c r="F209" s="151">
        <v>0</v>
      </c>
    </row>
    <row r="210" spans="1:6" ht="21" customHeight="1" thickBot="1" x14ac:dyDescent="0.25">
      <c r="A210" s="101">
        <v>5421</v>
      </c>
      <c r="B210" s="70" t="s">
        <v>372</v>
      </c>
      <c r="C210" s="106" t="s">
        <v>65</v>
      </c>
      <c r="D210" s="151">
        <f>F210</f>
        <v>0</v>
      </c>
      <c r="E210" s="152" t="s">
        <v>110</v>
      </c>
      <c r="F210" s="151">
        <v>0</v>
      </c>
    </row>
    <row r="211" spans="1:6" ht="28.5" customHeight="1" thickBot="1" x14ac:dyDescent="0.25">
      <c r="A211" s="101">
        <v>5431</v>
      </c>
      <c r="B211" s="70" t="s">
        <v>67</v>
      </c>
      <c r="C211" s="106" t="s">
        <v>66</v>
      </c>
      <c r="D211" s="151">
        <f>F211</f>
        <v>0</v>
      </c>
      <c r="E211" s="152" t="s">
        <v>110</v>
      </c>
      <c r="F211" s="151">
        <v>0</v>
      </c>
    </row>
    <row r="212" spans="1:6" ht="28.5" customHeight="1" thickBot="1" x14ac:dyDescent="0.25">
      <c r="A212" s="101">
        <v>5441</v>
      </c>
      <c r="B212" s="108" t="s">
        <v>4</v>
      </c>
      <c r="C212" s="106" t="s">
        <v>68</v>
      </c>
      <c r="D212" s="151">
        <f>F212</f>
        <v>0</v>
      </c>
      <c r="E212" s="152" t="s">
        <v>110</v>
      </c>
      <c r="F212" s="151">
        <v>0</v>
      </c>
    </row>
    <row r="213" spans="1:6" ht="45.75" customHeight="1" thickBot="1" x14ac:dyDescent="0.25">
      <c r="A213" s="101">
        <v>5500</v>
      </c>
      <c r="B213" s="108" t="s">
        <v>519</v>
      </c>
      <c r="C213" s="99" t="s">
        <v>107</v>
      </c>
      <c r="D213" s="239">
        <f>F213</f>
        <v>0</v>
      </c>
      <c r="E213" s="239" t="s">
        <v>110</v>
      </c>
      <c r="F213" s="239">
        <f>F215</f>
        <v>0</v>
      </c>
    </row>
    <row r="214" spans="1:6" ht="27" customHeight="1" thickBot="1" x14ac:dyDescent="0.25">
      <c r="A214" s="101"/>
      <c r="B214" s="64" t="s">
        <v>313</v>
      </c>
      <c r="C214" s="106"/>
      <c r="D214" s="152"/>
      <c r="E214" s="152"/>
      <c r="F214" s="152"/>
    </row>
    <row r="215" spans="1:6" ht="55.5" customHeight="1" thickBot="1" x14ac:dyDescent="0.25">
      <c r="A215" s="101">
        <v>5511</v>
      </c>
      <c r="B215" s="244" t="s">
        <v>519</v>
      </c>
      <c r="C215" s="103" t="s">
        <v>503</v>
      </c>
      <c r="D215" s="245">
        <v>0</v>
      </c>
      <c r="E215" s="152" t="s">
        <v>110</v>
      </c>
      <c r="F215" s="245">
        <v>0</v>
      </c>
    </row>
    <row r="216" spans="1:6" ht="73.5" customHeight="1" thickBot="1" x14ac:dyDescent="0.25">
      <c r="A216" s="246" t="s">
        <v>235</v>
      </c>
      <c r="B216" s="110" t="s">
        <v>499</v>
      </c>
      <c r="C216" s="111" t="s">
        <v>107</v>
      </c>
      <c r="D216" s="239">
        <f>F216</f>
        <v>3500000</v>
      </c>
      <c r="E216" s="239" t="s">
        <v>106</v>
      </c>
      <c r="F216" s="239">
        <f>F218+F223+F231+F234</f>
        <v>3500000</v>
      </c>
    </row>
    <row r="217" spans="1:6" ht="21" customHeight="1" thickBot="1" x14ac:dyDescent="0.25">
      <c r="A217" s="109"/>
      <c r="B217" s="112" t="s">
        <v>311</v>
      </c>
      <c r="C217" s="111"/>
      <c r="D217" s="147"/>
      <c r="E217" s="147"/>
      <c r="F217" s="147"/>
    </row>
    <row r="218" spans="1:6" ht="42.75" customHeight="1" thickBot="1" x14ac:dyDescent="0.25">
      <c r="A218" s="113" t="s">
        <v>236</v>
      </c>
      <c r="B218" s="110" t="s">
        <v>500</v>
      </c>
      <c r="C218" s="114" t="s">
        <v>107</v>
      </c>
      <c r="D218" s="237">
        <f>D220+D221+D222</f>
        <v>0</v>
      </c>
      <c r="E218" s="237" t="s">
        <v>106</v>
      </c>
      <c r="F218" s="237">
        <f>F220+F221+F222</f>
        <v>0</v>
      </c>
    </row>
    <row r="219" spans="1:6" ht="18.75" customHeight="1" thickBot="1" x14ac:dyDescent="0.25">
      <c r="A219" s="113"/>
      <c r="B219" s="112" t="s">
        <v>311</v>
      </c>
      <c r="C219" s="114"/>
      <c r="D219" s="147"/>
      <c r="E219" s="147"/>
      <c r="F219" s="147"/>
    </row>
    <row r="220" spans="1:6" ht="29.25" customHeight="1" thickBot="1" x14ac:dyDescent="0.25">
      <c r="A220" s="113" t="s">
        <v>237</v>
      </c>
      <c r="B220" s="115" t="s">
        <v>377</v>
      </c>
      <c r="C220" s="116" t="s">
        <v>373</v>
      </c>
      <c r="D220" s="147">
        <v>0</v>
      </c>
      <c r="E220" s="147"/>
      <c r="F220" s="147">
        <v>0</v>
      </c>
    </row>
    <row r="221" spans="1:6" ht="29.25" customHeight="1" thickBot="1" x14ac:dyDescent="0.25">
      <c r="A221" s="113" t="s">
        <v>238</v>
      </c>
      <c r="B221" s="115" t="s">
        <v>376</v>
      </c>
      <c r="C221" s="116" t="s">
        <v>374</v>
      </c>
      <c r="D221" s="147">
        <v>0</v>
      </c>
      <c r="E221" s="147"/>
      <c r="F221" s="147">
        <v>0</v>
      </c>
    </row>
    <row r="222" spans="1:6" ht="29.25" customHeight="1" thickBot="1" x14ac:dyDescent="0.25">
      <c r="A222" s="117" t="s">
        <v>239</v>
      </c>
      <c r="B222" s="115" t="s">
        <v>378</v>
      </c>
      <c r="C222" s="116" t="s">
        <v>375</v>
      </c>
      <c r="D222" s="147">
        <v>0</v>
      </c>
      <c r="E222" s="147" t="s">
        <v>106</v>
      </c>
      <c r="F222" s="147">
        <v>0</v>
      </c>
    </row>
    <row r="223" spans="1:6" ht="29.25" customHeight="1" thickBot="1" x14ac:dyDescent="0.25">
      <c r="A223" s="117" t="s">
        <v>240</v>
      </c>
      <c r="B223" s="110" t="s">
        <v>512</v>
      </c>
      <c r="C223" s="114" t="s">
        <v>107</v>
      </c>
      <c r="D223" s="237">
        <f>D225+D226</f>
        <v>0</v>
      </c>
      <c r="E223" s="237" t="s">
        <v>106</v>
      </c>
      <c r="F223" s="237">
        <f>F225+F226</f>
        <v>0</v>
      </c>
    </row>
    <row r="224" spans="1:6" ht="19.5" customHeight="1" thickBot="1" x14ac:dyDescent="0.25">
      <c r="A224" s="117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7" t="s">
        <v>241</v>
      </c>
      <c r="B225" s="115" t="s">
        <v>364</v>
      </c>
      <c r="C225" s="118" t="s">
        <v>379</v>
      </c>
      <c r="D225" s="147">
        <v>0</v>
      </c>
      <c r="E225" s="147" t="s">
        <v>106</v>
      </c>
      <c r="F225" s="147">
        <v>0</v>
      </c>
    </row>
    <row r="226" spans="1:6" ht="29.25" customHeight="1" thickBot="1" x14ac:dyDescent="0.25">
      <c r="A226" s="117" t="s">
        <v>242</v>
      </c>
      <c r="B226" s="115" t="s">
        <v>501</v>
      </c>
      <c r="C226" s="114" t="s">
        <v>107</v>
      </c>
      <c r="D226" s="147">
        <f>D228+D229+D230</f>
        <v>0</v>
      </c>
      <c r="E226" s="147" t="s">
        <v>106</v>
      </c>
      <c r="F226" s="147">
        <f>F228+F229+F230</f>
        <v>0</v>
      </c>
    </row>
    <row r="227" spans="1:6" ht="21.75" customHeight="1" thickBot="1" x14ac:dyDescent="0.25">
      <c r="A227" s="117"/>
      <c r="B227" s="112" t="s">
        <v>312</v>
      </c>
      <c r="C227" s="114"/>
      <c r="D227" s="147"/>
      <c r="E227" s="147"/>
      <c r="F227" s="147"/>
    </row>
    <row r="228" spans="1:6" ht="29.25" customHeight="1" thickBot="1" x14ac:dyDescent="0.25">
      <c r="A228" s="117" t="s">
        <v>243</v>
      </c>
      <c r="B228" s="112" t="s">
        <v>361</v>
      </c>
      <c r="C228" s="116" t="s">
        <v>380</v>
      </c>
      <c r="D228" s="147">
        <v>0</v>
      </c>
      <c r="E228" s="147"/>
      <c r="F228" s="147">
        <v>0</v>
      </c>
    </row>
    <row r="229" spans="1:6" ht="26.25" customHeight="1" thickBot="1" x14ac:dyDescent="0.25">
      <c r="A229" s="119" t="s">
        <v>244</v>
      </c>
      <c r="B229" s="112" t="s">
        <v>360</v>
      </c>
      <c r="C229" s="118" t="s">
        <v>381</v>
      </c>
      <c r="D229" s="147">
        <v>0</v>
      </c>
      <c r="E229" s="147" t="s">
        <v>106</v>
      </c>
      <c r="F229" s="147">
        <v>0</v>
      </c>
    </row>
    <row r="230" spans="1:6" ht="31.5" customHeight="1" thickBot="1" x14ac:dyDescent="0.25">
      <c r="A230" s="117" t="s">
        <v>245</v>
      </c>
      <c r="B230" s="120" t="s">
        <v>359</v>
      </c>
      <c r="C230" s="118" t="s">
        <v>382</v>
      </c>
      <c r="D230" s="147">
        <v>0</v>
      </c>
      <c r="E230" s="147" t="s">
        <v>106</v>
      </c>
      <c r="F230" s="147">
        <v>0</v>
      </c>
    </row>
    <row r="231" spans="1:6" ht="31.5" customHeight="1" thickBot="1" x14ac:dyDescent="0.25">
      <c r="A231" s="117" t="s">
        <v>246</v>
      </c>
      <c r="B231" s="110" t="s">
        <v>513</v>
      </c>
      <c r="C231" s="114" t="s">
        <v>107</v>
      </c>
      <c r="D231" s="237">
        <f>D233</f>
        <v>0</v>
      </c>
      <c r="E231" s="237" t="s">
        <v>106</v>
      </c>
      <c r="F231" s="237">
        <f>F233</f>
        <v>0</v>
      </c>
    </row>
    <row r="232" spans="1:6" ht="20.25" customHeight="1" thickBot="1" x14ac:dyDescent="0.25">
      <c r="A232" s="117"/>
      <c r="B232" s="112" t="s">
        <v>311</v>
      </c>
      <c r="C232" s="114"/>
      <c r="D232" s="147"/>
      <c r="E232" s="147"/>
      <c r="F232" s="147"/>
    </row>
    <row r="233" spans="1:6" ht="32.25" customHeight="1" thickBot="1" x14ac:dyDescent="0.25">
      <c r="A233" s="119" t="s">
        <v>247</v>
      </c>
      <c r="B233" s="115" t="s">
        <v>362</v>
      </c>
      <c r="C233" s="121" t="s">
        <v>383</v>
      </c>
      <c r="D233" s="147">
        <v>0</v>
      </c>
      <c r="E233" s="147" t="s">
        <v>106</v>
      </c>
      <c r="F233" s="147">
        <v>0</v>
      </c>
    </row>
    <row r="234" spans="1:6" ht="26.25" customHeight="1" thickBot="1" x14ac:dyDescent="0.25">
      <c r="A234" s="117" t="s">
        <v>248</v>
      </c>
      <c r="B234" s="110" t="s">
        <v>514</v>
      </c>
      <c r="C234" s="114" t="s">
        <v>107</v>
      </c>
      <c r="D234" s="153">
        <f>D236+D237</f>
        <v>3500000</v>
      </c>
      <c r="E234" s="235" t="s">
        <v>106</v>
      </c>
      <c r="F234" s="153">
        <f>F236+F237</f>
        <v>3500000</v>
      </c>
    </row>
    <row r="235" spans="1:6" ht="21" customHeight="1" thickBot="1" x14ac:dyDescent="0.25">
      <c r="A235" s="117"/>
      <c r="B235" s="112" t="s">
        <v>311</v>
      </c>
      <c r="C235" s="114"/>
      <c r="D235" s="151"/>
      <c r="E235" s="147"/>
      <c r="F235" s="151"/>
    </row>
    <row r="236" spans="1:6" ht="18.75" customHeight="1" thickBot="1" x14ac:dyDescent="0.25">
      <c r="A236" s="117" t="s">
        <v>249</v>
      </c>
      <c r="B236" s="115" t="s">
        <v>384</v>
      </c>
      <c r="C236" s="116" t="s">
        <v>387</v>
      </c>
      <c r="D236" s="151">
        <v>2300000</v>
      </c>
      <c r="E236" s="147" t="s">
        <v>106</v>
      </c>
      <c r="F236" s="151">
        <v>2300000</v>
      </c>
    </row>
    <row r="237" spans="1:6" ht="24.75" customHeight="1" thickBot="1" x14ac:dyDescent="0.25">
      <c r="A237" s="119" t="s">
        <v>253</v>
      </c>
      <c r="B237" s="115" t="s">
        <v>385</v>
      </c>
      <c r="C237" s="121" t="s">
        <v>388</v>
      </c>
      <c r="D237" s="151">
        <v>1200000</v>
      </c>
      <c r="E237" s="147" t="s">
        <v>106</v>
      </c>
      <c r="F237" s="151">
        <v>1200000</v>
      </c>
    </row>
    <row r="238" spans="1:6" ht="39" customHeight="1" thickBot="1" x14ac:dyDescent="0.25">
      <c r="A238" s="117" t="s">
        <v>254</v>
      </c>
      <c r="B238" s="115" t="s">
        <v>386</v>
      </c>
      <c r="C238" s="118" t="s">
        <v>389</v>
      </c>
      <c r="D238" s="147"/>
      <c r="E238" s="147" t="s">
        <v>106</v>
      </c>
      <c r="F238" s="147"/>
    </row>
    <row r="239" spans="1:6" ht="30.75" customHeight="1" thickBot="1" x14ac:dyDescent="0.25">
      <c r="A239" s="117" t="s">
        <v>255</v>
      </c>
      <c r="B239" s="115" t="s">
        <v>363</v>
      </c>
      <c r="C239" s="118" t="s">
        <v>390</v>
      </c>
      <c r="D239" s="147"/>
      <c r="E239" s="147" t="s">
        <v>106</v>
      </c>
      <c r="F239" s="147"/>
    </row>
    <row r="240" spans="1:6" x14ac:dyDescent="0.2">
      <c r="D240" s="90"/>
      <c r="E240" s="90"/>
      <c r="F240" s="90"/>
    </row>
    <row r="241" spans="1:8" ht="27" customHeight="1" x14ac:dyDescent="0.2">
      <c r="B241" s="488" t="s">
        <v>515</v>
      </c>
      <c r="C241" s="488"/>
      <c r="D241" s="488"/>
      <c r="E241" s="488"/>
      <c r="F241" s="488"/>
      <c r="G241" s="488"/>
      <c r="H241" s="488"/>
    </row>
    <row r="242" spans="1:8" ht="25.5" customHeight="1" x14ac:dyDescent="0.2">
      <c r="A242" s="14"/>
      <c r="B242" s="488" t="s">
        <v>522</v>
      </c>
      <c r="C242" s="488"/>
      <c r="D242" s="488"/>
      <c r="E242" s="488"/>
      <c r="F242" s="488"/>
      <c r="G242" s="488"/>
      <c r="H242" s="488"/>
    </row>
  </sheetData>
  <mergeCells count="13">
    <mergeCell ref="B242:H242"/>
    <mergeCell ref="A9:F9"/>
    <mergeCell ref="E10:F10"/>
    <mergeCell ref="A11:A12"/>
    <mergeCell ref="D11:D12"/>
    <mergeCell ref="E11:F11"/>
    <mergeCell ref="B241:H241"/>
    <mergeCell ref="A8:F8"/>
    <mergeCell ref="C2:F2"/>
    <mergeCell ref="C3:F3"/>
    <mergeCell ref="C4:F4"/>
    <mergeCell ref="C5:F5"/>
    <mergeCell ref="C6:F6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3"/>
  <sheetViews>
    <sheetView tabSelected="1" zoomScale="110" zoomScaleNormal="110" workbookViewId="0">
      <selection activeCell="A7" sqref="A7:J7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3.7109375" customWidth="1"/>
    <col min="13" max="14" width="12.85546875" customWidth="1"/>
    <col min="15" max="15" width="11.42578125" customWidth="1"/>
  </cols>
  <sheetData>
    <row r="1" spans="1:13" x14ac:dyDescent="0.2">
      <c r="G1" s="251"/>
      <c r="H1" s="251"/>
      <c r="I1" s="251"/>
      <c r="J1" s="251"/>
    </row>
    <row r="2" spans="1:13" x14ac:dyDescent="0.2">
      <c r="G2" s="463" t="s">
        <v>526</v>
      </c>
      <c r="H2" s="463"/>
      <c r="I2" s="463"/>
      <c r="J2" s="463"/>
    </row>
    <row r="3" spans="1:13" x14ac:dyDescent="0.2">
      <c r="G3" s="463" t="s">
        <v>506</v>
      </c>
      <c r="H3" s="463"/>
      <c r="I3" s="463"/>
      <c r="J3" s="463"/>
    </row>
    <row r="4" spans="1:13" x14ac:dyDescent="0.2">
      <c r="G4" s="463" t="s">
        <v>507</v>
      </c>
      <c r="H4" s="463"/>
      <c r="I4" s="463"/>
      <c r="J4" s="463"/>
    </row>
    <row r="5" spans="1:13" x14ac:dyDescent="0.2">
      <c r="G5" s="463" t="s">
        <v>1226</v>
      </c>
      <c r="H5" s="463"/>
      <c r="I5" s="463"/>
      <c r="J5" s="463"/>
    </row>
    <row r="6" spans="1:13" x14ac:dyDescent="0.2">
      <c r="G6" s="496" t="s">
        <v>1227</v>
      </c>
      <c r="H6" s="496"/>
      <c r="I6" s="496"/>
      <c r="J6" s="496"/>
    </row>
    <row r="7" spans="1:13" ht="36.75" customHeight="1" x14ac:dyDescent="0.2">
      <c r="A7" s="499" t="s">
        <v>527</v>
      </c>
      <c r="B7" s="500"/>
      <c r="C7" s="500"/>
      <c r="D7" s="500"/>
      <c r="E7" s="500"/>
      <c r="F7" s="500"/>
      <c r="G7" s="500"/>
      <c r="H7" s="500"/>
      <c r="I7" s="500"/>
      <c r="J7" s="500"/>
    </row>
    <row r="8" spans="1:13" ht="18" customHeight="1" x14ac:dyDescent="0.2">
      <c r="A8" s="275"/>
      <c r="B8" s="275"/>
      <c r="C8" s="275"/>
      <c r="D8" s="275"/>
      <c r="E8" s="275"/>
      <c r="F8" s="275"/>
      <c r="G8" s="275" t="s">
        <v>1033</v>
      </c>
      <c r="H8" s="275"/>
      <c r="I8" s="275"/>
      <c r="J8" s="275"/>
    </row>
    <row r="9" spans="1:13" ht="18" customHeight="1" x14ac:dyDescent="0.2">
      <c r="A9" s="497" t="s">
        <v>528</v>
      </c>
      <c r="B9" s="501" t="s">
        <v>529</v>
      </c>
      <c r="C9" s="501" t="s">
        <v>530</v>
      </c>
      <c r="D9" s="501" t="s">
        <v>531</v>
      </c>
      <c r="E9" s="497" t="s">
        <v>532</v>
      </c>
      <c r="F9" s="497" t="s">
        <v>533</v>
      </c>
      <c r="G9" s="497" t="s">
        <v>534</v>
      </c>
      <c r="H9" s="501" t="s">
        <v>535</v>
      </c>
      <c r="I9" s="502"/>
      <c r="J9" s="275"/>
    </row>
    <row r="10" spans="1:13" ht="36.75" customHeight="1" x14ac:dyDescent="0.2">
      <c r="A10" s="498"/>
      <c r="B10" s="503"/>
      <c r="C10" s="503"/>
      <c r="D10" s="503"/>
      <c r="E10" s="498"/>
      <c r="F10" s="498"/>
      <c r="G10" s="498"/>
      <c r="H10" s="276" t="s">
        <v>536</v>
      </c>
      <c r="I10" s="277" t="s">
        <v>537</v>
      </c>
      <c r="J10" s="275"/>
    </row>
    <row r="11" spans="1:13" x14ac:dyDescent="0.2">
      <c r="A11" s="278" t="s">
        <v>341</v>
      </c>
      <c r="B11" s="278" t="s">
        <v>342</v>
      </c>
      <c r="C11" s="278" t="s">
        <v>271</v>
      </c>
      <c r="D11" s="278" t="s">
        <v>538</v>
      </c>
      <c r="E11" s="278" t="s">
        <v>539</v>
      </c>
      <c r="F11" s="278" t="s">
        <v>540</v>
      </c>
      <c r="G11" s="278" t="s">
        <v>541</v>
      </c>
      <c r="H11" s="279" t="s">
        <v>542</v>
      </c>
      <c r="I11" s="280" t="s">
        <v>543</v>
      </c>
      <c r="J11" s="275"/>
    </row>
    <row r="12" spans="1:13" ht="33.75" x14ac:dyDescent="0.2">
      <c r="A12" s="281" t="s">
        <v>544</v>
      </c>
      <c r="B12" s="281" t="s">
        <v>545</v>
      </c>
      <c r="C12" s="281" t="s">
        <v>111</v>
      </c>
      <c r="D12" s="281" t="s">
        <v>111</v>
      </c>
      <c r="E12" s="282" t="s">
        <v>546</v>
      </c>
      <c r="F12" s="281"/>
      <c r="G12" s="286">
        <f>H12+I12</f>
        <v>15655681.2676</v>
      </c>
      <c r="H12" s="340">
        <f>H13+H81+H97+H114+H180+H213+H247+H271+H326+H371+H396-H401</f>
        <v>6877898.2481999993</v>
      </c>
      <c r="I12" s="367">
        <f>I13+I81+I97+I114+I180+I213+I247+I271+I326+I371+I396</f>
        <v>8777783.0194000006</v>
      </c>
      <c r="J12" s="275"/>
    </row>
    <row r="13" spans="1:13" ht="45" x14ac:dyDescent="0.2">
      <c r="A13" s="281" t="s">
        <v>547</v>
      </c>
      <c r="B13" s="281" t="s">
        <v>341</v>
      </c>
      <c r="C13" s="281" t="s">
        <v>340</v>
      </c>
      <c r="D13" s="281" t="s">
        <v>340</v>
      </c>
      <c r="E13" s="282" t="s">
        <v>548</v>
      </c>
      <c r="F13" s="281"/>
      <c r="G13" s="284">
        <f>H13+I13</f>
        <v>2208690.3291999996</v>
      </c>
      <c r="H13" s="285">
        <f>H14+H47+H50+H65+H67+H69+H74+H76</f>
        <v>1846690.3291999998</v>
      </c>
      <c r="I13" s="285">
        <f>I14+I47+I50+I65+I67+I69+I74+I76</f>
        <v>362000</v>
      </c>
      <c r="J13" s="275"/>
    </row>
    <row r="14" spans="1:13" ht="54" customHeight="1" x14ac:dyDescent="0.2">
      <c r="A14" s="281" t="s">
        <v>549</v>
      </c>
      <c r="B14" s="281" t="s">
        <v>341</v>
      </c>
      <c r="C14" s="281" t="s">
        <v>341</v>
      </c>
      <c r="D14" s="281" t="s">
        <v>340</v>
      </c>
      <c r="E14" s="282" t="s">
        <v>550</v>
      </c>
      <c r="F14" s="281"/>
      <c r="G14" s="286">
        <f t="shared" ref="G14:G44" si="0">H14+I14</f>
        <v>1986493.3291999998</v>
      </c>
      <c r="H14" s="287">
        <f>H15+H45+H46</f>
        <v>1681493.3291999998</v>
      </c>
      <c r="I14" s="288">
        <f>I15+I45+I46</f>
        <v>305000</v>
      </c>
      <c r="J14" s="275"/>
    </row>
    <row r="15" spans="1:13" ht="22.5" x14ac:dyDescent="0.2">
      <c r="A15" s="281" t="s">
        <v>551</v>
      </c>
      <c r="B15" s="281" t="s">
        <v>341</v>
      </c>
      <c r="C15" s="281" t="s">
        <v>341</v>
      </c>
      <c r="D15" s="281" t="s">
        <v>341</v>
      </c>
      <c r="E15" s="282" t="s">
        <v>552</v>
      </c>
      <c r="F15" s="281"/>
      <c r="G15" s="365">
        <f t="shared" si="0"/>
        <v>1986493.3291999998</v>
      </c>
      <c r="H15" s="366">
        <f>H16+H17+H18+H19+H20+H21+H22+H23+H24+H25+H26+H27+H28+H29+H30+H31+H32+H33+H34+H35+H36+H37+H38+H39+H40+H41+H42+H43+H44</f>
        <v>1681493.3291999998</v>
      </c>
      <c r="I15" s="289">
        <f>I16+I17+I18+I19+I20+I21+I22+I23+I24+I25+I26+I27+I28+I29+I30+I31+I32+I33+I34+I35+I36+I37+I38+I39+I40+I41+I42+I43+I44</f>
        <v>305000</v>
      </c>
      <c r="J15" s="275"/>
    </row>
    <row r="16" spans="1:13" ht="12.75" customHeight="1" x14ac:dyDescent="0.2">
      <c r="A16" s="281"/>
      <c r="B16" s="281"/>
      <c r="C16" s="281"/>
      <c r="D16" s="281"/>
      <c r="E16" s="282" t="s">
        <v>553</v>
      </c>
      <c r="F16" s="281" t="s">
        <v>424</v>
      </c>
      <c r="G16" s="290">
        <f t="shared" si="0"/>
        <v>1070696.875</v>
      </c>
      <c r="H16" s="291">
        <v>1070696.875</v>
      </c>
      <c r="I16" s="292">
        <v>0</v>
      </c>
      <c r="J16" s="275"/>
      <c r="M16" s="182"/>
    </row>
    <row r="17" spans="1:13" ht="21.75" x14ac:dyDescent="0.2">
      <c r="A17" s="281"/>
      <c r="B17" s="281"/>
      <c r="C17" s="281"/>
      <c r="D17" s="281"/>
      <c r="E17" s="293" t="s">
        <v>554</v>
      </c>
      <c r="F17" s="281">
        <v>4112</v>
      </c>
      <c r="G17" s="294">
        <f>H17+I17</f>
        <v>263447.25</v>
      </c>
      <c r="H17" s="290">
        <v>263447.25</v>
      </c>
      <c r="I17" s="292">
        <v>0</v>
      </c>
      <c r="J17" s="275"/>
      <c r="M17" s="182"/>
    </row>
    <row r="18" spans="1:13" x14ac:dyDescent="0.2">
      <c r="A18" s="281"/>
      <c r="B18" s="281"/>
      <c r="C18" s="281"/>
      <c r="D18" s="281"/>
      <c r="E18" s="282" t="s">
        <v>555</v>
      </c>
      <c r="F18" s="281">
        <v>4211</v>
      </c>
      <c r="G18" s="294">
        <f t="shared" si="0"/>
        <v>1000</v>
      </c>
      <c r="H18" s="290">
        <v>1000</v>
      </c>
      <c r="I18" s="292">
        <v>0</v>
      </c>
      <c r="J18" s="275"/>
    </row>
    <row r="19" spans="1:13" x14ac:dyDescent="0.2">
      <c r="A19" s="281"/>
      <c r="B19" s="281"/>
      <c r="C19" s="281"/>
      <c r="D19" s="281"/>
      <c r="E19" s="282" t="s">
        <v>556</v>
      </c>
      <c r="F19" s="281" t="s">
        <v>431</v>
      </c>
      <c r="G19" s="364">
        <f t="shared" si="0"/>
        <v>200223.98895</v>
      </c>
      <c r="H19" s="364">
        <v>200223.98895</v>
      </c>
      <c r="I19" s="292">
        <v>0</v>
      </c>
      <c r="J19" s="275"/>
    </row>
    <row r="20" spans="1:13" x14ac:dyDescent="0.2">
      <c r="A20" s="281"/>
      <c r="B20" s="281"/>
      <c r="C20" s="281"/>
      <c r="D20" s="281"/>
      <c r="E20" s="282" t="s">
        <v>557</v>
      </c>
      <c r="F20" s="281" t="s">
        <v>432</v>
      </c>
      <c r="G20" s="294">
        <f t="shared" si="0"/>
        <v>14805</v>
      </c>
      <c r="H20" s="290">
        <v>14805</v>
      </c>
      <c r="I20" s="292">
        <v>0</v>
      </c>
      <c r="J20" s="275"/>
    </row>
    <row r="21" spans="1:13" x14ac:dyDescent="0.2">
      <c r="A21" s="281"/>
      <c r="B21" s="281"/>
      <c r="C21" s="281"/>
      <c r="D21" s="281"/>
      <c r="E21" s="282" t="s">
        <v>558</v>
      </c>
      <c r="F21" s="281" t="s">
        <v>433</v>
      </c>
      <c r="G21" s="364">
        <f t="shared" si="0"/>
        <v>10199.48525</v>
      </c>
      <c r="H21" s="364">
        <v>10199.48525</v>
      </c>
      <c r="I21" s="292">
        <v>0</v>
      </c>
      <c r="J21" s="275"/>
    </row>
    <row r="22" spans="1:13" x14ac:dyDescent="0.2">
      <c r="A22" s="281"/>
      <c r="B22" s="281"/>
      <c r="C22" s="281"/>
      <c r="D22" s="281"/>
      <c r="E22" s="295" t="s">
        <v>559</v>
      </c>
      <c r="F22" s="281">
        <v>4216</v>
      </c>
      <c r="G22" s="294">
        <f t="shared" si="0"/>
        <v>1000</v>
      </c>
      <c r="H22" s="290">
        <v>1000</v>
      </c>
      <c r="I22" s="292">
        <v>0</v>
      </c>
      <c r="J22" s="275"/>
    </row>
    <row r="23" spans="1:13" x14ac:dyDescent="0.2">
      <c r="A23" s="281"/>
      <c r="B23" s="281"/>
      <c r="C23" s="281"/>
      <c r="D23" s="281"/>
      <c r="E23" s="282" t="s">
        <v>560</v>
      </c>
      <c r="F23" s="281" t="s">
        <v>434</v>
      </c>
      <c r="G23" s="294">
        <f t="shared" si="0"/>
        <v>1000</v>
      </c>
      <c r="H23" s="290">
        <v>1000</v>
      </c>
      <c r="I23" s="292">
        <v>0</v>
      </c>
      <c r="J23" s="275"/>
    </row>
    <row r="24" spans="1:13" x14ac:dyDescent="0.2">
      <c r="A24" s="281"/>
      <c r="B24" s="281"/>
      <c r="C24" s="281"/>
      <c r="D24" s="281"/>
      <c r="E24" s="282" t="s">
        <v>561</v>
      </c>
      <c r="F24" s="281" t="s">
        <v>562</v>
      </c>
      <c r="G24" s="294">
        <f t="shared" si="0"/>
        <v>1000</v>
      </c>
      <c r="H24" s="290">
        <v>1000</v>
      </c>
      <c r="I24" s="292">
        <v>0</v>
      </c>
      <c r="J24" s="275"/>
    </row>
    <row r="25" spans="1:13" x14ac:dyDescent="0.2">
      <c r="A25" s="296"/>
      <c r="B25" s="281"/>
      <c r="C25" s="281"/>
      <c r="D25" s="281"/>
      <c r="E25" s="282" t="s">
        <v>563</v>
      </c>
      <c r="F25" s="281" t="s">
        <v>69</v>
      </c>
      <c r="G25" s="294">
        <f t="shared" si="0"/>
        <v>20000</v>
      </c>
      <c r="H25" s="290">
        <v>20000</v>
      </c>
      <c r="I25" s="292">
        <v>0</v>
      </c>
      <c r="J25" s="275"/>
    </row>
    <row r="26" spans="1:13" ht="22.5" x14ac:dyDescent="0.2">
      <c r="A26" s="297"/>
      <c r="B26" s="298"/>
      <c r="C26" s="281"/>
      <c r="D26" s="281"/>
      <c r="E26" s="295" t="s">
        <v>564</v>
      </c>
      <c r="F26" s="281">
        <v>4233</v>
      </c>
      <c r="G26" s="294">
        <f t="shared" si="0"/>
        <v>500</v>
      </c>
      <c r="H26" s="290">
        <v>500</v>
      </c>
      <c r="I26" s="292">
        <v>0</v>
      </c>
      <c r="J26" s="275"/>
    </row>
    <row r="27" spans="1:13" x14ac:dyDescent="0.2">
      <c r="A27" s="299"/>
      <c r="B27" s="298"/>
      <c r="C27" s="281"/>
      <c r="D27" s="281"/>
      <c r="E27" s="282" t="s">
        <v>565</v>
      </c>
      <c r="F27" s="281" t="s">
        <v>72</v>
      </c>
      <c r="G27" s="294">
        <f t="shared" si="0"/>
        <v>25000</v>
      </c>
      <c r="H27" s="290">
        <v>25000</v>
      </c>
      <c r="I27" s="292">
        <v>0</v>
      </c>
      <c r="J27" s="275"/>
    </row>
    <row r="28" spans="1:13" x14ac:dyDescent="0.2">
      <c r="A28" s="300"/>
      <c r="B28" s="281"/>
      <c r="C28" s="281"/>
      <c r="D28" s="281"/>
      <c r="E28" s="282" t="s">
        <v>566</v>
      </c>
      <c r="F28" s="281" t="s">
        <v>74</v>
      </c>
      <c r="G28" s="294">
        <f t="shared" si="0"/>
        <v>5080.25</v>
      </c>
      <c r="H28" s="290">
        <v>5080.25</v>
      </c>
      <c r="I28" s="292">
        <v>0</v>
      </c>
      <c r="J28" s="275"/>
    </row>
    <row r="29" spans="1:13" x14ac:dyDescent="0.2">
      <c r="A29" s="281"/>
      <c r="B29" s="281"/>
      <c r="C29" s="281"/>
      <c r="D29" s="281"/>
      <c r="E29" s="282" t="s">
        <v>567</v>
      </c>
      <c r="F29" s="281" t="s">
        <v>568</v>
      </c>
      <c r="G29" s="290">
        <f t="shared" si="0"/>
        <v>10000</v>
      </c>
      <c r="H29" s="290">
        <v>10000</v>
      </c>
      <c r="I29" s="292">
        <v>0</v>
      </c>
      <c r="J29" s="275"/>
    </row>
    <row r="30" spans="1:13" x14ac:dyDescent="0.2">
      <c r="A30" s="281"/>
      <c r="B30" s="281"/>
      <c r="C30" s="281"/>
      <c r="D30" s="281"/>
      <c r="E30" s="282" t="s">
        <v>569</v>
      </c>
      <c r="F30" s="281">
        <v>4237</v>
      </c>
      <c r="G30" s="294">
        <f t="shared" si="0"/>
        <v>8000</v>
      </c>
      <c r="H30" s="290">
        <v>8000</v>
      </c>
      <c r="I30" s="292">
        <v>0</v>
      </c>
      <c r="J30" s="275"/>
    </row>
    <row r="31" spans="1:13" x14ac:dyDescent="0.2">
      <c r="A31" s="281"/>
      <c r="B31" s="281"/>
      <c r="C31" s="281"/>
      <c r="D31" s="281"/>
      <c r="E31" s="282" t="s">
        <v>570</v>
      </c>
      <c r="F31" s="281" t="s">
        <v>77</v>
      </c>
      <c r="G31" s="294">
        <f t="shared" si="0"/>
        <v>19540.48</v>
      </c>
      <c r="H31" s="290">
        <v>19540.48</v>
      </c>
      <c r="I31" s="292">
        <v>0</v>
      </c>
      <c r="J31" s="275"/>
    </row>
    <row r="32" spans="1:13" x14ac:dyDescent="0.2">
      <c r="A32" s="281"/>
      <c r="B32" s="281"/>
      <c r="C32" s="281"/>
      <c r="D32" s="281"/>
      <c r="E32" s="282" t="s">
        <v>571</v>
      </c>
      <c r="F32" s="281">
        <v>4251</v>
      </c>
      <c r="G32" s="294">
        <f t="shared" si="0"/>
        <v>2000</v>
      </c>
      <c r="H32" s="302">
        <v>2000</v>
      </c>
      <c r="I32" s="292">
        <v>0</v>
      </c>
      <c r="J32" s="275"/>
    </row>
    <row r="33" spans="1:11" x14ac:dyDescent="0.2">
      <c r="A33" s="281"/>
      <c r="B33" s="281"/>
      <c r="C33" s="281"/>
      <c r="D33" s="281"/>
      <c r="E33" s="282" t="s">
        <v>572</v>
      </c>
      <c r="F33" s="281" t="s">
        <v>78</v>
      </c>
      <c r="G33" s="294">
        <f t="shared" si="0"/>
        <v>5000</v>
      </c>
      <c r="H33" s="290">
        <v>5000</v>
      </c>
      <c r="I33" s="292">
        <v>0</v>
      </c>
      <c r="J33" s="275"/>
    </row>
    <row r="34" spans="1:11" ht="22.5" x14ac:dyDescent="0.2">
      <c r="A34" s="281"/>
      <c r="B34" s="281"/>
      <c r="C34" s="281"/>
      <c r="D34" s="281"/>
      <c r="E34" s="282" t="s">
        <v>573</v>
      </c>
      <c r="F34" s="281" t="s">
        <v>80</v>
      </c>
      <c r="G34" s="294">
        <f>H34+I34</f>
        <v>3000</v>
      </c>
      <c r="H34" s="290">
        <v>3000</v>
      </c>
      <c r="I34" s="292">
        <v>0</v>
      </c>
      <c r="J34" s="275"/>
    </row>
    <row r="35" spans="1:11" x14ac:dyDescent="0.2">
      <c r="A35" s="281"/>
      <c r="B35" s="281"/>
      <c r="C35" s="281"/>
      <c r="D35" s="281"/>
      <c r="E35" s="282" t="s">
        <v>574</v>
      </c>
      <c r="F35" s="281" t="s">
        <v>81</v>
      </c>
      <c r="G35" s="294">
        <f t="shared" si="0"/>
        <v>3000</v>
      </c>
      <c r="H35" s="290">
        <v>3000</v>
      </c>
      <c r="I35" s="292">
        <v>0</v>
      </c>
      <c r="J35" s="275"/>
    </row>
    <row r="36" spans="1:11" x14ac:dyDescent="0.2">
      <c r="A36" s="281"/>
      <c r="B36" s="281"/>
      <c r="C36" s="281"/>
      <c r="D36" s="281"/>
      <c r="E36" s="282" t="s">
        <v>575</v>
      </c>
      <c r="F36" s="281" t="s">
        <v>84</v>
      </c>
      <c r="G36" s="294">
        <f t="shared" si="0"/>
        <v>0</v>
      </c>
      <c r="H36" s="290">
        <v>0</v>
      </c>
      <c r="I36" s="292">
        <v>0</v>
      </c>
      <c r="J36" s="275"/>
    </row>
    <row r="37" spans="1:11" x14ac:dyDescent="0.2">
      <c r="A37" s="281"/>
      <c r="B37" s="281"/>
      <c r="C37" s="281"/>
      <c r="D37" s="281"/>
      <c r="E37" s="282" t="s">
        <v>576</v>
      </c>
      <c r="F37" s="281" t="s">
        <v>87</v>
      </c>
      <c r="G37" s="294">
        <f t="shared" si="0"/>
        <v>6000</v>
      </c>
      <c r="H37" s="290">
        <v>6000</v>
      </c>
      <c r="I37" s="292">
        <v>0</v>
      </c>
      <c r="J37" s="275"/>
    </row>
    <row r="38" spans="1:11" x14ac:dyDescent="0.2">
      <c r="A38" s="281"/>
      <c r="B38" s="281"/>
      <c r="C38" s="281"/>
      <c r="D38" s="281"/>
      <c r="E38" s="282" t="s">
        <v>577</v>
      </c>
      <c r="F38" s="281" t="s">
        <v>88</v>
      </c>
      <c r="G38" s="294">
        <f t="shared" si="0"/>
        <v>6000</v>
      </c>
      <c r="H38" s="290">
        <v>6000</v>
      </c>
      <c r="I38" s="292">
        <v>0</v>
      </c>
      <c r="J38" s="275"/>
    </row>
    <row r="39" spans="1:11" x14ac:dyDescent="0.2">
      <c r="A39" s="281"/>
      <c r="B39" s="281"/>
      <c r="C39" s="281"/>
      <c r="D39" s="281"/>
      <c r="E39" s="282" t="s">
        <v>578</v>
      </c>
      <c r="F39" s="281" t="s">
        <v>33</v>
      </c>
      <c r="G39" s="294">
        <f t="shared" si="0"/>
        <v>5000</v>
      </c>
      <c r="H39" s="301">
        <v>5000</v>
      </c>
      <c r="I39" s="292">
        <v>0</v>
      </c>
      <c r="J39" s="275"/>
    </row>
    <row r="40" spans="1:11" x14ac:dyDescent="0.2">
      <c r="A40" s="281"/>
      <c r="B40" s="281"/>
      <c r="C40" s="281"/>
      <c r="D40" s="281"/>
      <c r="E40" s="282" t="s">
        <v>579</v>
      </c>
      <c r="F40" s="281" t="s">
        <v>48</v>
      </c>
      <c r="G40" s="294">
        <f t="shared" si="0"/>
        <v>50000</v>
      </c>
      <c r="H40" s="302">
        <v>0</v>
      </c>
      <c r="I40" s="292">
        <v>50000</v>
      </c>
      <c r="J40" s="275"/>
    </row>
    <row r="41" spans="1:11" x14ac:dyDescent="0.2">
      <c r="A41" s="281"/>
      <c r="B41" s="281"/>
      <c r="C41" s="281"/>
      <c r="D41" s="281"/>
      <c r="E41" s="282" t="s">
        <v>580</v>
      </c>
      <c r="F41" s="281" t="s">
        <v>50</v>
      </c>
      <c r="G41" s="294">
        <f t="shared" si="0"/>
        <v>70000</v>
      </c>
      <c r="H41" s="302">
        <v>0</v>
      </c>
      <c r="I41" s="292">
        <v>70000</v>
      </c>
      <c r="J41" s="275"/>
    </row>
    <row r="42" spans="1:11" x14ac:dyDescent="0.2">
      <c r="A42" s="281"/>
      <c r="B42" s="281"/>
      <c r="C42" s="281"/>
      <c r="D42" s="281"/>
      <c r="E42" s="282" t="s">
        <v>581</v>
      </c>
      <c r="F42" s="281" t="s">
        <v>51</v>
      </c>
      <c r="G42" s="303">
        <f t="shared" si="0"/>
        <v>170000</v>
      </c>
      <c r="H42" s="302">
        <v>0</v>
      </c>
      <c r="I42" s="292">
        <v>170000</v>
      </c>
      <c r="J42" s="275"/>
      <c r="K42" s="257"/>
    </row>
    <row r="43" spans="1:11" x14ac:dyDescent="0.2">
      <c r="A43" s="281"/>
      <c r="B43" s="281"/>
      <c r="C43" s="281"/>
      <c r="D43" s="281"/>
      <c r="E43" s="305" t="s">
        <v>582</v>
      </c>
      <c r="F43" s="281">
        <v>5129</v>
      </c>
      <c r="G43" s="294">
        <f t="shared" si="0"/>
        <v>5000</v>
      </c>
      <c r="H43" s="302">
        <v>0</v>
      </c>
      <c r="I43" s="292">
        <v>5000</v>
      </c>
      <c r="J43" s="275"/>
      <c r="K43" s="306"/>
    </row>
    <row r="44" spans="1:11" x14ac:dyDescent="0.2">
      <c r="A44" s="281"/>
      <c r="B44" s="281"/>
      <c r="C44" s="281"/>
      <c r="D44" s="281"/>
      <c r="E44" s="295" t="s">
        <v>583</v>
      </c>
      <c r="F44" s="281">
        <v>5134</v>
      </c>
      <c r="G44" s="294">
        <f t="shared" si="0"/>
        <v>10000</v>
      </c>
      <c r="H44" s="302">
        <v>0</v>
      </c>
      <c r="I44" s="292">
        <v>10000</v>
      </c>
      <c r="J44" s="275"/>
    </row>
    <row r="45" spans="1:11" ht="22.5" x14ac:dyDescent="0.2">
      <c r="A45" s="281" t="s">
        <v>584</v>
      </c>
      <c r="B45" s="281" t="s">
        <v>341</v>
      </c>
      <c r="C45" s="281" t="s">
        <v>341</v>
      </c>
      <c r="D45" s="281" t="s">
        <v>342</v>
      </c>
      <c r="E45" s="282" t="s">
        <v>585</v>
      </c>
      <c r="F45" s="281"/>
      <c r="G45" s="307">
        <v>0</v>
      </c>
      <c r="H45" s="308">
        <v>0</v>
      </c>
      <c r="I45" s="309">
        <v>0</v>
      </c>
      <c r="J45" s="275"/>
    </row>
    <row r="46" spans="1:11" x14ac:dyDescent="0.2">
      <c r="A46" s="281" t="s">
        <v>586</v>
      </c>
      <c r="B46" s="281" t="s">
        <v>341</v>
      </c>
      <c r="C46" s="281" t="s">
        <v>341</v>
      </c>
      <c r="D46" s="281" t="s">
        <v>271</v>
      </c>
      <c r="E46" s="282" t="s">
        <v>587</v>
      </c>
      <c r="F46" s="281"/>
      <c r="G46" s="307">
        <v>0</v>
      </c>
      <c r="H46" s="308">
        <v>0</v>
      </c>
      <c r="I46" s="309">
        <v>0</v>
      </c>
      <c r="J46" s="275"/>
    </row>
    <row r="47" spans="1:11" x14ac:dyDescent="0.2">
      <c r="A47" s="281" t="s">
        <v>588</v>
      </c>
      <c r="B47" s="281" t="s">
        <v>341</v>
      </c>
      <c r="C47" s="281" t="s">
        <v>342</v>
      </c>
      <c r="D47" s="281" t="s">
        <v>340</v>
      </c>
      <c r="E47" s="282" t="s">
        <v>589</v>
      </c>
      <c r="F47" s="281"/>
      <c r="G47" s="310">
        <v>0</v>
      </c>
      <c r="H47" s="311">
        <v>0</v>
      </c>
      <c r="I47" s="312">
        <v>0</v>
      </c>
      <c r="J47" s="275"/>
    </row>
    <row r="48" spans="1:11" x14ac:dyDescent="0.2">
      <c r="A48" s="281" t="s">
        <v>590</v>
      </c>
      <c r="B48" s="281" t="s">
        <v>341</v>
      </c>
      <c r="C48" s="281" t="s">
        <v>342</v>
      </c>
      <c r="D48" s="281" t="s">
        <v>341</v>
      </c>
      <c r="E48" s="282" t="s">
        <v>591</v>
      </c>
      <c r="F48" s="281"/>
      <c r="G48" s="313">
        <v>0</v>
      </c>
      <c r="H48" s="314">
        <v>0</v>
      </c>
      <c r="I48" s="315">
        <v>0</v>
      </c>
      <c r="J48" s="275"/>
    </row>
    <row r="49" spans="1:11" ht="22.5" x14ac:dyDescent="0.2">
      <c r="A49" s="281" t="s">
        <v>592</v>
      </c>
      <c r="B49" s="281" t="s">
        <v>341</v>
      </c>
      <c r="C49" s="281" t="s">
        <v>342</v>
      </c>
      <c r="D49" s="281" t="s">
        <v>342</v>
      </c>
      <c r="E49" s="282" t="s">
        <v>593</v>
      </c>
      <c r="F49" s="281"/>
      <c r="G49" s="313">
        <v>0</v>
      </c>
      <c r="H49" s="314">
        <v>0</v>
      </c>
      <c r="I49" s="315">
        <v>0</v>
      </c>
      <c r="J49" s="275"/>
    </row>
    <row r="50" spans="1:11" x14ac:dyDescent="0.2">
      <c r="A50" s="281" t="s">
        <v>594</v>
      </c>
      <c r="B50" s="281" t="s">
        <v>341</v>
      </c>
      <c r="C50" s="281" t="s">
        <v>271</v>
      </c>
      <c r="D50" s="281" t="s">
        <v>340</v>
      </c>
      <c r="E50" s="282" t="s">
        <v>595</v>
      </c>
      <c r="F50" s="281"/>
      <c r="G50" s="316">
        <f>H50+I50</f>
        <v>128697</v>
      </c>
      <c r="H50" s="317">
        <f>H51+H60+H61</f>
        <v>71697</v>
      </c>
      <c r="I50" s="317">
        <f>I51+I60+I61</f>
        <v>57000</v>
      </c>
      <c r="J50" s="275"/>
    </row>
    <row r="51" spans="1:11" ht="22.5" x14ac:dyDescent="0.2">
      <c r="A51" s="281" t="s">
        <v>596</v>
      </c>
      <c r="B51" s="281" t="s">
        <v>341</v>
      </c>
      <c r="C51" s="281" t="s">
        <v>271</v>
      </c>
      <c r="D51" s="281" t="s">
        <v>341</v>
      </c>
      <c r="E51" s="282" t="s">
        <v>597</v>
      </c>
      <c r="F51" s="281"/>
      <c r="G51" s="290">
        <f>H51+I51</f>
        <v>6697</v>
      </c>
      <c r="H51" s="318">
        <f>H52+H53+H54+H55+H56+H57+H58+H59</f>
        <v>6697</v>
      </c>
      <c r="I51" s="318">
        <f>I52+I53+I54+I55+I56+I57+I58+I59</f>
        <v>0</v>
      </c>
      <c r="J51" s="275"/>
    </row>
    <row r="52" spans="1:11" x14ac:dyDescent="0.2">
      <c r="A52" s="281"/>
      <c r="B52" s="281"/>
      <c r="C52" s="281"/>
      <c r="D52" s="281"/>
      <c r="E52" s="282" t="s">
        <v>553</v>
      </c>
      <c r="F52" s="281" t="s">
        <v>424</v>
      </c>
      <c r="G52" s="290">
        <f>H52+I52</f>
        <v>5997</v>
      </c>
      <c r="H52" s="318">
        <v>5997</v>
      </c>
      <c r="I52" s="318">
        <v>0</v>
      </c>
      <c r="J52" s="275"/>
    </row>
    <row r="53" spans="1:11" x14ac:dyDescent="0.2">
      <c r="A53" s="281"/>
      <c r="B53" s="281"/>
      <c r="C53" s="281"/>
      <c r="D53" s="281"/>
      <c r="E53" s="282" t="s">
        <v>556</v>
      </c>
      <c r="F53" s="281" t="s">
        <v>431</v>
      </c>
      <c r="G53" s="290">
        <f t="shared" ref="G53:G59" si="1">H53+I53</f>
        <v>700</v>
      </c>
      <c r="H53" s="318">
        <v>700</v>
      </c>
      <c r="I53" s="318">
        <v>0</v>
      </c>
      <c r="J53" s="275"/>
    </row>
    <row r="54" spans="1:11" x14ac:dyDescent="0.2">
      <c r="A54" s="281"/>
      <c r="B54" s="281"/>
      <c r="C54" s="281"/>
      <c r="D54" s="281"/>
      <c r="E54" s="282" t="s">
        <v>557</v>
      </c>
      <c r="F54" s="281" t="s">
        <v>432</v>
      </c>
      <c r="G54" s="290">
        <f t="shared" si="1"/>
        <v>0</v>
      </c>
      <c r="H54" s="318">
        <v>0</v>
      </c>
      <c r="I54" s="318">
        <v>0</v>
      </c>
      <c r="J54" s="275"/>
    </row>
    <row r="55" spans="1:11" x14ac:dyDescent="0.2">
      <c r="A55" s="281"/>
      <c r="B55" s="281"/>
      <c r="C55" s="281"/>
      <c r="D55" s="281"/>
      <c r="E55" s="282" t="s">
        <v>558</v>
      </c>
      <c r="F55" s="281" t="s">
        <v>433</v>
      </c>
      <c r="G55" s="290">
        <f t="shared" si="1"/>
        <v>0</v>
      </c>
      <c r="H55" s="318">
        <v>0</v>
      </c>
      <c r="I55" s="318">
        <v>0</v>
      </c>
      <c r="J55" s="275"/>
    </row>
    <row r="56" spans="1:11" x14ac:dyDescent="0.2">
      <c r="A56" s="281"/>
      <c r="B56" s="281"/>
      <c r="C56" s="281"/>
      <c r="D56" s="281"/>
      <c r="E56" s="282" t="s">
        <v>561</v>
      </c>
      <c r="F56" s="281" t="s">
        <v>562</v>
      </c>
      <c r="G56" s="290">
        <f t="shared" si="1"/>
        <v>0</v>
      </c>
      <c r="H56" s="318">
        <v>0</v>
      </c>
      <c r="I56" s="318">
        <v>0</v>
      </c>
      <c r="J56" s="275"/>
    </row>
    <row r="57" spans="1:11" ht="22.5" x14ac:dyDescent="0.2">
      <c r="A57" s="281"/>
      <c r="B57" s="281"/>
      <c r="C57" s="281"/>
      <c r="D57" s="281"/>
      <c r="E57" s="282" t="s">
        <v>573</v>
      </c>
      <c r="F57" s="281" t="s">
        <v>80</v>
      </c>
      <c r="G57" s="290">
        <f t="shared" si="1"/>
        <v>0</v>
      </c>
      <c r="H57" s="318">
        <v>0</v>
      </c>
      <c r="I57" s="318">
        <v>0</v>
      </c>
      <c r="J57" s="275"/>
    </row>
    <row r="58" spans="1:11" x14ac:dyDescent="0.2">
      <c r="A58" s="281"/>
      <c r="B58" s="281"/>
      <c r="C58" s="281"/>
      <c r="D58" s="281"/>
      <c r="E58" s="282" t="s">
        <v>574</v>
      </c>
      <c r="F58" s="281" t="s">
        <v>81</v>
      </c>
      <c r="G58" s="290">
        <f t="shared" si="1"/>
        <v>0</v>
      </c>
      <c r="H58" s="318">
        <v>0</v>
      </c>
      <c r="I58" s="318">
        <v>0</v>
      </c>
      <c r="J58" s="275"/>
    </row>
    <row r="59" spans="1:11" x14ac:dyDescent="0.2">
      <c r="A59" s="281"/>
      <c r="B59" s="281"/>
      <c r="C59" s="281"/>
      <c r="D59" s="281"/>
      <c r="E59" s="282" t="s">
        <v>576</v>
      </c>
      <c r="F59" s="281" t="s">
        <v>87</v>
      </c>
      <c r="G59" s="290">
        <f t="shared" si="1"/>
        <v>0</v>
      </c>
      <c r="H59" s="318">
        <v>0</v>
      </c>
      <c r="I59" s="318">
        <v>0</v>
      </c>
      <c r="J59" s="275"/>
    </row>
    <row r="60" spans="1:11" ht="15" customHeight="1" x14ac:dyDescent="0.2">
      <c r="A60" s="281" t="s">
        <v>598</v>
      </c>
      <c r="B60" s="281" t="s">
        <v>341</v>
      </c>
      <c r="C60" s="281" t="s">
        <v>271</v>
      </c>
      <c r="D60" s="281" t="s">
        <v>342</v>
      </c>
      <c r="E60" s="282" t="s">
        <v>599</v>
      </c>
      <c r="F60" s="281"/>
      <c r="G60" s="290">
        <v>0</v>
      </c>
      <c r="H60" s="318">
        <v>0</v>
      </c>
      <c r="I60" s="318">
        <v>0</v>
      </c>
      <c r="J60" s="275"/>
    </row>
    <row r="61" spans="1:11" x14ac:dyDescent="0.2">
      <c r="A61" s="281" t="s">
        <v>600</v>
      </c>
      <c r="B61" s="281" t="s">
        <v>341</v>
      </c>
      <c r="C61" s="281" t="s">
        <v>271</v>
      </c>
      <c r="D61" s="281" t="s">
        <v>271</v>
      </c>
      <c r="E61" s="282" t="s">
        <v>601</v>
      </c>
      <c r="F61" s="281"/>
      <c r="G61" s="316">
        <f>H61+I61</f>
        <v>122000</v>
      </c>
      <c r="H61" s="283">
        <f>H62+H63+H64</f>
        <v>65000</v>
      </c>
      <c r="I61" s="283">
        <f>I62+I63+I64</f>
        <v>57000</v>
      </c>
      <c r="J61" s="275"/>
    </row>
    <row r="62" spans="1:11" x14ac:dyDescent="0.2">
      <c r="A62" s="281"/>
      <c r="B62" s="281"/>
      <c r="C62" s="281"/>
      <c r="D62" s="281"/>
      <c r="E62" s="282" t="s">
        <v>601</v>
      </c>
      <c r="F62" s="281">
        <v>4239</v>
      </c>
      <c r="G62" s="319">
        <f>H62+I62</f>
        <v>65000</v>
      </c>
      <c r="H62" s="320">
        <v>65000</v>
      </c>
      <c r="I62" s="320">
        <v>0</v>
      </c>
      <c r="J62" s="275"/>
      <c r="K62" s="321"/>
    </row>
    <row r="63" spans="1:11" x14ac:dyDescent="0.2">
      <c r="A63" s="281"/>
      <c r="B63" s="281"/>
      <c r="C63" s="281"/>
      <c r="D63" s="281"/>
      <c r="E63" s="282" t="s">
        <v>602</v>
      </c>
      <c r="F63" s="281">
        <v>5121</v>
      </c>
      <c r="G63" s="319">
        <f>H63+I63</f>
        <v>57000</v>
      </c>
      <c r="H63" s="322">
        <v>0</v>
      </c>
      <c r="I63" s="322">
        <v>57000</v>
      </c>
      <c r="J63" s="275"/>
    </row>
    <row r="64" spans="1:11" x14ac:dyDescent="0.2">
      <c r="A64" s="281"/>
      <c r="B64" s="281"/>
      <c r="C64" s="281"/>
      <c r="D64" s="281"/>
      <c r="E64" s="282" t="s">
        <v>603</v>
      </c>
      <c r="F64" s="281">
        <v>5411</v>
      </c>
      <c r="G64" s="319">
        <f>H64+I64</f>
        <v>0</v>
      </c>
      <c r="H64" s="322">
        <v>0</v>
      </c>
      <c r="I64" s="322">
        <v>0</v>
      </c>
      <c r="J64" s="275"/>
    </row>
    <row r="65" spans="1:10" ht="22.5" x14ac:dyDescent="0.2">
      <c r="A65" s="281" t="s">
        <v>604</v>
      </c>
      <c r="B65" s="281" t="s">
        <v>341</v>
      </c>
      <c r="C65" s="281" t="s">
        <v>538</v>
      </c>
      <c r="D65" s="281" t="s">
        <v>340</v>
      </c>
      <c r="E65" s="282" t="s">
        <v>605</v>
      </c>
      <c r="F65" s="281"/>
      <c r="G65" s="323">
        <v>0</v>
      </c>
      <c r="H65" s="317">
        <v>0</v>
      </c>
      <c r="I65" s="317">
        <v>0</v>
      </c>
      <c r="J65" s="275"/>
    </row>
    <row r="66" spans="1:10" x14ac:dyDescent="0.2">
      <c r="A66" s="281" t="s">
        <v>606</v>
      </c>
      <c r="B66" s="281" t="s">
        <v>341</v>
      </c>
      <c r="C66" s="281" t="s">
        <v>538</v>
      </c>
      <c r="D66" s="281" t="s">
        <v>341</v>
      </c>
      <c r="E66" s="282" t="s">
        <v>607</v>
      </c>
      <c r="F66" s="281"/>
      <c r="G66" s="290">
        <v>0</v>
      </c>
      <c r="H66" s="318">
        <v>0</v>
      </c>
      <c r="I66" s="318">
        <v>0</v>
      </c>
      <c r="J66" s="275"/>
    </row>
    <row r="67" spans="1:10" ht="22.5" x14ac:dyDescent="0.2">
      <c r="A67" s="281" t="s">
        <v>608</v>
      </c>
      <c r="B67" s="281" t="s">
        <v>341</v>
      </c>
      <c r="C67" s="281" t="s">
        <v>539</v>
      </c>
      <c r="D67" s="281" t="s">
        <v>340</v>
      </c>
      <c r="E67" s="282" t="s">
        <v>609</v>
      </c>
      <c r="F67" s="281"/>
      <c r="G67" s="323">
        <v>0</v>
      </c>
      <c r="H67" s="317">
        <v>0</v>
      </c>
      <c r="I67" s="317">
        <v>0</v>
      </c>
      <c r="J67" s="275"/>
    </row>
    <row r="68" spans="1:10" ht="22.5" x14ac:dyDescent="0.2">
      <c r="A68" s="281" t="s">
        <v>610</v>
      </c>
      <c r="B68" s="281" t="s">
        <v>341</v>
      </c>
      <c r="C68" s="281" t="s">
        <v>539</v>
      </c>
      <c r="D68" s="281" t="s">
        <v>341</v>
      </c>
      <c r="E68" s="282" t="s">
        <v>611</v>
      </c>
      <c r="F68" s="281"/>
      <c r="G68" s="290">
        <v>0</v>
      </c>
      <c r="H68" s="318">
        <v>0</v>
      </c>
      <c r="I68" s="318">
        <v>0</v>
      </c>
      <c r="J68" s="275"/>
    </row>
    <row r="69" spans="1:10" ht="22.5" x14ac:dyDescent="0.2">
      <c r="A69" s="281" t="s">
        <v>612</v>
      </c>
      <c r="B69" s="281" t="s">
        <v>341</v>
      </c>
      <c r="C69" s="281" t="s">
        <v>540</v>
      </c>
      <c r="D69" s="281" t="s">
        <v>340</v>
      </c>
      <c r="E69" s="282" t="s">
        <v>613</v>
      </c>
      <c r="F69" s="281"/>
      <c r="G69" s="316">
        <f>H69+I69</f>
        <v>93500</v>
      </c>
      <c r="H69" s="283">
        <f>H70</f>
        <v>93500</v>
      </c>
      <c r="I69" s="283">
        <f>I70</f>
        <v>0</v>
      </c>
      <c r="J69" s="275"/>
    </row>
    <row r="70" spans="1:10" ht="22.5" x14ac:dyDescent="0.2">
      <c r="A70" s="281" t="s">
        <v>614</v>
      </c>
      <c r="B70" s="281" t="s">
        <v>341</v>
      </c>
      <c r="C70" s="281" t="s">
        <v>540</v>
      </c>
      <c r="D70" s="281" t="s">
        <v>341</v>
      </c>
      <c r="E70" s="282" t="s">
        <v>615</v>
      </c>
      <c r="F70" s="281"/>
      <c r="G70" s="324">
        <f>H70+I70</f>
        <v>93500</v>
      </c>
      <c r="H70" s="325">
        <f>H71+H72+H73</f>
        <v>93500</v>
      </c>
      <c r="I70" s="325">
        <f>I71+I73</f>
        <v>0</v>
      </c>
      <c r="J70" s="275"/>
    </row>
    <row r="71" spans="1:10" s="90" customFormat="1" x14ac:dyDescent="0.2">
      <c r="A71" s="326"/>
      <c r="B71" s="326"/>
      <c r="C71" s="326"/>
      <c r="D71" s="326"/>
      <c r="E71" s="327" t="s">
        <v>572</v>
      </c>
      <c r="F71" s="326">
        <v>4241</v>
      </c>
      <c r="G71" s="319">
        <f>H71+I71</f>
        <v>70000</v>
      </c>
      <c r="H71" s="328">
        <v>70000</v>
      </c>
      <c r="I71" s="328">
        <v>0</v>
      </c>
      <c r="J71" s="329"/>
    </row>
    <row r="72" spans="1:10" s="90" customFormat="1" ht="22.5" x14ac:dyDescent="0.2">
      <c r="A72" s="326"/>
      <c r="B72" s="326"/>
      <c r="C72" s="326"/>
      <c r="D72" s="326"/>
      <c r="E72" s="305" t="s">
        <v>616</v>
      </c>
      <c r="F72" s="281">
        <v>4819</v>
      </c>
      <c r="G72" s="319">
        <f>H72+I72</f>
        <v>2500</v>
      </c>
      <c r="H72" s="318">
        <v>2500</v>
      </c>
      <c r="I72" s="318">
        <v>0</v>
      </c>
      <c r="J72" s="329"/>
    </row>
    <row r="73" spans="1:10" ht="18" customHeight="1" x14ac:dyDescent="0.2">
      <c r="A73" s="281"/>
      <c r="B73" s="281"/>
      <c r="C73" s="281"/>
      <c r="D73" s="281"/>
      <c r="E73" s="282" t="s">
        <v>578</v>
      </c>
      <c r="F73" s="281" t="s">
        <v>33</v>
      </c>
      <c r="G73" s="319">
        <f>H73+I73</f>
        <v>21000</v>
      </c>
      <c r="H73" s="318">
        <v>21000</v>
      </c>
      <c r="I73" s="318">
        <v>0</v>
      </c>
      <c r="J73" s="275"/>
    </row>
    <row r="74" spans="1:10" x14ac:dyDescent="0.2">
      <c r="A74" s="281" t="s">
        <v>617</v>
      </c>
      <c r="B74" s="281" t="s">
        <v>341</v>
      </c>
      <c r="C74" s="281" t="s">
        <v>541</v>
      </c>
      <c r="D74" s="281" t="s">
        <v>340</v>
      </c>
      <c r="E74" s="282" t="s">
        <v>618</v>
      </c>
      <c r="F74" s="281"/>
      <c r="G74" s="323">
        <v>0</v>
      </c>
      <c r="H74" s="317">
        <v>0</v>
      </c>
      <c r="I74" s="317">
        <v>0</v>
      </c>
      <c r="J74" s="275"/>
    </row>
    <row r="75" spans="1:10" x14ac:dyDescent="0.2">
      <c r="A75" s="281" t="s">
        <v>619</v>
      </c>
      <c r="B75" s="281" t="s">
        <v>341</v>
      </c>
      <c r="C75" s="281" t="s">
        <v>541</v>
      </c>
      <c r="D75" s="281" t="s">
        <v>341</v>
      </c>
      <c r="E75" s="282" t="s">
        <v>620</v>
      </c>
      <c r="F75" s="281"/>
      <c r="G75" s="290">
        <v>0</v>
      </c>
      <c r="H75" s="318">
        <v>0</v>
      </c>
      <c r="I75" s="318">
        <v>0</v>
      </c>
      <c r="J75" s="275"/>
    </row>
    <row r="76" spans="1:10" ht="25.5" customHeight="1" x14ac:dyDescent="0.2">
      <c r="A76" s="281" t="s">
        <v>621</v>
      </c>
      <c r="B76" s="281" t="s">
        <v>341</v>
      </c>
      <c r="C76" s="281" t="s">
        <v>542</v>
      </c>
      <c r="D76" s="281" t="s">
        <v>340</v>
      </c>
      <c r="E76" s="282" t="s">
        <v>622</v>
      </c>
      <c r="F76" s="281"/>
      <c r="G76" s="323">
        <v>0</v>
      </c>
      <c r="H76" s="317">
        <v>0</v>
      </c>
      <c r="I76" s="317">
        <v>0</v>
      </c>
      <c r="J76" s="275"/>
    </row>
    <row r="77" spans="1:10" ht="23.25" customHeight="1" x14ac:dyDescent="0.2">
      <c r="A77" s="281" t="s">
        <v>623</v>
      </c>
      <c r="B77" s="281" t="s">
        <v>341</v>
      </c>
      <c r="C77" s="281" t="s">
        <v>542</v>
      </c>
      <c r="D77" s="281" t="s">
        <v>341</v>
      </c>
      <c r="E77" s="282" t="s">
        <v>622</v>
      </c>
      <c r="F77" s="281"/>
      <c r="G77" s="290">
        <v>0</v>
      </c>
      <c r="H77" s="318">
        <v>0</v>
      </c>
      <c r="I77" s="318">
        <v>0</v>
      </c>
      <c r="J77" s="275"/>
    </row>
    <row r="78" spans="1:10" x14ac:dyDescent="0.2">
      <c r="A78" s="281" t="s">
        <v>624</v>
      </c>
      <c r="B78" s="281" t="s">
        <v>341</v>
      </c>
      <c r="C78" s="281" t="s">
        <v>542</v>
      </c>
      <c r="D78" s="281" t="s">
        <v>341</v>
      </c>
      <c r="E78" s="282" t="s">
        <v>625</v>
      </c>
      <c r="F78" s="281"/>
      <c r="G78" s="290">
        <v>0</v>
      </c>
      <c r="H78" s="318">
        <v>0</v>
      </c>
      <c r="I78" s="318">
        <v>0</v>
      </c>
      <c r="J78" s="275"/>
    </row>
    <row r="79" spans="1:10" x14ac:dyDescent="0.2">
      <c r="A79" s="281" t="s">
        <v>626</v>
      </c>
      <c r="B79" s="281" t="s">
        <v>341</v>
      </c>
      <c r="C79" s="281" t="s">
        <v>542</v>
      </c>
      <c r="D79" s="281" t="s">
        <v>341</v>
      </c>
      <c r="E79" s="282" t="s">
        <v>627</v>
      </c>
      <c r="F79" s="281"/>
      <c r="G79" s="290">
        <v>0</v>
      </c>
      <c r="H79" s="318">
        <v>0</v>
      </c>
      <c r="I79" s="318">
        <v>0</v>
      </c>
      <c r="J79" s="275"/>
    </row>
    <row r="80" spans="1:10" ht="22.5" x14ac:dyDescent="0.2">
      <c r="A80" s="281" t="s">
        <v>628</v>
      </c>
      <c r="B80" s="281" t="s">
        <v>341</v>
      </c>
      <c r="C80" s="281" t="s">
        <v>542</v>
      </c>
      <c r="D80" s="281" t="s">
        <v>341</v>
      </c>
      <c r="E80" s="282" t="s">
        <v>629</v>
      </c>
      <c r="F80" s="281"/>
      <c r="G80" s="290">
        <v>0</v>
      </c>
      <c r="H80" s="318">
        <v>0</v>
      </c>
      <c r="I80" s="318">
        <v>0</v>
      </c>
      <c r="J80" s="275"/>
    </row>
    <row r="81" spans="1:10" ht="25.5" customHeight="1" x14ac:dyDescent="0.2">
      <c r="A81" s="281" t="s">
        <v>630</v>
      </c>
      <c r="B81" s="281" t="s">
        <v>342</v>
      </c>
      <c r="C81" s="281" t="s">
        <v>340</v>
      </c>
      <c r="D81" s="281" t="s">
        <v>340</v>
      </c>
      <c r="E81" s="282" t="s">
        <v>631</v>
      </c>
      <c r="F81" s="281"/>
      <c r="G81" s="330">
        <v>0</v>
      </c>
      <c r="H81" s="330">
        <v>0</v>
      </c>
      <c r="I81" s="330">
        <v>0</v>
      </c>
      <c r="J81" s="275"/>
    </row>
    <row r="82" spans="1:10" x14ac:dyDescent="0.2">
      <c r="A82" s="281" t="s">
        <v>632</v>
      </c>
      <c r="B82" s="281" t="s">
        <v>342</v>
      </c>
      <c r="C82" s="281" t="s">
        <v>341</v>
      </c>
      <c r="D82" s="281" t="s">
        <v>340</v>
      </c>
      <c r="E82" s="282" t="s">
        <v>633</v>
      </c>
      <c r="F82" s="281"/>
      <c r="G82" s="318">
        <v>0</v>
      </c>
      <c r="H82" s="318">
        <v>0</v>
      </c>
      <c r="I82" s="318">
        <v>0</v>
      </c>
      <c r="J82" s="275"/>
    </row>
    <row r="83" spans="1:10" x14ac:dyDescent="0.2">
      <c r="A83" s="281" t="s">
        <v>634</v>
      </c>
      <c r="B83" s="281" t="s">
        <v>342</v>
      </c>
      <c r="C83" s="281" t="s">
        <v>341</v>
      </c>
      <c r="D83" s="281" t="s">
        <v>341</v>
      </c>
      <c r="E83" s="282" t="s">
        <v>635</v>
      </c>
      <c r="F83" s="281"/>
      <c r="G83" s="318">
        <v>0</v>
      </c>
      <c r="H83" s="318">
        <v>0</v>
      </c>
      <c r="I83" s="318">
        <v>0</v>
      </c>
      <c r="J83" s="275"/>
    </row>
    <row r="84" spans="1:10" x14ac:dyDescent="0.2">
      <c r="A84" s="281"/>
      <c r="B84" s="281"/>
      <c r="C84" s="281"/>
      <c r="D84" s="281"/>
      <c r="E84" s="282" t="s">
        <v>570</v>
      </c>
      <c r="F84" s="281" t="s">
        <v>77</v>
      </c>
      <c r="G84" s="290">
        <v>0</v>
      </c>
      <c r="H84" s="318">
        <v>0</v>
      </c>
      <c r="I84" s="318">
        <v>0</v>
      </c>
      <c r="J84" s="275"/>
    </row>
    <row r="85" spans="1:10" x14ac:dyDescent="0.2">
      <c r="A85" s="281"/>
      <c r="B85" s="281"/>
      <c r="C85" s="281"/>
      <c r="D85" s="281"/>
      <c r="E85" s="282" t="s">
        <v>576</v>
      </c>
      <c r="F85" s="281" t="s">
        <v>87</v>
      </c>
      <c r="G85" s="290">
        <v>0</v>
      </c>
      <c r="H85" s="318">
        <v>0</v>
      </c>
      <c r="I85" s="318">
        <v>0</v>
      </c>
      <c r="J85" s="275"/>
    </row>
    <row r="86" spans="1:10" x14ac:dyDescent="0.2">
      <c r="A86" s="281"/>
      <c r="B86" s="281"/>
      <c r="C86" s="281"/>
      <c r="D86" s="281"/>
      <c r="E86" s="282" t="s">
        <v>577</v>
      </c>
      <c r="F86" s="281" t="s">
        <v>88</v>
      </c>
      <c r="G86" s="290">
        <v>0</v>
      </c>
      <c r="H86" s="318">
        <v>0</v>
      </c>
      <c r="I86" s="318">
        <v>0</v>
      </c>
      <c r="J86" s="275"/>
    </row>
    <row r="87" spans="1:10" x14ac:dyDescent="0.2">
      <c r="A87" s="281"/>
      <c r="B87" s="281"/>
      <c r="C87" s="281"/>
      <c r="D87" s="281"/>
      <c r="E87" s="282" t="s">
        <v>636</v>
      </c>
      <c r="F87" s="281" t="s">
        <v>22</v>
      </c>
      <c r="G87" s="290">
        <v>0</v>
      </c>
      <c r="H87" s="318">
        <v>0</v>
      </c>
      <c r="I87" s="318">
        <v>0</v>
      </c>
      <c r="J87" s="275"/>
    </row>
    <row r="88" spans="1:10" x14ac:dyDescent="0.2">
      <c r="A88" s="281" t="s">
        <v>637</v>
      </c>
      <c r="B88" s="281" t="s">
        <v>342</v>
      </c>
      <c r="C88" s="281" t="s">
        <v>342</v>
      </c>
      <c r="D88" s="281" t="s">
        <v>340</v>
      </c>
      <c r="E88" s="282" t="s">
        <v>638</v>
      </c>
      <c r="F88" s="281"/>
      <c r="G88" s="290">
        <v>0</v>
      </c>
      <c r="H88" s="318">
        <v>0</v>
      </c>
      <c r="I88" s="318">
        <v>0</v>
      </c>
      <c r="J88" s="275"/>
    </row>
    <row r="89" spans="1:10" x14ac:dyDescent="0.2">
      <c r="A89" s="281" t="s">
        <v>639</v>
      </c>
      <c r="B89" s="281" t="s">
        <v>342</v>
      </c>
      <c r="C89" s="281" t="s">
        <v>342</v>
      </c>
      <c r="D89" s="281" t="s">
        <v>341</v>
      </c>
      <c r="E89" s="282" t="s">
        <v>640</v>
      </c>
      <c r="F89" s="281"/>
      <c r="G89" s="290">
        <v>0</v>
      </c>
      <c r="H89" s="318">
        <v>0</v>
      </c>
      <c r="I89" s="318">
        <v>0</v>
      </c>
      <c r="J89" s="275"/>
    </row>
    <row r="90" spans="1:10" x14ac:dyDescent="0.2">
      <c r="A90" s="281" t="s">
        <v>641</v>
      </c>
      <c r="B90" s="281" t="s">
        <v>342</v>
      </c>
      <c r="C90" s="281" t="s">
        <v>271</v>
      </c>
      <c r="D90" s="281" t="s">
        <v>340</v>
      </c>
      <c r="E90" s="282" t="s">
        <v>642</v>
      </c>
      <c r="F90" s="281"/>
      <c r="G90" s="290">
        <v>0</v>
      </c>
      <c r="H90" s="318">
        <v>0</v>
      </c>
      <c r="I90" s="318">
        <v>0</v>
      </c>
      <c r="J90" s="275"/>
    </row>
    <row r="91" spans="1:10" x14ac:dyDescent="0.2">
      <c r="A91" s="281" t="s">
        <v>643</v>
      </c>
      <c r="B91" s="281" t="s">
        <v>342</v>
      </c>
      <c r="C91" s="281" t="s">
        <v>271</v>
      </c>
      <c r="D91" s="281" t="s">
        <v>341</v>
      </c>
      <c r="E91" s="282" t="s">
        <v>644</v>
      </c>
      <c r="F91" s="281"/>
      <c r="G91" s="290">
        <v>0</v>
      </c>
      <c r="H91" s="318">
        <v>0</v>
      </c>
      <c r="I91" s="318">
        <v>0</v>
      </c>
      <c r="J91" s="275"/>
    </row>
    <row r="92" spans="1:10" ht="22.5" x14ac:dyDescent="0.2">
      <c r="A92" s="281" t="s">
        <v>645</v>
      </c>
      <c r="B92" s="281" t="s">
        <v>342</v>
      </c>
      <c r="C92" s="281" t="s">
        <v>538</v>
      </c>
      <c r="D92" s="281" t="s">
        <v>340</v>
      </c>
      <c r="E92" s="282" t="s">
        <v>646</v>
      </c>
      <c r="F92" s="281"/>
      <c r="G92" s="290">
        <v>0</v>
      </c>
      <c r="H92" s="318">
        <v>0</v>
      </c>
      <c r="I92" s="318">
        <v>0</v>
      </c>
      <c r="J92" s="275"/>
    </row>
    <row r="93" spans="1:10" ht="22.5" x14ac:dyDescent="0.2">
      <c r="A93" s="281" t="s">
        <v>647</v>
      </c>
      <c r="B93" s="281" t="s">
        <v>342</v>
      </c>
      <c r="C93" s="281" t="s">
        <v>538</v>
      </c>
      <c r="D93" s="281" t="s">
        <v>341</v>
      </c>
      <c r="E93" s="282" t="s">
        <v>646</v>
      </c>
      <c r="F93" s="281"/>
      <c r="G93" s="290">
        <v>0</v>
      </c>
      <c r="H93" s="318">
        <v>0</v>
      </c>
      <c r="I93" s="318">
        <v>0</v>
      </c>
      <c r="J93" s="275"/>
    </row>
    <row r="94" spans="1:10" x14ac:dyDescent="0.2">
      <c r="A94" s="281" t="s">
        <v>648</v>
      </c>
      <c r="B94" s="281" t="s">
        <v>342</v>
      </c>
      <c r="C94" s="281" t="s">
        <v>539</v>
      </c>
      <c r="D94" s="281" t="s">
        <v>340</v>
      </c>
      <c r="E94" s="282" t="s">
        <v>649</v>
      </c>
      <c r="F94" s="281"/>
      <c r="G94" s="290">
        <v>0</v>
      </c>
      <c r="H94" s="318">
        <v>0</v>
      </c>
      <c r="I94" s="318">
        <v>0</v>
      </c>
      <c r="J94" s="275"/>
    </row>
    <row r="95" spans="1:10" x14ac:dyDescent="0.2">
      <c r="A95" s="281" t="s">
        <v>650</v>
      </c>
      <c r="B95" s="281" t="s">
        <v>342</v>
      </c>
      <c r="C95" s="281" t="s">
        <v>539</v>
      </c>
      <c r="D95" s="281" t="s">
        <v>341</v>
      </c>
      <c r="E95" s="282" t="s">
        <v>651</v>
      </c>
      <c r="F95" s="281"/>
      <c r="G95" s="290">
        <v>0</v>
      </c>
      <c r="H95" s="318">
        <v>0</v>
      </c>
      <c r="I95" s="318">
        <v>0</v>
      </c>
      <c r="J95" s="275"/>
    </row>
    <row r="96" spans="1:10" x14ac:dyDescent="0.2">
      <c r="A96" s="281"/>
      <c r="B96" s="281"/>
      <c r="C96" s="281"/>
      <c r="D96" s="281"/>
      <c r="E96" s="282" t="s">
        <v>636</v>
      </c>
      <c r="F96" s="281" t="s">
        <v>22</v>
      </c>
      <c r="G96" s="290">
        <v>0</v>
      </c>
      <c r="H96" s="318">
        <v>0</v>
      </c>
      <c r="I96" s="318">
        <v>0</v>
      </c>
      <c r="J96" s="275"/>
    </row>
    <row r="97" spans="1:10" ht="45" x14ac:dyDescent="0.2">
      <c r="A97" s="281" t="s">
        <v>652</v>
      </c>
      <c r="B97" s="281" t="s">
        <v>271</v>
      </c>
      <c r="C97" s="281" t="s">
        <v>340</v>
      </c>
      <c r="D97" s="281" t="s">
        <v>340</v>
      </c>
      <c r="E97" s="282" t="s">
        <v>653</v>
      </c>
      <c r="F97" s="281"/>
      <c r="G97" s="331">
        <v>0</v>
      </c>
      <c r="H97" s="330">
        <v>0</v>
      </c>
      <c r="I97" s="330">
        <v>0</v>
      </c>
      <c r="J97" s="275"/>
    </row>
    <row r="98" spans="1:10" x14ac:dyDescent="0.2">
      <c r="A98" s="281" t="s">
        <v>654</v>
      </c>
      <c r="B98" s="281" t="s">
        <v>271</v>
      </c>
      <c r="C98" s="281" t="s">
        <v>341</v>
      </c>
      <c r="D98" s="281" t="s">
        <v>340</v>
      </c>
      <c r="E98" s="282" t="s">
        <v>655</v>
      </c>
      <c r="F98" s="281"/>
      <c r="G98" s="290">
        <v>0</v>
      </c>
      <c r="H98" s="318">
        <v>0</v>
      </c>
      <c r="I98" s="318">
        <v>0</v>
      </c>
      <c r="J98" s="275"/>
    </row>
    <row r="99" spans="1:10" x14ac:dyDescent="0.2">
      <c r="A99" s="281" t="s">
        <v>656</v>
      </c>
      <c r="B99" s="281" t="s">
        <v>271</v>
      </c>
      <c r="C99" s="281" t="s">
        <v>341</v>
      </c>
      <c r="D99" s="281" t="s">
        <v>341</v>
      </c>
      <c r="E99" s="282" t="s">
        <v>657</v>
      </c>
      <c r="F99" s="281"/>
      <c r="G99" s="290">
        <v>0</v>
      </c>
      <c r="H99" s="318">
        <v>0</v>
      </c>
      <c r="I99" s="318">
        <v>0</v>
      </c>
      <c r="J99" s="275"/>
    </row>
    <row r="100" spans="1:10" x14ac:dyDescent="0.2">
      <c r="A100" s="281" t="s">
        <v>658</v>
      </c>
      <c r="B100" s="281" t="s">
        <v>271</v>
      </c>
      <c r="C100" s="281" t="s">
        <v>341</v>
      </c>
      <c r="D100" s="281" t="s">
        <v>342</v>
      </c>
      <c r="E100" s="282" t="s">
        <v>659</v>
      </c>
      <c r="F100" s="281"/>
      <c r="G100" s="290">
        <v>0</v>
      </c>
      <c r="H100" s="318">
        <v>0</v>
      </c>
      <c r="I100" s="318">
        <v>0</v>
      </c>
      <c r="J100" s="275"/>
    </row>
    <row r="101" spans="1:10" x14ac:dyDescent="0.2">
      <c r="A101" s="281" t="s">
        <v>660</v>
      </c>
      <c r="B101" s="281" t="s">
        <v>271</v>
      </c>
      <c r="C101" s="281" t="s">
        <v>341</v>
      </c>
      <c r="D101" s="281" t="s">
        <v>271</v>
      </c>
      <c r="E101" s="282" t="s">
        <v>661</v>
      </c>
      <c r="F101" s="281"/>
      <c r="G101" s="290">
        <v>0</v>
      </c>
      <c r="H101" s="318">
        <v>0</v>
      </c>
      <c r="I101" s="318">
        <v>0</v>
      </c>
      <c r="J101" s="275"/>
    </row>
    <row r="102" spans="1:10" x14ac:dyDescent="0.2">
      <c r="A102" s="281" t="s">
        <v>662</v>
      </c>
      <c r="B102" s="281" t="s">
        <v>271</v>
      </c>
      <c r="C102" s="281" t="s">
        <v>342</v>
      </c>
      <c r="D102" s="281" t="s">
        <v>340</v>
      </c>
      <c r="E102" s="282" t="s">
        <v>663</v>
      </c>
      <c r="F102" s="281"/>
      <c r="G102" s="290">
        <v>0</v>
      </c>
      <c r="H102" s="318">
        <v>0</v>
      </c>
      <c r="I102" s="318">
        <v>0</v>
      </c>
      <c r="J102" s="275"/>
    </row>
    <row r="103" spans="1:10" ht="22.5" x14ac:dyDescent="0.2">
      <c r="A103" s="281" t="s">
        <v>664</v>
      </c>
      <c r="B103" s="281" t="s">
        <v>271</v>
      </c>
      <c r="C103" s="281" t="s">
        <v>271</v>
      </c>
      <c r="D103" s="281" t="s">
        <v>340</v>
      </c>
      <c r="E103" s="282" t="s">
        <v>665</v>
      </c>
      <c r="F103" s="281"/>
      <c r="G103" s="290">
        <v>0</v>
      </c>
      <c r="H103" s="318">
        <v>0</v>
      </c>
      <c r="I103" s="318">
        <v>0</v>
      </c>
      <c r="J103" s="275"/>
    </row>
    <row r="104" spans="1:10" x14ac:dyDescent="0.2">
      <c r="A104" s="281" t="s">
        <v>666</v>
      </c>
      <c r="B104" s="281" t="s">
        <v>271</v>
      </c>
      <c r="C104" s="281" t="s">
        <v>271</v>
      </c>
      <c r="D104" s="281" t="s">
        <v>341</v>
      </c>
      <c r="E104" s="282" t="s">
        <v>667</v>
      </c>
      <c r="F104" s="281"/>
      <c r="G104" s="290">
        <v>0</v>
      </c>
      <c r="H104" s="318">
        <v>0</v>
      </c>
      <c r="I104" s="318">
        <v>0</v>
      </c>
      <c r="J104" s="275"/>
    </row>
    <row r="105" spans="1:10" x14ac:dyDescent="0.2">
      <c r="A105" s="281" t="s">
        <v>668</v>
      </c>
      <c r="B105" s="281" t="s">
        <v>271</v>
      </c>
      <c r="C105" s="281" t="s">
        <v>271</v>
      </c>
      <c r="D105" s="281" t="s">
        <v>342</v>
      </c>
      <c r="E105" s="282" t="s">
        <v>669</v>
      </c>
      <c r="F105" s="281"/>
      <c r="G105" s="290">
        <v>0</v>
      </c>
      <c r="H105" s="318">
        <v>0</v>
      </c>
      <c r="I105" s="318">
        <v>0</v>
      </c>
      <c r="J105" s="275"/>
    </row>
    <row r="106" spans="1:10" x14ac:dyDescent="0.2">
      <c r="A106" s="281" t="s">
        <v>670</v>
      </c>
      <c r="B106" s="281" t="s">
        <v>271</v>
      </c>
      <c r="C106" s="281" t="s">
        <v>538</v>
      </c>
      <c r="D106" s="281" t="s">
        <v>340</v>
      </c>
      <c r="E106" s="282" t="s">
        <v>671</v>
      </c>
      <c r="F106" s="281"/>
      <c r="G106" s="290">
        <v>0</v>
      </c>
      <c r="H106" s="318">
        <v>0</v>
      </c>
      <c r="I106" s="318">
        <v>0</v>
      </c>
      <c r="J106" s="275"/>
    </row>
    <row r="107" spans="1:10" x14ac:dyDescent="0.2">
      <c r="A107" s="281" t="s">
        <v>672</v>
      </c>
      <c r="B107" s="281" t="s">
        <v>271</v>
      </c>
      <c r="C107" s="281" t="s">
        <v>538</v>
      </c>
      <c r="D107" s="281" t="s">
        <v>341</v>
      </c>
      <c r="E107" s="282" t="s">
        <v>673</v>
      </c>
      <c r="F107" s="281"/>
      <c r="G107" s="290">
        <v>0</v>
      </c>
      <c r="H107" s="318">
        <v>0</v>
      </c>
      <c r="I107" s="318">
        <v>0</v>
      </c>
      <c r="J107" s="275"/>
    </row>
    <row r="108" spans="1:10" x14ac:dyDescent="0.2">
      <c r="A108" s="281" t="s">
        <v>674</v>
      </c>
      <c r="B108" s="281" t="s">
        <v>271</v>
      </c>
      <c r="C108" s="281" t="s">
        <v>539</v>
      </c>
      <c r="D108" s="281" t="s">
        <v>340</v>
      </c>
      <c r="E108" s="282" t="s">
        <v>675</v>
      </c>
      <c r="F108" s="281"/>
      <c r="G108" s="290">
        <v>0</v>
      </c>
      <c r="H108" s="318">
        <v>0</v>
      </c>
      <c r="I108" s="318">
        <v>0</v>
      </c>
      <c r="J108" s="275"/>
    </row>
    <row r="109" spans="1:10" x14ac:dyDescent="0.2">
      <c r="A109" s="281" t="s">
        <v>676</v>
      </c>
      <c r="B109" s="281" t="s">
        <v>271</v>
      </c>
      <c r="C109" s="281" t="s">
        <v>539</v>
      </c>
      <c r="D109" s="281" t="s">
        <v>341</v>
      </c>
      <c r="E109" s="282" t="s">
        <v>677</v>
      </c>
      <c r="F109" s="281"/>
      <c r="G109" s="290">
        <v>0</v>
      </c>
      <c r="H109" s="318">
        <v>0</v>
      </c>
      <c r="I109" s="318">
        <v>0</v>
      </c>
      <c r="J109" s="275"/>
    </row>
    <row r="110" spans="1:10" ht="25.5" customHeight="1" x14ac:dyDescent="0.2">
      <c r="A110" s="281" t="s">
        <v>678</v>
      </c>
      <c r="B110" s="281" t="s">
        <v>271</v>
      </c>
      <c r="C110" s="281" t="s">
        <v>540</v>
      </c>
      <c r="D110" s="281" t="s">
        <v>340</v>
      </c>
      <c r="E110" s="282" t="s">
        <v>679</v>
      </c>
      <c r="F110" s="281"/>
      <c r="G110" s="290">
        <v>0</v>
      </c>
      <c r="H110" s="318">
        <v>0</v>
      </c>
      <c r="I110" s="318">
        <v>0</v>
      </c>
      <c r="J110" s="275"/>
    </row>
    <row r="111" spans="1:10" ht="22.5" x14ac:dyDescent="0.2">
      <c r="A111" s="281" t="s">
        <v>680</v>
      </c>
      <c r="B111" s="281" t="s">
        <v>271</v>
      </c>
      <c r="C111" s="281" t="s">
        <v>540</v>
      </c>
      <c r="D111" s="281" t="s">
        <v>341</v>
      </c>
      <c r="E111" s="282" t="s">
        <v>681</v>
      </c>
      <c r="F111" s="281"/>
      <c r="G111" s="290">
        <v>0</v>
      </c>
      <c r="H111" s="318">
        <v>0</v>
      </c>
      <c r="I111" s="318">
        <v>0</v>
      </c>
      <c r="J111" s="275"/>
    </row>
    <row r="112" spans="1:10" ht="22.5" x14ac:dyDescent="0.2">
      <c r="A112" s="281" t="s">
        <v>682</v>
      </c>
      <c r="B112" s="281" t="s">
        <v>271</v>
      </c>
      <c r="C112" s="281" t="s">
        <v>541</v>
      </c>
      <c r="D112" s="281" t="s">
        <v>340</v>
      </c>
      <c r="E112" s="282" t="s">
        <v>683</v>
      </c>
      <c r="F112" s="281"/>
      <c r="G112" s="290">
        <v>0</v>
      </c>
      <c r="H112" s="318">
        <v>0</v>
      </c>
      <c r="I112" s="318">
        <v>0</v>
      </c>
      <c r="J112" s="275"/>
    </row>
    <row r="113" spans="1:10" ht="22.5" x14ac:dyDescent="0.2">
      <c r="A113" s="281" t="s">
        <v>684</v>
      </c>
      <c r="B113" s="281" t="s">
        <v>271</v>
      </c>
      <c r="C113" s="281" t="s">
        <v>541</v>
      </c>
      <c r="D113" s="281" t="s">
        <v>341</v>
      </c>
      <c r="E113" s="282" t="s">
        <v>685</v>
      </c>
      <c r="F113" s="281"/>
      <c r="G113" s="290">
        <v>0</v>
      </c>
      <c r="H113" s="318">
        <v>0</v>
      </c>
      <c r="I113" s="318">
        <v>0</v>
      </c>
      <c r="J113" s="275"/>
    </row>
    <row r="114" spans="1:10" ht="33.75" x14ac:dyDescent="0.2">
      <c r="A114" s="281" t="s">
        <v>686</v>
      </c>
      <c r="B114" s="281" t="s">
        <v>538</v>
      </c>
      <c r="C114" s="281" t="s">
        <v>340</v>
      </c>
      <c r="D114" s="281" t="s">
        <v>340</v>
      </c>
      <c r="E114" s="282" t="s">
        <v>687</v>
      </c>
      <c r="F114" s="281"/>
      <c r="G114" s="332">
        <f>H114+I114</f>
        <v>4560283.0194000006</v>
      </c>
      <c r="H114" s="330">
        <f>H115+H124+H134+H144+H148+H163+H165+H170+H178</f>
        <v>93000</v>
      </c>
      <c r="I114" s="333">
        <f>I115+I124+I134+I144+I148+I163+I165+I170+I178</f>
        <v>4467283.0194000006</v>
      </c>
      <c r="J114" s="275"/>
    </row>
    <row r="115" spans="1:10" ht="22.5" x14ac:dyDescent="0.2">
      <c r="A115" s="281" t="s">
        <v>688</v>
      </c>
      <c r="B115" s="281" t="s">
        <v>538</v>
      </c>
      <c r="C115" s="281" t="s">
        <v>341</v>
      </c>
      <c r="D115" s="281" t="s">
        <v>340</v>
      </c>
      <c r="E115" s="282" t="s">
        <v>689</v>
      </c>
      <c r="F115" s="281"/>
      <c r="G115" s="323">
        <f>H115+I115</f>
        <v>0</v>
      </c>
      <c r="H115" s="317">
        <f>H116+H123</f>
        <v>0</v>
      </c>
      <c r="I115" s="317">
        <f>I116+I123</f>
        <v>0</v>
      </c>
      <c r="J115" s="275"/>
    </row>
    <row r="116" spans="1:10" ht="22.5" x14ac:dyDescent="0.2">
      <c r="A116" s="281" t="s">
        <v>690</v>
      </c>
      <c r="B116" s="281" t="s">
        <v>538</v>
      </c>
      <c r="C116" s="281" t="s">
        <v>341</v>
      </c>
      <c r="D116" s="281" t="s">
        <v>341</v>
      </c>
      <c r="E116" s="282" t="s">
        <v>691</v>
      </c>
      <c r="F116" s="281"/>
      <c r="G116" s="290">
        <f t="shared" ref="G116:G122" si="2">H116+I116</f>
        <v>0</v>
      </c>
      <c r="H116" s="318">
        <f>H117+H118+H119+H120+H121+H122</f>
        <v>0</v>
      </c>
      <c r="I116" s="318">
        <f>I117+I118+I119+I120+I121+I122</f>
        <v>0</v>
      </c>
      <c r="J116" s="275"/>
    </row>
    <row r="117" spans="1:10" x14ac:dyDescent="0.2">
      <c r="A117" s="281"/>
      <c r="B117" s="281"/>
      <c r="C117" s="281"/>
      <c r="D117" s="281"/>
      <c r="E117" s="282" t="s">
        <v>692</v>
      </c>
      <c r="F117" s="281" t="s">
        <v>435</v>
      </c>
      <c r="G117" s="290">
        <f t="shared" si="2"/>
        <v>0</v>
      </c>
      <c r="H117" s="318">
        <v>0</v>
      </c>
      <c r="I117" s="318">
        <v>0</v>
      </c>
      <c r="J117" s="275"/>
    </row>
    <row r="118" spans="1:10" x14ac:dyDescent="0.2">
      <c r="A118" s="281"/>
      <c r="B118" s="281"/>
      <c r="C118" s="281"/>
      <c r="D118" s="281"/>
      <c r="E118" s="282" t="s">
        <v>570</v>
      </c>
      <c r="F118" s="281" t="s">
        <v>77</v>
      </c>
      <c r="G118" s="290">
        <f t="shared" si="2"/>
        <v>0</v>
      </c>
      <c r="H118" s="318">
        <v>0</v>
      </c>
      <c r="I118" s="318">
        <v>0</v>
      </c>
      <c r="J118" s="275"/>
    </row>
    <row r="119" spans="1:10" x14ac:dyDescent="0.2">
      <c r="A119" s="281"/>
      <c r="B119" s="281"/>
      <c r="C119" s="281"/>
      <c r="D119" s="281"/>
      <c r="E119" s="282" t="s">
        <v>572</v>
      </c>
      <c r="F119" s="281" t="s">
        <v>78</v>
      </c>
      <c r="G119" s="290">
        <f t="shared" si="2"/>
        <v>0</v>
      </c>
      <c r="H119" s="318">
        <v>0</v>
      </c>
      <c r="I119" s="318">
        <v>0</v>
      </c>
      <c r="J119" s="275"/>
    </row>
    <row r="120" spans="1:10" ht="15.75" customHeight="1" x14ac:dyDescent="0.2">
      <c r="A120" s="281"/>
      <c r="B120" s="281"/>
      <c r="C120" s="281"/>
      <c r="D120" s="281"/>
      <c r="E120" s="282" t="s">
        <v>693</v>
      </c>
      <c r="F120" s="281" t="s">
        <v>79</v>
      </c>
      <c r="G120" s="290">
        <f>H120+I120</f>
        <v>0</v>
      </c>
      <c r="H120" s="318">
        <v>0</v>
      </c>
      <c r="I120" s="318">
        <v>0</v>
      </c>
      <c r="J120" s="275"/>
    </row>
    <row r="121" spans="1:10" x14ac:dyDescent="0.2">
      <c r="A121" s="281"/>
      <c r="B121" s="281"/>
      <c r="C121" s="281"/>
      <c r="D121" s="281"/>
      <c r="E121" s="282" t="s">
        <v>577</v>
      </c>
      <c r="F121" s="281" t="s">
        <v>88</v>
      </c>
      <c r="G121" s="290">
        <f t="shared" si="2"/>
        <v>0</v>
      </c>
      <c r="H121" s="318">
        <v>0</v>
      </c>
      <c r="I121" s="318">
        <v>0</v>
      </c>
      <c r="J121" s="275"/>
    </row>
    <row r="122" spans="1:10" ht="22.5" x14ac:dyDescent="0.2">
      <c r="A122" s="281"/>
      <c r="B122" s="281"/>
      <c r="C122" s="281"/>
      <c r="D122" s="281"/>
      <c r="E122" s="282" t="s">
        <v>694</v>
      </c>
      <c r="F122" s="281" t="s">
        <v>11</v>
      </c>
      <c r="G122" s="290">
        <f t="shared" si="2"/>
        <v>0</v>
      </c>
      <c r="H122" s="318">
        <v>0</v>
      </c>
      <c r="I122" s="318">
        <v>0</v>
      </c>
      <c r="J122" s="275"/>
    </row>
    <row r="123" spans="1:10" ht="22.5" x14ac:dyDescent="0.2">
      <c r="A123" s="281" t="s">
        <v>695</v>
      </c>
      <c r="B123" s="281" t="s">
        <v>538</v>
      </c>
      <c r="C123" s="281" t="s">
        <v>341</v>
      </c>
      <c r="D123" s="281" t="s">
        <v>342</v>
      </c>
      <c r="E123" s="282" t="s">
        <v>696</v>
      </c>
      <c r="F123" s="281"/>
      <c r="G123" s="290">
        <v>0</v>
      </c>
      <c r="H123" s="318">
        <v>0</v>
      </c>
      <c r="I123" s="318">
        <v>0</v>
      </c>
      <c r="J123" s="275"/>
    </row>
    <row r="124" spans="1:10" ht="22.5" x14ac:dyDescent="0.2">
      <c r="A124" s="281" t="s">
        <v>697</v>
      </c>
      <c r="B124" s="281" t="s">
        <v>538</v>
      </c>
      <c r="C124" s="281" t="s">
        <v>342</v>
      </c>
      <c r="D124" s="281" t="s">
        <v>340</v>
      </c>
      <c r="E124" s="282" t="s">
        <v>698</v>
      </c>
      <c r="F124" s="281"/>
      <c r="G124" s="334">
        <f>H124+I124</f>
        <v>857000</v>
      </c>
      <c r="H124" s="335">
        <f>H125+H127+H128+H129</f>
        <v>27000</v>
      </c>
      <c r="I124" s="335">
        <f>I125+I127+I128+I129</f>
        <v>830000</v>
      </c>
      <c r="J124" s="275"/>
    </row>
    <row r="125" spans="1:10" x14ac:dyDescent="0.2">
      <c r="A125" s="281" t="s">
        <v>699</v>
      </c>
      <c r="B125" s="281" t="s">
        <v>538</v>
      </c>
      <c r="C125" s="281" t="s">
        <v>342</v>
      </c>
      <c r="D125" s="281" t="s">
        <v>341</v>
      </c>
      <c r="E125" s="282" t="s">
        <v>700</v>
      </c>
      <c r="F125" s="281"/>
      <c r="G125" s="324">
        <f>G126</f>
        <v>27000</v>
      </c>
      <c r="H125" s="336">
        <f>H126</f>
        <v>27000</v>
      </c>
      <c r="I125" s="328">
        <f>I126</f>
        <v>0</v>
      </c>
      <c r="J125" s="275"/>
    </row>
    <row r="126" spans="1:10" x14ac:dyDescent="0.2">
      <c r="A126" s="281"/>
      <c r="B126" s="281"/>
      <c r="C126" s="281"/>
      <c r="D126" s="281"/>
      <c r="E126" s="282" t="s">
        <v>701</v>
      </c>
      <c r="F126" s="281">
        <v>4111</v>
      </c>
      <c r="G126" s="290">
        <f>H126+I126</f>
        <v>27000</v>
      </c>
      <c r="H126" s="318">
        <v>27000</v>
      </c>
      <c r="I126" s="318">
        <v>0</v>
      </c>
      <c r="J126" s="275"/>
    </row>
    <row r="127" spans="1:10" x14ac:dyDescent="0.2">
      <c r="A127" s="281" t="s">
        <v>702</v>
      </c>
      <c r="B127" s="281" t="s">
        <v>538</v>
      </c>
      <c r="C127" s="281" t="s">
        <v>342</v>
      </c>
      <c r="D127" s="281" t="s">
        <v>342</v>
      </c>
      <c r="E127" s="282" t="s">
        <v>703</v>
      </c>
      <c r="F127" s="281"/>
      <c r="G127" s="290">
        <v>0</v>
      </c>
      <c r="H127" s="318">
        <v>0</v>
      </c>
      <c r="I127" s="318">
        <v>0</v>
      </c>
      <c r="J127" s="275"/>
    </row>
    <row r="128" spans="1:10" x14ac:dyDescent="0.2">
      <c r="A128" s="281" t="s">
        <v>704</v>
      </c>
      <c r="B128" s="281" t="s">
        <v>538</v>
      </c>
      <c r="C128" s="281" t="s">
        <v>342</v>
      </c>
      <c r="D128" s="281" t="s">
        <v>271</v>
      </c>
      <c r="E128" s="282" t="s">
        <v>705</v>
      </c>
      <c r="F128" s="281"/>
      <c r="G128" s="290">
        <v>0</v>
      </c>
      <c r="H128" s="318">
        <v>0</v>
      </c>
      <c r="I128" s="318">
        <v>0</v>
      </c>
      <c r="J128" s="275"/>
    </row>
    <row r="129" spans="1:10" x14ac:dyDescent="0.2">
      <c r="A129" s="281" t="s">
        <v>706</v>
      </c>
      <c r="B129" s="281" t="s">
        <v>538</v>
      </c>
      <c r="C129" s="281" t="s">
        <v>342</v>
      </c>
      <c r="D129" s="281" t="s">
        <v>538</v>
      </c>
      <c r="E129" s="282" t="s">
        <v>707</v>
      </c>
      <c r="F129" s="281"/>
      <c r="G129" s="324">
        <f t="shared" ref="G129:G143" si="3">H129+I129</f>
        <v>830000</v>
      </c>
      <c r="H129" s="336">
        <f>H130+H132+H131+H133</f>
        <v>0</v>
      </c>
      <c r="I129" s="336">
        <f>I130+I132+I131+I133</f>
        <v>830000</v>
      </c>
      <c r="J129" s="275"/>
    </row>
    <row r="130" spans="1:10" x14ac:dyDescent="0.2">
      <c r="A130" s="281"/>
      <c r="B130" s="281"/>
      <c r="C130" s="281"/>
      <c r="D130" s="281"/>
      <c r="E130" s="282" t="s">
        <v>708</v>
      </c>
      <c r="F130" s="281" t="s">
        <v>47</v>
      </c>
      <c r="G130" s="290">
        <f t="shared" si="3"/>
        <v>800000</v>
      </c>
      <c r="H130" s="318">
        <v>0</v>
      </c>
      <c r="I130" s="318">
        <v>800000</v>
      </c>
      <c r="J130" s="275"/>
    </row>
    <row r="131" spans="1:10" x14ac:dyDescent="0.2">
      <c r="A131" s="281"/>
      <c r="B131" s="281"/>
      <c r="C131" s="281"/>
      <c r="D131" s="281"/>
      <c r="E131" s="363" t="s">
        <v>1032</v>
      </c>
      <c r="F131" s="281">
        <v>5129</v>
      </c>
      <c r="G131" s="290">
        <f t="shared" si="3"/>
        <v>10000</v>
      </c>
      <c r="H131" s="318">
        <v>0</v>
      </c>
      <c r="I131" s="318">
        <v>10000</v>
      </c>
      <c r="J131" s="275"/>
    </row>
    <row r="132" spans="1:10" ht="22.5" x14ac:dyDescent="0.2">
      <c r="A132" s="281"/>
      <c r="B132" s="281"/>
      <c r="C132" s="281"/>
      <c r="D132" s="361"/>
      <c r="E132" s="371" t="s">
        <v>519</v>
      </c>
      <c r="F132" s="369">
        <v>5511</v>
      </c>
      <c r="G132" s="290">
        <f t="shared" si="3"/>
        <v>0</v>
      </c>
      <c r="H132" s="318">
        <v>0</v>
      </c>
      <c r="I132" s="318">
        <v>0</v>
      </c>
      <c r="J132" s="275"/>
    </row>
    <row r="133" spans="1:10" x14ac:dyDescent="0.2">
      <c r="A133" s="281"/>
      <c r="B133" s="281"/>
      <c r="C133" s="281"/>
      <c r="D133" s="281"/>
      <c r="E133" s="370" t="s">
        <v>583</v>
      </c>
      <c r="F133" s="281" t="s">
        <v>62</v>
      </c>
      <c r="G133" s="290">
        <f t="shared" si="3"/>
        <v>20000</v>
      </c>
      <c r="H133" s="318">
        <v>0</v>
      </c>
      <c r="I133" s="318">
        <v>20000</v>
      </c>
      <c r="J133" s="275"/>
    </row>
    <row r="134" spans="1:10" x14ac:dyDescent="0.2">
      <c r="A134" s="281" t="s">
        <v>709</v>
      </c>
      <c r="B134" s="281" t="s">
        <v>538</v>
      </c>
      <c r="C134" s="281" t="s">
        <v>271</v>
      </c>
      <c r="D134" s="281" t="s">
        <v>340</v>
      </c>
      <c r="E134" s="282" t="s">
        <v>710</v>
      </c>
      <c r="F134" s="281"/>
      <c r="G134" s="334">
        <f t="shared" si="3"/>
        <v>111000</v>
      </c>
      <c r="H134" s="335">
        <f>H135+H136+H139+H140+H141+H142</f>
        <v>1000</v>
      </c>
      <c r="I134" s="335">
        <f>I135+I136+I139+I140+I141+I142</f>
        <v>110000</v>
      </c>
      <c r="J134" s="275"/>
    </row>
    <row r="135" spans="1:10" x14ac:dyDescent="0.2">
      <c r="A135" s="281" t="s">
        <v>711</v>
      </c>
      <c r="B135" s="281" t="s">
        <v>538</v>
      </c>
      <c r="C135" s="281" t="s">
        <v>271</v>
      </c>
      <c r="D135" s="281" t="s">
        <v>341</v>
      </c>
      <c r="E135" s="282" t="s">
        <v>712</v>
      </c>
      <c r="F135" s="281"/>
      <c r="G135" s="337">
        <f t="shared" si="3"/>
        <v>0</v>
      </c>
      <c r="H135" s="328">
        <v>0</v>
      </c>
      <c r="I135" s="328">
        <v>0</v>
      </c>
      <c r="J135" s="275"/>
    </row>
    <row r="136" spans="1:10" x14ac:dyDescent="0.2">
      <c r="A136" s="281" t="s">
        <v>713</v>
      </c>
      <c r="B136" s="281" t="s">
        <v>538</v>
      </c>
      <c r="C136" s="281" t="s">
        <v>271</v>
      </c>
      <c r="D136" s="281" t="s">
        <v>342</v>
      </c>
      <c r="E136" s="282" t="s">
        <v>714</v>
      </c>
      <c r="F136" s="281"/>
      <c r="G136" s="356">
        <f t="shared" si="3"/>
        <v>110000</v>
      </c>
      <c r="H136" s="336">
        <f>H137+H138</f>
        <v>0</v>
      </c>
      <c r="I136" s="336">
        <f>I137+I138</f>
        <v>110000</v>
      </c>
      <c r="J136" s="275"/>
    </row>
    <row r="137" spans="1:10" x14ac:dyDescent="0.2">
      <c r="A137" s="281"/>
      <c r="B137" s="281"/>
      <c r="C137" s="281"/>
      <c r="D137" s="281"/>
      <c r="E137" s="295" t="s">
        <v>715</v>
      </c>
      <c r="F137" s="326">
        <v>5112</v>
      </c>
      <c r="G137" s="337">
        <f t="shared" si="3"/>
        <v>100000</v>
      </c>
      <c r="H137" s="318">
        <v>0</v>
      </c>
      <c r="I137" s="318">
        <v>100000</v>
      </c>
      <c r="J137" s="275"/>
    </row>
    <row r="138" spans="1:10" x14ac:dyDescent="0.2">
      <c r="A138" s="281"/>
      <c r="B138" s="281"/>
      <c r="C138" s="281"/>
      <c r="D138" s="281"/>
      <c r="E138" s="282" t="s">
        <v>583</v>
      </c>
      <c r="F138" s="281" t="s">
        <v>62</v>
      </c>
      <c r="G138" s="337">
        <f t="shared" si="3"/>
        <v>10000</v>
      </c>
      <c r="H138" s="318">
        <v>0</v>
      </c>
      <c r="I138" s="318">
        <v>10000</v>
      </c>
      <c r="J138" s="275"/>
    </row>
    <row r="139" spans="1:10" x14ac:dyDescent="0.2">
      <c r="A139" s="281" t="s">
        <v>716</v>
      </c>
      <c r="B139" s="281" t="s">
        <v>538</v>
      </c>
      <c r="C139" s="281" t="s">
        <v>271</v>
      </c>
      <c r="D139" s="281" t="s">
        <v>271</v>
      </c>
      <c r="E139" s="282" t="s">
        <v>717</v>
      </c>
      <c r="F139" s="281"/>
      <c r="G139" s="337">
        <f t="shared" si="3"/>
        <v>0</v>
      </c>
      <c r="H139" s="318">
        <v>0</v>
      </c>
      <c r="I139" s="318">
        <v>0</v>
      </c>
      <c r="J139" s="275"/>
    </row>
    <row r="140" spans="1:10" x14ac:dyDescent="0.2">
      <c r="A140" s="281" t="s">
        <v>718</v>
      </c>
      <c r="B140" s="281" t="s">
        <v>538</v>
      </c>
      <c r="C140" s="281" t="s">
        <v>271</v>
      </c>
      <c r="D140" s="281" t="s">
        <v>538</v>
      </c>
      <c r="E140" s="282" t="s">
        <v>719</v>
      </c>
      <c r="F140" s="281"/>
      <c r="G140" s="337">
        <f t="shared" si="3"/>
        <v>0</v>
      </c>
      <c r="H140" s="318">
        <v>0</v>
      </c>
      <c r="I140" s="318">
        <v>0</v>
      </c>
      <c r="J140" s="275"/>
    </row>
    <row r="141" spans="1:10" x14ac:dyDescent="0.2">
      <c r="A141" s="281" t="s">
        <v>720</v>
      </c>
      <c r="B141" s="281" t="s">
        <v>538</v>
      </c>
      <c r="C141" s="281" t="s">
        <v>271</v>
      </c>
      <c r="D141" s="281" t="s">
        <v>539</v>
      </c>
      <c r="E141" s="282" t="s">
        <v>721</v>
      </c>
      <c r="F141" s="281"/>
      <c r="G141" s="337">
        <f t="shared" si="3"/>
        <v>0</v>
      </c>
      <c r="H141" s="318">
        <v>0</v>
      </c>
      <c r="I141" s="318">
        <v>0</v>
      </c>
      <c r="J141" s="275"/>
    </row>
    <row r="142" spans="1:10" x14ac:dyDescent="0.2">
      <c r="A142" s="281" t="s">
        <v>722</v>
      </c>
      <c r="B142" s="281" t="s">
        <v>538</v>
      </c>
      <c r="C142" s="281" t="s">
        <v>271</v>
      </c>
      <c r="D142" s="281" t="s">
        <v>540</v>
      </c>
      <c r="E142" s="282" t="s">
        <v>723</v>
      </c>
      <c r="F142" s="281"/>
      <c r="G142" s="337">
        <f t="shared" si="3"/>
        <v>1000</v>
      </c>
      <c r="H142" s="320">
        <f>H143</f>
        <v>1000</v>
      </c>
      <c r="I142" s="318">
        <f>I143</f>
        <v>0</v>
      </c>
      <c r="J142" s="275"/>
    </row>
    <row r="143" spans="1:10" x14ac:dyDescent="0.2">
      <c r="A143" s="281"/>
      <c r="B143" s="281"/>
      <c r="C143" s="281"/>
      <c r="D143" s="281"/>
      <c r="E143" s="295" t="s">
        <v>724</v>
      </c>
      <c r="F143" s="326">
        <v>4657</v>
      </c>
      <c r="G143" s="337">
        <f t="shared" si="3"/>
        <v>1000</v>
      </c>
      <c r="H143" s="318">
        <v>1000</v>
      </c>
      <c r="I143" s="318">
        <v>0</v>
      </c>
      <c r="J143" s="275"/>
    </row>
    <row r="144" spans="1:10" ht="22.5" x14ac:dyDescent="0.2">
      <c r="A144" s="281" t="s">
        <v>725</v>
      </c>
      <c r="B144" s="281" t="s">
        <v>538</v>
      </c>
      <c r="C144" s="281" t="s">
        <v>538</v>
      </c>
      <c r="D144" s="281" t="s">
        <v>340</v>
      </c>
      <c r="E144" s="282" t="s">
        <v>726</v>
      </c>
      <c r="F144" s="281"/>
      <c r="G144" s="323">
        <v>0</v>
      </c>
      <c r="H144" s="317">
        <v>0</v>
      </c>
      <c r="I144" s="317">
        <v>0</v>
      </c>
      <c r="J144" s="275"/>
    </row>
    <row r="145" spans="1:10" ht="22.5" x14ac:dyDescent="0.2">
      <c r="A145" s="281" t="s">
        <v>727</v>
      </c>
      <c r="B145" s="281" t="s">
        <v>538</v>
      </c>
      <c r="C145" s="281" t="s">
        <v>538</v>
      </c>
      <c r="D145" s="281" t="s">
        <v>341</v>
      </c>
      <c r="E145" s="282" t="s">
        <v>728</v>
      </c>
      <c r="F145" s="281"/>
      <c r="G145" s="290">
        <v>0</v>
      </c>
      <c r="H145" s="318">
        <v>0</v>
      </c>
      <c r="I145" s="318">
        <v>0</v>
      </c>
      <c r="J145" s="275"/>
    </row>
    <row r="146" spans="1:10" x14ac:dyDescent="0.2">
      <c r="A146" s="281" t="s">
        <v>729</v>
      </c>
      <c r="B146" s="281" t="s">
        <v>538</v>
      </c>
      <c r="C146" s="281" t="s">
        <v>538</v>
      </c>
      <c r="D146" s="281" t="s">
        <v>342</v>
      </c>
      <c r="E146" s="282" t="s">
        <v>730</v>
      </c>
      <c r="F146" s="281"/>
      <c r="G146" s="290">
        <v>0</v>
      </c>
      <c r="H146" s="318">
        <v>0</v>
      </c>
      <c r="I146" s="318">
        <v>0</v>
      </c>
      <c r="J146" s="275"/>
    </row>
    <row r="147" spans="1:10" x14ac:dyDescent="0.2">
      <c r="A147" s="281" t="s">
        <v>731</v>
      </c>
      <c r="B147" s="281" t="s">
        <v>538</v>
      </c>
      <c r="C147" s="281" t="s">
        <v>538</v>
      </c>
      <c r="D147" s="281" t="s">
        <v>271</v>
      </c>
      <c r="E147" s="282" t="s">
        <v>732</v>
      </c>
      <c r="F147" s="281"/>
      <c r="G147" s="290">
        <v>0</v>
      </c>
      <c r="H147" s="318">
        <v>0</v>
      </c>
      <c r="I147" s="318">
        <v>0</v>
      </c>
      <c r="J147" s="275"/>
    </row>
    <row r="148" spans="1:10" x14ac:dyDescent="0.2">
      <c r="A148" s="281" t="s">
        <v>733</v>
      </c>
      <c r="B148" s="281" t="s">
        <v>538</v>
      </c>
      <c r="C148" s="281" t="s">
        <v>539</v>
      </c>
      <c r="D148" s="281" t="s">
        <v>340</v>
      </c>
      <c r="E148" s="282" t="s">
        <v>734</v>
      </c>
      <c r="F148" s="281"/>
      <c r="G148" s="339">
        <f>H148+I148</f>
        <v>3592283.0194000001</v>
      </c>
      <c r="H148" s="283">
        <f>H149+H157+H158+H159+H160</f>
        <v>65000</v>
      </c>
      <c r="I148" s="340">
        <f>I149+I157+I158+I159+I160</f>
        <v>3527283.0194000001</v>
      </c>
      <c r="J148" s="275"/>
    </row>
    <row r="149" spans="1:10" x14ac:dyDescent="0.2">
      <c r="A149" s="281" t="s">
        <v>735</v>
      </c>
      <c r="B149" s="281" t="s">
        <v>538</v>
      </c>
      <c r="C149" s="281" t="s">
        <v>539</v>
      </c>
      <c r="D149" s="281" t="s">
        <v>341</v>
      </c>
      <c r="E149" s="282" t="s">
        <v>736</v>
      </c>
      <c r="F149" s="281"/>
      <c r="G149" s="368">
        <f>H149+I149</f>
        <v>3592283.0194000001</v>
      </c>
      <c r="H149" s="325">
        <f>H150+H151+H152+H153+H154+H155+H156</f>
        <v>65000</v>
      </c>
      <c r="I149" s="342">
        <f>I150+I151+I152+I153+I154+I155+I156</f>
        <v>3527283.0194000001</v>
      </c>
      <c r="J149" s="275"/>
    </row>
    <row r="150" spans="1:10" ht="16.5" customHeight="1" x14ac:dyDescent="0.2">
      <c r="A150" s="281"/>
      <c r="B150" s="281"/>
      <c r="C150" s="281"/>
      <c r="D150" s="281"/>
      <c r="E150" s="282" t="s">
        <v>693</v>
      </c>
      <c r="F150" s="281" t="s">
        <v>79</v>
      </c>
      <c r="G150" s="343">
        <f t="shared" ref="G150:G162" si="4">H150+I150</f>
        <v>60000</v>
      </c>
      <c r="H150" s="318">
        <v>60000</v>
      </c>
      <c r="I150" s="318">
        <v>0</v>
      </c>
      <c r="J150" s="275"/>
    </row>
    <row r="151" spans="1:10" x14ac:dyDescent="0.2">
      <c r="A151" s="281"/>
      <c r="B151" s="281"/>
      <c r="C151" s="281"/>
      <c r="D151" s="281"/>
      <c r="E151" s="282" t="s">
        <v>737</v>
      </c>
      <c r="F151" s="281">
        <v>4241</v>
      </c>
      <c r="G151" s="343">
        <f t="shared" si="4"/>
        <v>5000</v>
      </c>
      <c r="H151" s="318">
        <v>5000</v>
      </c>
      <c r="I151" s="318">
        <v>0</v>
      </c>
      <c r="J151" s="275"/>
    </row>
    <row r="152" spans="1:10" x14ac:dyDescent="0.2">
      <c r="A152" s="281"/>
      <c r="B152" s="281"/>
      <c r="C152" s="281"/>
      <c r="D152" s="281"/>
      <c r="E152" s="282" t="s">
        <v>738</v>
      </c>
      <c r="F152" s="281">
        <v>4216</v>
      </c>
      <c r="G152" s="343">
        <f t="shared" si="4"/>
        <v>0</v>
      </c>
      <c r="H152" s="318">
        <v>0</v>
      </c>
      <c r="I152" s="318">
        <v>0</v>
      </c>
      <c r="J152" s="275"/>
    </row>
    <row r="153" spans="1:10" x14ac:dyDescent="0.2">
      <c r="A153" s="281"/>
      <c r="B153" s="281"/>
      <c r="C153" s="281"/>
      <c r="D153" s="281"/>
      <c r="E153" s="282" t="s">
        <v>579</v>
      </c>
      <c r="F153" s="281" t="s">
        <v>48</v>
      </c>
      <c r="G153" s="341">
        <f t="shared" si="4"/>
        <v>3325283.0194000001</v>
      </c>
      <c r="H153" s="318">
        <v>0</v>
      </c>
      <c r="I153" s="304">
        <v>3325283.0194000001</v>
      </c>
      <c r="J153" s="275"/>
    </row>
    <row r="154" spans="1:10" x14ac:dyDescent="0.2">
      <c r="A154" s="281"/>
      <c r="B154" s="281"/>
      <c r="C154" s="281"/>
      <c r="D154" s="281"/>
      <c r="E154" s="295" t="s">
        <v>739</v>
      </c>
      <c r="F154" s="281">
        <v>5122</v>
      </c>
      <c r="G154" s="343">
        <f t="shared" si="4"/>
        <v>30000</v>
      </c>
      <c r="H154" s="318">
        <v>0</v>
      </c>
      <c r="I154" s="318">
        <v>30000</v>
      </c>
      <c r="J154" s="275"/>
    </row>
    <row r="155" spans="1:10" x14ac:dyDescent="0.2">
      <c r="A155" s="281"/>
      <c r="B155" s="281"/>
      <c r="C155" s="281"/>
      <c r="D155" s="281"/>
      <c r="E155" s="305" t="s">
        <v>582</v>
      </c>
      <c r="F155" s="281">
        <v>5129</v>
      </c>
      <c r="G155" s="343">
        <f t="shared" si="4"/>
        <v>47000</v>
      </c>
      <c r="H155" s="318">
        <v>0</v>
      </c>
      <c r="I155" s="318">
        <v>47000</v>
      </c>
      <c r="J155" s="275"/>
    </row>
    <row r="156" spans="1:10" x14ac:dyDescent="0.2">
      <c r="A156" s="281"/>
      <c r="B156" s="281"/>
      <c r="C156" s="281"/>
      <c r="D156" s="281"/>
      <c r="E156" s="282" t="s">
        <v>583</v>
      </c>
      <c r="F156" s="281" t="s">
        <v>62</v>
      </c>
      <c r="G156" s="343">
        <f t="shared" si="4"/>
        <v>125000</v>
      </c>
      <c r="H156" s="318">
        <v>0</v>
      </c>
      <c r="I156" s="318">
        <v>125000</v>
      </c>
      <c r="J156" s="275"/>
    </row>
    <row r="157" spans="1:10" x14ac:dyDescent="0.2">
      <c r="A157" s="281" t="s">
        <v>740</v>
      </c>
      <c r="B157" s="281" t="s">
        <v>538</v>
      </c>
      <c r="C157" s="281" t="s">
        <v>539</v>
      </c>
      <c r="D157" s="281" t="s">
        <v>342</v>
      </c>
      <c r="E157" s="282" t="s">
        <v>741</v>
      </c>
      <c r="F157" s="281"/>
      <c r="G157" s="343">
        <f t="shared" si="4"/>
        <v>0</v>
      </c>
      <c r="H157" s="318">
        <v>0</v>
      </c>
      <c r="I157" s="318">
        <v>0</v>
      </c>
      <c r="J157" s="275"/>
    </row>
    <row r="158" spans="1:10" x14ac:dyDescent="0.2">
      <c r="A158" s="281" t="s">
        <v>742</v>
      </c>
      <c r="B158" s="281" t="s">
        <v>538</v>
      </c>
      <c r="C158" s="281" t="s">
        <v>539</v>
      </c>
      <c r="D158" s="281" t="s">
        <v>271</v>
      </c>
      <c r="E158" s="282" t="s">
        <v>743</v>
      </c>
      <c r="F158" s="281"/>
      <c r="G158" s="343">
        <f t="shared" si="4"/>
        <v>0</v>
      </c>
      <c r="H158" s="318">
        <v>0</v>
      </c>
      <c r="I158" s="318">
        <v>0</v>
      </c>
      <c r="J158" s="275"/>
    </row>
    <row r="159" spans="1:10" x14ac:dyDescent="0.2">
      <c r="A159" s="281" t="s">
        <v>744</v>
      </c>
      <c r="B159" s="281" t="s">
        <v>538</v>
      </c>
      <c r="C159" s="281" t="s">
        <v>539</v>
      </c>
      <c r="D159" s="281" t="s">
        <v>538</v>
      </c>
      <c r="E159" s="282" t="s">
        <v>745</v>
      </c>
      <c r="F159" s="281"/>
      <c r="G159" s="343">
        <f t="shared" si="4"/>
        <v>0</v>
      </c>
      <c r="H159" s="318">
        <v>0</v>
      </c>
      <c r="I159" s="318">
        <v>0</v>
      </c>
      <c r="J159" s="275"/>
    </row>
    <row r="160" spans="1:10" x14ac:dyDescent="0.2">
      <c r="A160" s="281" t="s">
        <v>746</v>
      </c>
      <c r="B160" s="281" t="s">
        <v>538</v>
      </c>
      <c r="C160" s="281" t="s">
        <v>539</v>
      </c>
      <c r="D160" s="281" t="s">
        <v>539</v>
      </c>
      <c r="E160" s="282" t="s">
        <v>747</v>
      </c>
      <c r="F160" s="281"/>
      <c r="G160" s="343">
        <f t="shared" si="4"/>
        <v>0</v>
      </c>
      <c r="H160" s="328">
        <f>H161+H162</f>
        <v>0</v>
      </c>
      <c r="I160" s="328">
        <v>0</v>
      </c>
      <c r="J160" s="275"/>
    </row>
    <row r="161" spans="1:10" x14ac:dyDescent="0.2">
      <c r="A161" s="281"/>
      <c r="B161" s="281"/>
      <c r="C161" s="281"/>
      <c r="D161" s="281"/>
      <c r="E161" s="305" t="s">
        <v>748</v>
      </c>
      <c r="F161" s="281">
        <v>5113</v>
      </c>
      <c r="G161" s="343">
        <f t="shared" si="4"/>
        <v>0</v>
      </c>
      <c r="H161" s="328">
        <v>0</v>
      </c>
      <c r="I161" s="328">
        <v>0</v>
      </c>
      <c r="J161" s="275"/>
    </row>
    <row r="162" spans="1:10" x14ac:dyDescent="0.2">
      <c r="A162" s="281"/>
      <c r="B162" s="281"/>
      <c r="C162" s="281"/>
      <c r="D162" s="281"/>
      <c r="E162" s="305" t="s">
        <v>582</v>
      </c>
      <c r="F162" s="281">
        <v>5129</v>
      </c>
      <c r="G162" s="343">
        <f t="shared" si="4"/>
        <v>0</v>
      </c>
      <c r="H162" s="318">
        <v>0</v>
      </c>
      <c r="I162" s="318">
        <v>0</v>
      </c>
      <c r="J162" s="275"/>
    </row>
    <row r="163" spans="1:10" x14ac:dyDescent="0.2">
      <c r="A163" s="281" t="s">
        <v>749</v>
      </c>
      <c r="B163" s="281" t="s">
        <v>538</v>
      </c>
      <c r="C163" s="281" t="s">
        <v>540</v>
      </c>
      <c r="D163" s="281" t="s">
        <v>340</v>
      </c>
      <c r="E163" s="282" t="s">
        <v>750</v>
      </c>
      <c r="F163" s="281"/>
      <c r="G163" s="323">
        <v>0</v>
      </c>
      <c r="H163" s="317">
        <v>0</v>
      </c>
      <c r="I163" s="317">
        <v>0</v>
      </c>
      <c r="J163" s="275"/>
    </row>
    <row r="164" spans="1:10" x14ac:dyDescent="0.2">
      <c r="A164" s="281" t="s">
        <v>751</v>
      </c>
      <c r="B164" s="281" t="s">
        <v>538</v>
      </c>
      <c r="C164" s="281" t="s">
        <v>540</v>
      </c>
      <c r="D164" s="281" t="s">
        <v>341</v>
      </c>
      <c r="E164" s="282" t="s">
        <v>752</v>
      </c>
      <c r="F164" s="281"/>
      <c r="G164" s="290">
        <v>0</v>
      </c>
      <c r="H164" s="318">
        <v>0</v>
      </c>
      <c r="I164" s="318">
        <v>0</v>
      </c>
      <c r="J164" s="275"/>
    </row>
    <row r="165" spans="1:10" x14ac:dyDescent="0.2">
      <c r="A165" s="281" t="s">
        <v>753</v>
      </c>
      <c r="B165" s="281" t="s">
        <v>538</v>
      </c>
      <c r="C165" s="281" t="s">
        <v>541</v>
      </c>
      <c r="D165" s="281" t="s">
        <v>340</v>
      </c>
      <c r="E165" s="282" t="s">
        <v>754</v>
      </c>
      <c r="F165" s="281"/>
      <c r="G165" s="323">
        <v>0</v>
      </c>
      <c r="H165" s="317">
        <v>0</v>
      </c>
      <c r="I165" s="317">
        <v>0</v>
      </c>
      <c r="J165" s="275"/>
    </row>
    <row r="166" spans="1:10" ht="22.5" x14ac:dyDescent="0.2">
      <c r="A166" s="281" t="s">
        <v>755</v>
      </c>
      <c r="B166" s="281" t="s">
        <v>538</v>
      </c>
      <c r="C166" s="281" t="s">
        <v>541</v>
      </c>
      <c r="D166" s="281" t="s">
        <v>341</v>
      </c>
      <c r="E166" s="282" t="s">
        <v>756</v>
      </c>
      <c r="F166" s="281"/>
      <c r="G166" s="290">
        <v>0</v>
      </c>
      <c r="H166" s="318">
        <v>0</v>
      </c>
      <c r="I166" s="318">
        <v>0</v>
      </c>
      <c r="J166" s="275"/>
    </row>
    <row r="167" spans="1:10" x14ac:dyDescent="0.2">
      <c r="A167" s="281" t="s">
        <v>757</v>
      </c>
      <c r="B167" s="281" t="s">
        <v>538</v>
      </c>
      <c r="C167" s="281" t="s">
        <v>541</v>
      </c>
      <c r="D167" s="281" t="s">
        <v>342</v>
      </c>
      <c r="E167" s="282" t="s">
        <v>758</v>
      </c>
      <c r="F167" s="281"/>
      <c r="G167" s="290">
        <v>0</v>
      </c>
      <c r="H167" s="318">
        <v>0</v>
      </c>
      <c r="I167" s="318">
        <v>0</v>
      </c>
      <c r="J167" s="275"/>
    </row>
    <row r="168" spans="1:10" x14ac:dyDescent="0.2">
      <c r="A168" s="281" t="s">
        <v>759</v>
      </c>
      <c r="B168" s="281" t="s">
        <v>538</v>
      </c>
      <c r="C168" s="281" t="s">
        <v>541</v>
      </c>
      <c r="D168" s="281" t="s">
        <v>271</v>
      </c>
      <c r="E168" s="282" t="s">
        <v>760</v>
      </c>
      <c r="F168" s="281"/>
      <c r="G168" s="290">
        <v>0</v>
      </c>
      <c r="H168" s="318">
        <v>0</v>
      </c>
      <c r="I168" s="318">
        <v>0</v>
      </c>
      <c r="J168" s="275"/>
    </row>
    <row r="169" spans="1:10" x14ac:dyDescent="0.2">
      <c r="A169" s="281" t="s">
        <v>761</v>
      </c>
      <c r="B169" s="281" t="s">
        <v>538</v>
      </c>
      <c r="C169" s="281" t="s">
        <v>541</v>
      </c>
      <c r="D169" s="281" t="s">
        <v>538</v>
      </c>
      <c r="E169" s="282" t="s">
        <v>762</v>
      </c>
      <c r="F169" s="281"/>
      <c r="G169" s="290">
        <v>0</v>
      </c>
      <c r="H169" s="318">
        <v>0</v>
      </c>
      <c r="I169" s="318">
        <v>0</v>
      </c>
      <c r="J169" s="275"/>
    </row>
    <row r="170" spans="1:10" ht="33.75" x14ac:dyDescent="0.2">
      <c r="A170" s="281" t="s">
        <v>763</v>
      </c>
      <c r="B170" s="281" t="s">
        <v>538</v>
      </c>
      <c r="C170" s="281" t="s">
        <v>542</v>
      </c>
      <c r="D170" s="281" t="s">
        <v>340</v>
      </c>
      <c r="E170" s="282" t="s">
        <v>764</v>
      </c>
      <c r="F170" s="281"/>
      <c r="G170" s="323">
        <v>0</v>
      </c>
      <c r="H170" s="317">
        <v>0</v>
      </c>
      <c r="I170" s="317">
        <v>0</v>
      </c>
      <c r="J170" s="275"/>
    </row>
    <row r="171" spans="1:10" ht="33.75" x14ac:dyDescent="0.2">
      <c r="A171" s="281" t="s">
        <v>765</v>
      </c>
      <c r="B171" s="281" t="s">
        <v>538</v>
      </c>
      <c r="C171" s="281" t="s">
        <v>542</v>
      </c>
      <c r="D171" s="281" t="s">
        <v>341</v>
      </c>
      <c r="E171" s="282" t="s">
        <v>766</v>
      </c>
      <c r="F171" s="281"/>
      <c r="G171" s="290">
        <v>0</v>
      </c>
      <c r="H171" s="318">
        <v>0</v>
      </c>
      <c r="I171" s="318">
        <v>0</v>
      </c>
      <c r="J171" s="275"/>
    </row>
    <row r="172" spans="1:10" ht="33.75" x14ac:dyDescent="0.2">
      <c r="A172" s="281" t="s">
        <v>767</v>
      </c>
      <c r="B172" s="281" t="s">
        <v>538</v>
      </c>
      <c r="C172" s="281" t="s">
        <v>542</v>
      </c>
      <c r="D172" s="281" t="s">
        <v>342</v>
      </c>
      <c r="E172" s="282" t="s">
        <v>768</v>
      </c>
      <c r="F172" s="281"/>
      <c r="G172" s="290">
        <v>0</v>
      </c>
      <c r="H172" s="318">
        <v>0</v>
      </c>
      <c r="I172" s="318">
        <v>0</v>
      </c>
      <c r="J172" s="275"/>
    </row>
    <row r="173" spans="1:10" ht="22.5" x14ac:dyDescent="0.2">
      <c r="A173" s="281" t="s">
        <v>769</v>
      </c>
      <c r="B173" s="281" t="s">
        <v>538</v>
      </c>
      <c r="C173" s="281" t="s">
        <v>542</v>
      </c>
      <c r="D173" s="281" t="s">
        <v>271</v>
      </c>
      <c r="E173" s="282" t="s">
        <v>770</v>
      </c>
      <c r="F173" s="281"/>
      <c r="G173" s="290">
        <v>0</v>
      </c>
      <c r="H173" s="318">
        <v>0</v>
      </c>
      <c r="I173" s="318">
        <v>0</v>
      </c>
      <c r="J173" s="275"/>
    </row>
    <row r="174" spans="1:10" ht="33.75" x14ac:dyDescent="0.2">
      <c r="A174" s="281" t="s">
        <v>771</v>
      </c>
      <c r="B174" s="281" t="s">
        <v>538</v>
      </c>
      <c r="C174" s="281" t="s">
        <v>542</v>
      </c>
      <c r="D174" s="281" t="s">
        <v>538</v>
      </c>
      <c r="E174" s="282" t="s">
        <v>772</v>
      </c>
      <c r="F174" s="281"/>
      <c r="G174" s="290">
        <v>0</v>
      </c>
      <c r="H174" s="318">
        <v>0</v>
      </c>
      <c r="I174" s="318">
        <v>0</v>
      </c>
      <c r="J174" s="275"/>
    </row>
    <row r="175" spans="1:10" ht="22.5" x14ac:dyDescent="0.2">
      <c r="A175" s="281" t="s">
        <v>773</v>
      </c>
      <c r="B175" s="281" t="s">
        <v>538</v>
      </c>
      <c r="C175" s="281" t="s">
        <v>542</v>
      </c>
      <c r="D175" s="281" t="s">
        <v>539</v>
      </c>
      <c r="E175" s="282" t="s">
        <v>774</v>
      </c>
      <c r="F175" s="281"/>
      <c r="G175" s="290">
        <v>0</v>
      </c>
      <c r="H175" s="318">
        <v>0</v>
      </c>
      <c r="I175" s="318">
        <v>0</v>
      </c>
      <c r="J175" s="275"/>
    </row>
    <row r="176" spans="1:10" ht="17.25" customHeight="1" x14ac:dyDescent="0.2">
      <c r="A176" s="281" t="s">
        <v>775</v>
      </c>
      <c r="B176" s="281" t="s">
        <v>538</v>
      </c>
      <c r="C176" s="281" t="s">
        <v>542</v>
      </c>
      <c r="D176" s="281" t="s">
        <v>540</v>
      </c>
      <c r="E176" s="282" t="s">
        <v>776</v>
      </c>
      <c r="F176" s="281"/>
      <c r="G176" s="290">
        <v>0</v>
      </c>
      <c r="H176" s="318">
        <v>0</v>
      </c>
      <c r="I176" s="318">
        <v>0</v>
      </c>
      <c r="J176" s="275"/>
    </row>
    <row r="177" spans="1:10" ht="22.5" x14ac:dyDescent="0.2">
      <c r="A177" s="281" t="s">
        <v>777</v>
      </c>
      <c r="B177" s="281" t="s">
        <v>538</v>
      </c>
      <c r="C177" s="281" t="s">
        <v>542</v>
      </c>
      <c r="D177" s="281" t="s">
        <v>541</v>
      </c>
      <c r="E177" s="282" t="s">
        <v>778</v>
      </c>
      <c r="F177" s="281"/>
      <c r="G177" s="290">
        <v>0</v>
      </c>
      <c r="H177" s="318">
        <v>0</v>
      </c>
      <c r="I177" s="318">
        <v>0</v>
      </c>
      <c r="J177" s="275"/>
    </row>
    <row r="178" spans="1:10" ht="22.5" x14ac:dyDescent="0.2">
      <c r="A178" s="281" t="s">
        <v>779</v>
      </c>
      <c r="B178" s="281" t="s">
        <v>538</v>
      </c>
      <c r="C178" s="281" t="s">
        <v>543</v>
      </c>
      <c r="D178" s="281" t="s">
        <v>340</v>
      </c>
      <c r="E178" s="282" t="s">
        <v>780</v>
      </c>
      <c r="F178" s="281"/>
      <c r="G178" s="323">
        <f>H178+I178</f>
        <v>0</v>
      </c>
      <c r="H178" s="317">
        <f>H179</f>
        <v>0</v>
      </c>
      <c r="I178" s="317">
        <f>I179</f>
        <v>0</v>
      </c>
      <c r="J178" s="275"/>
    </row>
    <row r="179" spans="1:10" ht="22.5" x14ac:dyDescent="0.2">
      <c r="A179" s="281" t="s">
        <v>781</v>
      </c>
      <c r="B179" s="281" t="s">
        <v>538</v>
      </c>
      <c r="C179" s="281" t="s">
        <v>543</v>
      </c>
      <c r="D179" s="281" t="s">
        <v>341</v>
      </c>
      <c r="E179" s="282" t="s">
        <v>782</v>
      </c>
      <c r="F179" s="281"/>
      <c r="G179" s="290">
        <v>0</v>
      </c>
      <c r="H179" s="318">
        <v>0</v>
      </c>
      <c r="I179" s="318">
        <v>0</v>
      </c>
      <c r="J179" s="275"/>
    </row>
    <row r="180" spans="1:10" ht="33.75" x14ac:dyDescent="0.2">
      <c r="A180" s="281" t="s">
        <v>783</v>
      </c>
      <c r="B180" s="281" t="s">
        <v>539</v>
      </c>
      <c r="C180" s="281" t="s">
        <v>340</v>
      </c>
      <c r="D180" s="281" t="s">
        <v>340</v>
      </c>
      <c r="E180" s="282" t="s">
        <v>784</v>
      </c>
      <c r="F180" s="281"/>
      <c r="G180" s="344">
        <f>H180+I180</f>
        <v>1934271.9239999999</v>
      </c>
      <c r="H180" s="345">
        <f>H181+H188+H192+H194+H200+H207</f>
        <v>960271.92399999988</v>
      </c>
      <c r="I180" s="345">
        <f>I181+I188+I192+I194+I200+I207</f>
        <v>974000</v>
      </c>
      <c r="J180" s="275"/>
    </row>
    <row r="181" spans="1:10" x14ac:dyDescent="0.2">
      <c r="A181" s="281" t="s">
        <v>785</v>
      </c>
      <c r="B181" s="281" t="s">
        <v>539</v>
      </c>
      <c r="C181" s="281" t="s">
        <v>341</v>
      </c>
      <c r="D181" s="281" t="s">
        <v>340</v>
      </c>
      <c r="E181" s="282" t="s">
        <v>786</v>
      </c>
      <c r="F181" s="281"/>
      <c r="G181" s="346">
        <f t="shared" ref="G181:G212" si="5">H181+I181</f>
        <v>845163.2</v>
      </c>
      <c r="H181" s="317">
        <f>H182</f>
        <v>591163.19999999995</v>
      </c>
      <c r="I181" s="317">
        <f>I182</f>
        <v>254000</v>
      </c>
      <c r="J181" s="275"/>
    </row>
    <row r="182" spans="1:10" x14ac:dyDescent="0.2">
      <c r="A182" s="281" t="s">
        <v>787</v>
      </c>
      <c r="B182" s="281" t="s">
        <v>539</v>
      </c>
      <c r="C182" s="281" t="s">
        <v>341</v>
      </c>
      <c r="D182" s="281" t="s">
        <v>341</v>
      </c>
      <c r="E182" s="282" t="s">
        <v>788</v>
      </c>
      <c r="F182" s="281"/>
      <c r="G182" s="319">
        <f t="shared" si="5"/>
        <v>845163.2</v>
      </c>
      <c r="H182" s="328">
        <f>H183+H184+H185+H186+H187</f>
        <v>591163.19999999995</v>
      </c>
      <c r="I182" s="328">
        <f>I183+I184+I185+I186+I187</f>
        <v>254000</v>
      </c>
      <c r="J182" s="275"/>
    </row>
    <row r="183" spans="1:10" x14ac:dyDescent="0.2">
      <c r="A183" s="281"/>
      <c r="B183" s="281"/>
      <c r="C183" s="281"/>
      <c r="D183" s="281"/>
      <c r="E183" s="282" t="s">
        <v>557</v>
      </c>
      <c r="F183" s="281" t="s">
        <v>432</v>
      </c>
      <c r="G183" s="319">
        <f t="shared" si="5"/>
        <v>0</v>
      </c>
      <c r="H183" s="328">
        <v>0</v>
      </c>
      <c r="I183" s="328">
        <v>0</v>
      </c>
      <c r="J183" s="275"/>
    </row>
    <row r="184" spans="1:10" x14ac:dyDescent="0.2">
      <c r="A184" s="281"/>
      <c r="B184" s="281"/>
      <c r="C184" s="281"/>
      <c r="D184" s="281"/>
      <c r="E184" s="282" t="s">
        <v>789</v>
      </c>
      <c r="F184" s="326">
        <v>4511</v>
      </c>
      <c r="G184" s="319">
        <f t="shared" si="5"/>
        <v>591163.19999999995</v>
      </c>
      <c r="H184" s="328">
        <v>591163.19999999995</v>
      </c>
      <c r="I184" s="328">
        <v>0</v>
      </c>
      <c r="J184" s="275"/>
    </row>
    <row r="185" spans="1:10" x14ac:dyDescent="0.2">
      <c r="A185" s="281"/>
      <c r="B185" s="281"/>
      <c r="C185" s="281"/>
      <c r="D185" s="281"/>
      <c r="E185" s="282" t="s">
        <v>583</v>
      </c>
      <c r="F185" s="281">
        <v>5134</v>
      </c>
      <c r="G185" s="319">
        <f t="shared" si="5"/>
        <v>10000</v>
      </c>
      <c r="H185" s="328">
        <v>0</v>
      </c>
      <c r="I185" s="328">
        <v>10000</v>
      </c>
      <c r="J185" s="275"/>
    </row>
    <row r="186" spans="1:10" x14ac:dyDescent="0.2">
      <c r="A186" s="281"/>
      <c r="B186" s="281"/>
      <c r="C186" s="281"/>
      <c r="D186" s="281"/>
      <c r="E186" s="282" t="s">
        <v>580</v>
      </c>
      <c r="F186" s="281" t="s">
        <v>50</v>
      </c>
      <c r="G186" s="319">
        <f t="shared" si="5"/>
        <v>220000</v>
      </c>
      <c r="H186" s="328">
        <v>0</v>
      </c>
      <c r="I186" s="328">
        <v>220000</v>
      </c>
      <c r="J186" s="275"/>
    </row>
    <row r="187" spans="1:10" x14ac:dyDescent="0.2">
      <c r="A187" s="281"/>
      <c r="B187" s="281"/>
      <c r="C187" s="281"/>
      <c r="D187" s="281"/>
      <c r="E187" s="282" t="s">
        <v>790</v>
      </c>
      <c r="F187" s="281" t="s">
        <v>52</v>
      </c>
      <c r="G187" s="319">
        <f t="shared" si="5"/>
        <v>24000</v>
      </c>
      <c r="H187" s="328">
        <v>0</v>
      </c>
      <c r="I187" s="328">
        <v>24000</v>
      </c>
      <c r="J187" s="275"/>
    </row>
    <row r="188" spans="1:10" ht="22.5" x14ac:dyDescent="0.2">
      <c r="A188" s="281">
        <v>2520</v>
      </c>
      <c r="B188" s="281" t="s">
        <v>539</v>
      </c>
      <c r="C188" s="281">
        <v>2</v>
      </c>
      <c r="D188" s="281" t="s">
        <v>340</v>
      </c>
      <c r="E188" s="282" t="s">
        <v>791</v>
      </c>
      <c r="F188" s="281"/>
      <c r="G188" s="346">
        <f t="shared" si="5"/>
        <v>0</v>
      </c>
      <c r="H188" s="283">
        <f>H189</f>
        <v>0</v>
      </c>
      <c r="I188" s="283">
        <f>I189</f>
        <v>0</v>
      </c>
      <c r="J188" s="275"/>
    </row>
    <row r="189" spans="1:10" ht="22.5" x14ac:dyDescent="0.2">
      <c r="A189" s="281">
        <v>2521</v>
      </c>
      <c r="B189" s="281" t="s">
        <v>539</v>
      </c>
      <c r="C189" s="281">
        <v>2</v>
      </c>
      <c r="D189" s="281" t="s">
        <v>341</v>
      </c>
      <c r="E189" s="282" t="s">
        <v>792</v>
      </c>
      <c r="F189" s="281"/>
      <c r="G189" s="319">
        <f t="shared" si="5"/>
        <v>0</v>
      </c>
      <c r="H189" s="318">
        <f>H190+H191</f>
        <v>0</v>
      </c>
      <c r="I189" s="318">
        <v>0</v>
      </c>
      <c r="J189" s="275"/>
    </row>
    <row r="190" spans="1:10" x14ac:dyDescent="0.2">
      <c r="A190" s="281"/>
      <c r="B190" s="281"/>
      <c r="C190" s="281"/>
      <c r="D190" s="281"/>
      <c r="E190" s="282" t="s">
        <v>558</v>
      </c>
      <c r="F190" s="281">
        <v>4214</v>
      </c>
      <c r="G190" s="319">
        <f t="shared" si="5"/>
        <v>0</v>
      </c>
      <c r="H190" s="318">
        <v>0</v>
      </c>
      <c r="I190" s="318">
        <v>0</v>
      </c>
      <c r="J190" s="275"/>
    </row>
    <row r="191" spans="1:10" x14ac:dyDescent="0.2">
      <c r="A191" s="281"/>
      <c r="B191" s="281"/>
      <c r="C191" s="281"/>
      <c r="D191" s="281"/>
      <c r="E191" s="282" t="s">
        <v>570</v>
      </c>
      <c r="F191" s="281">
        <v>4239</v>
      </c>
      <c r="G191" s="319">
        <f t="shared" si="5"/>
        <v>0</v>
      </c>
      <c r="H191" s="318">
        <v>0</v>
      </c>
      <c r="I191" s="318">
        <v>0</v>
      </c>
      <c r="J191" s="275"/>
    </row>
    <row r="192" spans="1:10" x14ac:dyDescent="0.2">
      <c r="A192" s="281" t="s">
        <v>793</v>
      </c>
      <c r="B192" s="281" t="s">
        <v>539</v>
      </c>
      <c r="C192" s="281" t="s">
        <v>271</v>
      </c>
      <c r="D192" s="281" t="s">
        <v>340</v>
      </c>
      <c r="E192" s="282" t="s">
        <v>794</v>
      </c>
      <c r="F192" s="281"/>
      <c r="G192" s="346">
        <f t="shared" si="5"/>
        <v>0</v>
      </c>
      <c r="H192" s="317">
        <v>0</v>
      </c>
      <c r="I192" s="317">
        <v>0</v>
      </c>
      <c r="J192" s="275"/>
    </row>
    <row r="193" spans="1:10" x14ac:dyDescent="0.2">
      <c r="A193" s="281" t="s">
        <v>795</v>
      </c>
      <c r="B193" s="281" t="s">
        <v>539</v>
      </c>
      <c r="C193" s="281" t="s">
        <v>271</v>
      </c>
      <c r="D193" s="281" t="s">
        <v>341</v>
      </c>
      <c r="E193" s="282" t="s">
        <v>796</v>
      </c>
      <c r="F193" s="281"/>
      <c r="G193" s="319">
        <f t="shared" si="5"/>
        <v>0</v>
      </c>
      <c r="H193" s="318">
        <v>0</v>
      </c>
      <c r="I193" s="318">
        <v>0</v>
      </c>
      <c r="J193" s="275"/>
    </row>
    <row r="194" spans="1:10" x14ac:dyDescent="0.2">
      <c r="A194" s="281" t="s">
        <v>797</v>
      </c>
      <c r="B194" s="281" t="s">
        <v>539</v>
      </c>
      <c r="C194" s="281" t="s">
        <v>538</v>
      </c>
      <c r="D194" s="281" t="s">
        <v>340</v>
      </c>
      <c r="E194" s="282" t="s">
        <v>798</v>
      </c>
      <c r="F194" s="281"/>
      <c r="G194" s="346">
        <f>H194+I194</f>
        <v>730000</v>
      </c>
      <c r="H194" s="317">
        <f>H195</f>
        <v>20000</v>
      </c>
      <c r="I194" s="317">
        <f>I195</f>
        <v>710000</v>
      </c>
      <c r="J194" s="275"/>
    </row>
    <row r="195" spans="1:10" x14ac:dyDescent="0.2">
      <c r="A195" s="281" t="s">
        <v>799</v>
      </c>
      <c r="B195" s="281" t="s">
        <v>539</v>
      </c>
      <c r="C195" s="281" t="s">
        <v>538</v>
      </c>
      <c r="D195" s="281" t="s">
        <v>341</v>
      </c>
      <c r="E195" s="282" t="s">
        <v>800</v>
      </c>
      <c r="F195" s="281"/>
      <c r="G195" s="319">
        <f t="shared" si="5"/>
        <v>730000</v>
      </c>
      <c r="H195" s="328">
        <f>H196+H197+H198+H199</f>
        <v>20000</v>
      </c>
      <c r="I195" s="328">
        <f>I196+I197+I198+I199</f>
        <v>710000</v>
      </c>
      <c r="J195" s="275"/>
    </row>
    <row r="196" spans="1:10" x14ac:dyDescent="0.2">
      <c r="A196" s="281"/>
      <c r="B196" s="281"/>
      <c r="C196" s="281"/>
      <c r="D196" s="281"/>
      <c r="E196" s="327" t="s">
        <v>557</v>
      </c>
      <c r="F196" s="281">
        <v>4213</v>
      </c>
      <c r="G196" s="319">
        <f>H196+I196</f>
        <v>20000</v>
      </c>
      <c r="H196" s="328">
        <v>20000</v>
      </c>
      <c r="I196" s="328">
        <v>0</v>
      </c>
      <c r="J196" s="275"/>
    </row>
    <row r="197" spans="1:10" x14ac:dyDescent="0.2">
      <c r="A197" s="281"/>
      <c r="B197" s="281"/>
      <c r="C197" s="281"/>
      <c r="D197" s="281"/>
      <c r="E197" s="282" t="s">
        <v>708</v>
      </c>
      <c r="F197" s="281">
        <v>5112</v>
      </c>
      <c r="G197" s="319">
        <f>H197+I197</f>
        <v>300000</v>
      </c>
      <c r="H197" s="328">
        <v>0</v>
      </c>
      <c r="I197" s="328">
        <v>300000</v>
      </c>
      <c r="J197" s="275"/>
    </row>
    <row r="198" spans="1:10" x14ac:dyDescent="0.2">
      <c r="A198" s="281"/>
      <c r="B198" s="281"/>
      <c r="C198" s="281"/>
      <c r="D198" s="281"/>
      <c r="E198" s="305" t="s">
        <v>748</v>
      </c>
      <c r="F198" s="281">
        <v>5113</v>
      </c>
      <c r="G198" s="319">
        <f>H198+I198</f>
        <v>400000</v>
      </c>
      <c r="H198" s="328">
        <v>0</v>
      </c>
      <c r="I198" s="328">
        <v>400000</v>
      </c>
      <c r="J198" s="275"/>
    </row>
    <row r="199" spans="1:10" x14ac:dyDescent="0.2">
      <c r="A199" s="281" t="s">
        <v>10</v>
      </c>
      <c r="B199" s="281"/>
      <c r="C199" s="281"/>
      <c r="D199" s="281"/>
      <c r="E199" s="282" t="s">
        <v>583</v>
      </c>
      <c r="F199" s="281">
        <v>5134</v>
      </c>
      <c r="G199" s="319">
        <f>H199+I199</f>
        <v>10000</v>
      </c>
      <c r="H199" s="328">
        <v>0</v>
      </c>
      <c r="I199" s="328">
        <v>10000</v>
      </c>
      <c r="J199" s="275"/>
    </row>
    <row r="200" spans="1:10" ht="33.75" x14ac:dyDescent="0.2">
      <c r="A200" s="281" t="s">
        <v>801</v>
      </c>
      <c r="B200" s="281" t="s">
        <v>539</v>
      </c>
      <c r="C200" s="281" t="s">
        <v>539</v>
      </c>
      <c r="D200" s="281" t="s">
        <v>340</v>
      </c>
      <c r="E200" s="282" t="s">
        <v>802</v>
      </c>
      <c r="F200" s="281"/>
      <c r="G200" s="346">
        <f t="shared" si="5"/>
        <v>0</v>
      </c>
      <c r="H200" s="317">
        <v>0</v>
      </c>
      <c r="I200" s="317">
        <v>0</v>
      </c>
      <c r="J200" s="275"/>
    </row>
    <row r="201" spans="1:10" ht="22.5" x14ac:dyDescent="0.2">
      <c r="A201" s="281" t="s">
        <v>803</v>
      </c>
      <c r="B201" s="281" t="s">
        <v>539</v>
      </c>
      <c r="C201" s="281" t="s">
        <v>539</v>
      </c>
      <c r="D201" s="281" t="s">
        <v>341</v>
      </c>
      <c r="E201" s="282" t="s">
        <v>804</v>
      </c>
      <c r="F201" s="281"/>
      <c r="G201" s="319">
        <f t="shared" si="5"/>
        <v>0</v>
      </c>
      <c r="H201" s="328">
        <v>0</v>
      </c>
      <c r="I201" s="318">
        <v>0</v>
      </c>
      <c r="J201" s="275"/>
    </row>
    <row r="202" spans="1:10" x14ac:dyDescent="0.2">
      <c r="A202" s="281"/>
      <c r="B202" s="281"/>
      <c r="C202" s="281"/>
      <c r="D202" s="281"/>
      <c r="E202" s="282" t="s">
        <v>570</v>
      </c>
      <c r="F202" s="281" t="s">
        <v>77</v>
      </c>
      <c r="G202" s="319">
        <f t="shared" si="5"/>
        <v>0</v>
      </c>
      <c r="H202" s="328">
        <v>0</v>
      </c>
      <c r="I202" s="318">
        <v>0</v>
      </c>
      <c r="J202" s="275"/>
    </row>
    <row r="203" spans="1:10" x14ac:dyDescent="0.2">
      <c r="A203" s="281"/>
      <c r="B203" s="281"/>
      <c r="C203" s="281"/>
      <c r="D203" s="281"/>
      <c r="E203" s="282" t="s">
        <v>572</v>
      </c>
      <c r="F203" s="281" t="s">
        <v>78</v>
      </c>
      <c r="G203" s="319">
        <f t="shared" si="5"/>
        <v>0</v>
      </c>
      <c r="H203" s="328">
        <v>0</v>
      </c>
      <c r="I203" s="318">
        <v>0</v>
      </c>
      <c r="J203" s="275"/>
    </row>
    <row r="204" spans="1:10" x14ac:dyDescent="0.2">
      <c r="A204" s="281"/>
      <c r="B204" s="281"/>
      <c r="C204" s="281"/>
      <c r="D204" s="281"/>
      <c r="E204" s="282" t="s">
        <v>805</v>
      </c>
      <c r="F204" s="281" t="s">
        <v>82</v>
      </c>
      <c r="G204" s="319">
        <f t="shared" si="5"/>
        <v>0</v>
      </c>
      <c r="H204" s="328">
        <v>0</v>
      </c>
      <c r="I204" s="318">
        <v>0</v>
      </c>
      <c r="J204" s="275"/>
    </row>
    <row r="205" spans="1:10" x14ac:dyDescent="0.2">
      <c r="A205" s="281"/>
      <c r="B205" s="281"/>
      <c r="C205" s="281"/>
      <c r="D205" s="281"/>
      <c r="E205" s="282" t="s">
        <v>575</v>
      </c>
      <c r="F205" s="281" t="s">
        <v>84</v>
      </c>
      <c r="G205" s="319">
        <f t="shared" si="5"/>
        <v>0</v>
      </c>
      <c r="H205" s="328">
        <v>0</v>
      </c>
      <c r="I205" s="318">
        <v>0</v>
      </c>
      <c r="J205" s="275"/>
    </row>
    <row r="206" spans="1:10" x14ac:dyDescent="0.2">
      <c r="A206" s="281"/>
      <c r="B206" s="281"/>
      <c r="C206" s="281"/>
      <c r="D206" s="281"/>
      <c r="E206" s="282" t="s">
        <v>577</v>
      </c>
      <c r="F206" s="281" t="s">
        <v>88</v>
      </c>
      <c r="G206" s="319">
        <f t="shared" si="5"/>
        <v>0</v>
      </c>
      <c r="H206" s="328">
        <v>0</v>
      </c>
      <c r="I206" s="318">
        <v>0</v>
      </c>
      <c r="J206" s="275"/>
    </row>
    <row r="207" spans="1:10" ht="22.5" x14ac:dyDescent="0.2">
      <c r="A207" s="281" t="s">
        <v>806</v>
      </c>
      <c r="B207" s="281" t="s">
        <v>539</v>
      </c>
      <c r="C207" s="281" t="s">
        <v>540</v>
      </c>
      <c r="D207" s="281" t="s">
        <v>340</v>
      </c>
      <c r="E207" s="282" t="s">
        <v>807</v>
      </c>
      <c r="F207" s="281"/>
      <c r="G207" s="346">
        <f t="shared" si="5"/>
        <v>359108.72399999999</v>
      </c>
      <c r="H207" s="283">
        <f>H208+H209+H210+H212+H211</f>
        <v>349108.72399999999</v>
      </c>
      <c r="I207" s="283">
        <f>I208+I209+I210+I212+I211</f>
        <v>10000</v>
      </c>
      <c r="J207" s="275"/>
    </row>
    <row r="208" spans="1:10" x14ac:dyDescent="0.2">
      <c r="A208" s="281"/>
      <c r="B208" s="281"/>
      <c r="C208" s="281"/>
      <c r="D208" s="281"/>
      <c r="E208" s="282" t="s">
        <v>808</v>
      </c>
      <c r="F208" s="281">
        <v>4213</v>
      </c>
      <c r="G208" s="319">
        <f t="shared" si="5"/>
        <v>3000</v>
      </c>
      <c r="H208" s="318">
        <v>3000</v>
      </c>
      <c r="I208" s="318">
        <v>0</v>
      </c>
      <c r="J208" s="275"/>
    </row>
    <row r="209" spans="1:14" x14ac:dyDescent="0.2">
      <c r="A209" s="281"/>
      <c r="B209" s="281"/>
      <c r="C209" s="281"/>
      <c r="D209" s="281"/>
      <c r="E209" s="282" t="s">
        <v>558</v>
      </c>
      <c r="F209" s="281">
        <v>4214</v>
      </c>
      <c r="G209" s="319">
        <f>H209+I209</f>
        <v>500</v>
      </c>
      <c r="H209" s="318">
        <v>500</v>
      </c>
      <c r="I209" s="318">
        <v>0</v>
      </c>
      <c r="J209" s="275"/>
    </row>
    <row r="210" spans="1:14" x14ac:dyDescent="0.2">
      <c r="A210" s="281"/>
      <c r="B210" s="281"/>
      <c r="C210" s="281"/>
      <c r="D210" s="281"/>
      <c r="E210" s="282" t="s">
        <v>570</v>
      </c>
      <c r="F210" s="281">
        <v>4239</v>
      </c>
      <c r="G210" s="319">
        <f t="shared" si="5"/>
        <v>45000</v>
      </c>
      <c r="H210" s="318">
        <v>45000</v>
      </c>
      <c r="I210" s="318">
        <v>0</v>
      </c>
      <c r="J210" s="275"/>
    </row>
    <row r="211" spans="1:14" x14ac:dyDescent="0.2">
      <c r="A211" s="281"/>
      <c r="B211" s="281"/>
      <c r="C211" s="281"/>
      <c r="D211" s="281"/>
      <c r="E211" s="282" t="s">
        <v>809</v>
      </c>
      <c r="F211" s="281">
        <v>4729</v>
      </c>
      <c r="G211" s="319">
        <f>H211+I211</f>
        <v>300608.72399999999</v>
      </c>
      <c r="H211" s="318">
        <v>300608.72399999999</v>
      </c>
      <c r="I211" s="318">
        <v>0</v>
      </c>
      <c r="J211" s="275"/>
    </row>
    <row r="212" spans="1:14" x14ac:dyDescent="0.2">
      <c r="A212" s="281"/>
      <c r="B212" s="281"/>
      <c r="C212" s="281"/>
      <c r="D212" s="281"/>
      <c r="E212" s="282" t="s">
        <v>583</v>
      </c>
      <c r="F212" s="281">
        <v>5134</v>
      </c>
      <c r="G212" s="319">
        <f t="shared" si="5"/>
        <v>10000</v>
      </c>
      <c r="H212" s="318">
        <v>0</v>
      </c>
      <c r="I212" s="318">
        <v>10000</v>
      </c>
      <c r="J212" s="275"/>
    </row>
    <row r="213" spans="1:14" ht="45" x14ac:dyDescent="0.2">
      <c r="A213" s="281" t="s">
        <v>810</v>
      </c>
      <c r="B213" s="281" t="s">
        <v>540</v>
      </c>
      <c r="C213" s="281" t="s">
        <v>340</v>
      </c>
      <c r="D213" s="281" t="s">
        <v>340</v>
      </c>
      <c r="E213" s="282" t="s">
        <v>811</v>
      </c>
      <c r="F213" s="281"/>
      <c r="G213" s="347">
        <f>H213+I213</f>
        <v>1714169.2</v>
      </c>
      <c r="H213" s="345">
        <f>H214+H216+H218+H233+H235</f>
        <v>624169.19999999995</v>
      </c>
      <c r="I213" s="345">
        <f>I214+I216+I218+I233+I235</f>
        <v>1090000</v>
      </c>
      <c r="J213" s="275"/>
      <c r="M213" s="90"/>
      <c r="N213" s="90"/>
    </row>
    <row r="214" spans="1:14" x14ac:dyDescent="0.2">
      <c r="A214" s="281" t="s">
        <v>812</v>
      </c>
      <c r="B214" s="281" t="s">
        <v>540</v>
      </c>
      <c r="C214" s="281" t="s">
        <v>342</v>
      </c>
      <c r="D214" s="281" t="s">
        <v>340</v>
      </c>
      <c r="E214" s="282" t="s">
        <v>813</v>
      </c>
      <c r="F214" s="281"/>
      <c r="G214" s="323">
        <v>0</v>
      </c>
      <c r="H214" s="317">
        <v>0</v>
      </c>
      <c r="I214" s="317">
        <v>0</v>
      </c>
      <c r="J214" s="275"/>
    </row>
    <row r="215" spans="1:14" x14ac:dyDescent="0.2">
      <c r="A215" s="281" t="s">
        <v>814</v>
      </c>
      <c r="B215" s="281" t="s">
        <v>540</v>
      </c>
      <c r="C215" s="281" t="s">
        <v>342</v>
      </c>
      <c r="D215" s="281" t="s">
        <v>341</v>
      </c>
      <c r="E215" s="282" t="s">
        <v>815</v>
      </c>
      <c r="F215" s="281"/>
      <c r="G215" s="290">
        <v>0</v>
      </c>
      <c r="H215" s="318">
        <v>0</v>
      </c>
      <c r="I215" s="318">
        <v>0</v>
      </c>
      <c r="J215" s="275"/>
    </row>
    <row r="216" spans="1:14" x14ac:dyDescent="0.2">
      <c r="A216" s="281" t="s">
        <v>816</v>
      </c>
      <c r="B216" s="281" t="s">
        <v>540</v>
      </c>
      <c r="C216" s="281" t="s">
        <v>271</v>
      </c>
      <c r="D216" s="281" t="s">
        <v>340</v>
      </c>
      <c r="E216" s="282" t="s">
        <v>817</v>
      </c>
      <c r="F216" s="281"/>
      <c r="G216" s="323">
        <v>0</v>
      </c>
      <c r="H216" s="317">
        <v>0</v>
      </c>
      <c r="I216" s="317">
        <v>0</v>
      </c>
      <c r="J216" s="275"/>
    </row>
    <row r="217" spans="1:14" x14ac:dyDescent="0.2">
      <c r="A217" s="281" t="s">
        <v>818</v>
      </c>
      <c r="B217" s="281" t="s">
        <v>540</v>
      </c>
      <c r="C217" s="281" t="s">
        <v>271</v>
      </c>
      <c r="D217" s="281" t="s">
        <v>341</v>
      </c>
      <c r="E217" s="282" t="s">
        <v>819</v>
      </c>
      <c r="F217" s="281"/>
      <c r="G217" s="290">
        <v>0</v>
      </c>
      <c r="H217" s="318">
        <v>0</v>
      </c>
      <c r="I217" s="318">
        <v>0</v>
      </c>
      <c r="J217" s="275"/>
    </row>
    <row r="218" spans="1:14" x14ac:dyDescent="0.2">
      <c r="A218" s="281" t="s">
        <v>820</v>
      </c>
      <c r="B218" s="281" t="s">
        <v>540</v>
      </c>
      <c r="C218" s="281" t="s">
        <v>538</v>
      </c>
      <c r="D218" s="281" t="s">
        <v>340</v>
      </c>
      <c r="E218" s="282" t="s">
        <v>821</v>
      </c>
      <c r="F218" s="281"/>
      <c r="G218" s="316">
        <f>H218+I218</f>
        <v>790000</v>
      </c>
      <c r="H218" s="283">
        <f>H219</f>
        <v>70000</v>
      </c>
      <c r="I218" s="283">
        <f>I219</f>
        <v>720000</v>
      </c>
      <c r="J218" s="275"/>
    </row>
    <row r="219" spans="1:14" x14ac:dyDescent="0.2">
      <c r="A219" s="281" t="s">
        <v>822</v>
      </c>
      <c r="B219" s="281" t="s">
        <v>540</v>
      </c>
      <c r="C219" s="281" t="s">
        <v>538</v>
      </c>
      <c r="D219" s="281" t="s">
        <v>341</v>
      </c>
      <c r="E219" s="282" t="s">
        <v>823</v>
      </c>
      <c r="F219" s="281"/>
      <c r="G219" s="290">
        <f>H219+I219</f>
        <v>790000</v>
      </c>
      <c r="H219" s="318">
        <f>H220+H221+H222+H223+H224+H225+H226+H227+H228+H229+H230+H231+H232</f>
        <v>70000</v>
      </c>
      <c r="I219" s="318">
        <f>I220+I221+I222+I223+I224+I225+I226+I227+I228+I229+I230+I231+I232</f>
        <v>720000</v>
      </c>
      <c r="J219" s="275"/>
    </row>
    <row r="220" spans="1:14" x14ac:dyDescent="0.2">
      <c r="A220" s="281"/>
      <c r="B220" s="281"/>
      <c r="C220" s="281"/>
      <c r="D220" s="281"/>
      <c r="E220" s="282" t="s">
        <v>556</v>
      </c>
      <c r="F220" s="281" t="s">
        <v>431</v>
      </c>
      <c r="G220" s="290">
        <f t="shared" ref="G220:G232" si="6">H220+I220</f>
        <v>0</v>
      </c>
      <c r="H220" s="318">
        <v>0</v>
      </c>
      <c r="I220" s="318">
        <v>0</v>
      </c>
      <c r="J220" s="275"/>
    </row>
    <row r="221" spans="1:14" x14ac:dyDescent="0.2">
      <c r="A221" s="281"/>
      <c r="B221" s="281"/>
      <c r="C221" s="281"/>
      <c r="D221" s="281"/>
      <c r="E221" s="282" t="s">
        <v>692</v>
      </c>
      <c r="F221" s="281" t="s">
        <v>435</v>
      </c>
      <c r="G221" s="290">
        <f t="shared" si="6"/>
        <v>0</v>
      </c>
      <c r="H221" s="318">
        <v>0</v>
      </c>
      <c r="I221" s="318">
        <v>0</v>
      </c>
      <c r="J221" s="275"/>
    </row>
    <row r="222" spans="1:14" x14ac:dyDescent="0.2">
      <c r="A222" s="281"/>
      <c r="B222" s="281"/>
      <c r="C222" s="281"/>
      <c r="D222" s="281"/>
      <c r="E222" s="282" t="s">
        <v>570</v>
      </c>
      <c r="F222" s="281" t="s">
        <v>77</v>
      </c>
      <c r="G222" s="290">
        <f t="shared" si="6"/>
        <v>0</v>
      </c>
      <c r="H222" s="318">
        <v>0</v>
      </c>
      <c r="I222" s="318">
        <v>0</v>
      </c>
      <c r="J222" s="275"/>
    </row>
    <row r="223" spans="1:14" x14ac:dyDescent="0.2">
      <c r="A223" s="281"/>
      <c r="B223" s="281"/>
      <c r="C223" s="281"/>
      <c r="D223" s="281"/>
      <c r="E223" s="282" t="s">
        <v>572</v>
      </c>
      <c r="F223" s="281" t="s">
        <v>78</v>
      </c>
      <c r="G223" s="290">
        <f t="shared" si="6"/>
        <v>0</v>
      </c>
      <c r="H223" s="318">
        <v>0</v>
      </c>
      <c r="I223" s="318">
        <v>0</v>
      </c>
      <c r="J223" s="275"/>
    </row>
    <row r="224" spans="1:14" ht="14.25" customHeight="1" x14ac:dyDescent="0.2">
      <c r="A224" s="281"/>
      <c r="B224" s="281"/>
      <c r="C224" s="281"/>
      <c r="D224" s="281"/>
      <c r="E224" s="282" t="s">
        <v>693</v>
      </c>
      <c r="F224" s="281" t="s">
        <v>79</v>
      </c>
      <c r="G224" s="290">
        <f t="shared" si="6"/>
        <v>70000</v>
      </c>
      <c r="H224" s="318">
        <v>70000</v>
      </c>
      <c r="I224" s="318">
        <v>0</v>
      </c>
      <c r="J224" s="275"/>
    </row>
    <row r="225" spans="1:10" ht="22.5" x14ac:dyDescent="0.2">
      <c r="A225" s="281"/>
      <c r="B225" s="281"/>
      <c r="C225" s="281"/>
      <c r="D225" s="281"/>
      <c r="E225" s="282" t="s">
        <v>573</v>
      </c>
      <c r="F225" s="281" t="s">
        <v>80</v>
      </c>
      <c r="G225" s="290">
        <f t="shared" si="6"/>
        <v>0</v>
      </c>
      <c r="H225" s="318">
        <v>0</v>
      </c>
      <c r="I225" s="318">
        <v>0</v>
      </c>
      <c r="J225" s="275"/>
    </row>
    <row r="226" spans="1:10" x14ac:dyDescent="0.2">
      <c r="A226" s="281"/>
      <c r="B226" s="281"/>
      <c r="C226" s="281"/>
      <c r="D226" s="281"/>
      <c r="E226" s="282" t="s">
        <v>577</v>
      </c>
      <c r="F226" s="281" t="s">
        <v>88</v>
      </c>
      <c r="G226" s="290">
        <f t="shared" si="6"/>
        <v>0</v>
      </c>
      <c r="H226" s="318">
        <v>0</v>
      </c>
      <c r="I226" s="318">
        <v>0</v>
      </c>
      <c r="J226" s="275"/>
    </row>
    <row r="227" spans="1:10" x14ac:dyDescent="0.2">
      <c r="A227" s="281"/>
      <c r="B227" s="281"/>
      <c r="C227" s="281"/>
      <c r="D227" s="281"/>
      <c r="E227" s="282" t="s">
        <v>708</v>
      </c>
      <c r="F227" s="281" t="s">
        <v>47</v>
      </c>
      <c r="G227" s="290">
        <f t="shared" si="6"/>
        <v>700000</v>
      </c>
      <c r="H227" s="318">
        <v>0</v>
      </c>
      <c r="I227" s="318">
        <v>700000</v>
      </c>
      <c r="J227" s="275"/>
    </row>
    <row r="228" spans="1:10" x14ac:dyDescent="0.2">
      <c r="A228" s="281"/>
      <c r="B228" s="281"/>
      <c r="C228" s="281"/>
      <c r="D228" s="281"/>
      <c r="E228" s="282" t="s">
        <v>579</v>
      </c>
      <c r="F228" s="281" t="s">
        <v>48</v>
      </c>
      <c r="G228" s="290">
        <f t="shared" si="6"/>
        <v>0</v>
      </c>
      <c r="H228" s="318">
        <v>0</v>
      </c>
      <c r="I228" s="318">
        <v>0</v>
      </c>
      <c r="J228" s="275"/>
    </row>
    <row r="229" spans="1:10" x14ac:dyDescent="0.2">
      <c r="A229" s="281"/>
      <c r="B229" s="281"/>
      <c r="C229" s="281"/>
      <c r="D229" s="281"/>
      <c r="E229" s="282" t="s">
        <v>580</v>
      </c>
      <c r="F229" s="281" t="s">
        <v>50</v>
      </c>
      <c r="G229" s="290">
        <f t="shared" si="6"/>
        <v>0</v>
      </c>
      <c r="H229" s="318">
        <v>0</v>
      </c>
      <c r="I229" s="318">
        <v>0</v>
      </c>
      <c r="J229" s="275"/>
    </row>
    <row r="230" spans="1:10" x14ac:dyDescent="0.2">
      <c r="A230" s="281"/>
      <c r="B230" s="281"/>
      <c r="C230" s="281"/>
      <c r="D230" s="281"/>
      <c r="E230" s="282" t="s">
        <v>790</v>
      </c>
      <c r="F230" s="281" t="s">
        <v>52</v>
      </c>
      <c r="G230" s="290">
        <f t="shared" si="6"/>
        <v>0</v>
      </c>
      <c r="H230" s="318">
        <v>0</v>
      </c>
      <c r="I230" s="318">
        <v>0</v>
      </c>
      <c r="J230" s="275"/>
    </row>
    <row r="231" spans="1:10" x14ac:dyDescent="0.2">
      <c r="A231" s="281"/>
      <c r="B231" s="281"/>
      <c r="C231" s="281"/>
      <c r="D231" s="281"/>
      <c r="E231" s="282" t="s">
        <v>824</v>
      </c>
      <c r="F231" s="281" t="s">
        <v>54</v>
      </c>
      <c r="G231" s="290">
        <f t="shared" si="6"/>
        <v>0</v>
      </c>
      <c r="H231" s="318">
        <v>0</v>
      </c>
      <c r="I231" s="318">
        <v>0</v>
      </c>
      <c r="J231" s="275"/>
    </row>
    <row r="232" spans="1:10" x14ac:dyDescent="0.2">
      <c r="A232" s="281"/>
      <c r="B232" s="281"/>
      <c r="C232" s="281"/>
      <c r="D232" s="281"/>
      <c r="E232" s="282" t="s">
        <v>583</v>
      </c>
      <c r="F232" s="281" t="s">
        <v>62</v>
      </c>
      <c r="G232" s="290">
        <f t="shared" si="6"/>
        <v>20000</v>
      </c>
      <c r="H232" s="318">
        <v>0</v>
      </c>
      <c r="I232" s="318">
        <v>20000</v>
      </c>
      <c r="J232" s="275"/>
    </row>
    <row r="233" spans="1:10" ht="33.75" x14ac:dyDescent="0.2">
      <c r="A233" s="281" t="s">
        <v>825</v>
      </c>
      <c r="B233" s="281" t="s">
        <v>540</v>
      </c>
      <c r="C233" s="281" t="s">
        <v>539</v>
      </c>
      <c r="D233" s="281" t="s">
        <v>340</v>
      </c>
      <c r="E233" s="282" t="s">
        <v>826</v>
      </c>
      <c r="F233" s="281"/>
      <c r="G233" s="323">
        <v>0</v>
      </c>
      <c r="H233" s="317">
        <v>0</v>
      </c>
      <c r="I233" s="317">
        <v>0</v>
      </c>
      <c r="J233" s="275"/>
    </row>
    <row r="234" spans="1:10" ht="33.75" x14ac:dyDescent="0.2">
      <c r="A234" s="281" t="s">
        <v>827</v>
      </c>
      <c r="B234" s="281" t="s">
        <v>540</v>
      </c>
      <c r="C234" s="281" t="s">
        <v>539</v>
      </c>
      <c r="D234" s="281" t="s">
        <v>341</v>
      </c>
      <c r="E234" s="282" t="s">
        <v>828</v>
      </c>
      <c r="F234" s="281"/>
      <c r="G234" s="290">
        <v>0</v>
      </c>
      <c r="H234" s="318">
        <v>0</v>
      </c>
      <c r="I234" s="318">
        <v>0</v>
      </c>
      <c r="J234" s="275"/>
    </row>
    <row r="235" spans="1:10" ht="22.5" x14ac:dyDescent="0.2">
      <c r="A235" s="281" t="s">
        <v>829</v>
      </c>
      <c r="B235" s="281" t="s">
        <v>540</v>
      </c>
      <c r="C235" s="281" t="s">
        <v>540</v>
      </c>
      <c r="D235" s="281" t="s">
        <v>340</v>
      </c>
      <c r="E235" s="282" t="s">
        <v>830</v>
      </c>
      <c r="F235" s="281"/>
      <c r="G235" s="316">
        <f>H235+I235</f>
        <v>924169.2</v>
      </c>
      <c r="H235" s="283">
        <f>H236</f>
        <v>554169.19999999995</v>
      </c>
      <c r="I235" s="283">
        <f>I236</f>
        <v>370000</v>
      </c>
      <c r="J235" s="275"/>
    </row>
    <row r="236" spans="1:10" ht="22.5" x14ac:dyDescent="0.2">
      <c r="A236" s="281" t="s">
        <v>831</v>
      </c>
      <c r="B236" s="281" t="s">
        <v>540</v>
      </c>
      <c r="C236" s="281" t="s">
        <v>540</v>
      </c>
      <c r="D236" s="281" t="s">
        <v>341</v>
      </c>
      <c r="E236" s="282" t="s">
        <v>832</v>
      </c>
      <c r="F236" s="281"/>
      <c r="G236" s="319">
        <f>H236+I236</f>
        <v>924169.2</v>
      </c>
      <c r="H236" s="320">
        <f>H237+H238+H239+H240+H241+H242+H243+H244+H245+H246</f>
        <v>554169.19999999995</v>
      </c>
      <c r="I236" s="320">
        <f>I237+I238+I239+I241+I242+I243+I244+I245+I246</f>
        <v>370000</v>
      </c>
      <c r="J236" s="275"/>
    </row>
    <row r="237" spans="1:10" x14ac:dyDescent="0.2">
      <c r="A237" s="281"/>
      <c r="B237" s="281"/>
      <c r="C237" s="281"/>
      <c r="D237" s="281"/>
      <c r="E237" s="282" t="s">
        <v>789</v>
      </c>
      <c r="F237" s="281">
        <v>4511</v>
      </c>
      <c r="G237" s="319">
        <f t="shared" ref="G237:G246" si="7">H237+I237</f>
        <v>538169.19999999995</v>
      </c>
      <c r="H237" s="320">
        <v>538169.19999999995</v>
      </c>
      <c r="I237" s="320">
        <v>0</v>
      </c>
      <c r="J237" s="275"/>
    </row>
    <row r="238" spans="1:10" ht="17.25" customHeight="1" x14ac:dyDescent="0.2">
      <c r="A238" s="281"/>
      <c r="B238" s="281"/>
      <c r="C238" s="281"/>
      <c r="D238" s="281"/>
      <c r="E238" s="282" t="s">
        <v>693</v>
      </c>
      <c r="F238" s="281" t="s">
        <v>79</v>
      </c>
      <c r="G238" s="319">
        <f t="shared" si="7"/>
        <v>0</v>
      </c>
      <c r="H238" s="318">
        <v>0</v>
      </c>
      <c r="I238" s="318">
        <v>0</v>
      </c>
      <c r="J238" s="275"/>
    </row>
    <row r="239" spans="1:10" x14ac:dyDescent="0.2">
      <c r="A239" s="281"/>
      <c r="B239" s="281"/>
      <c r="C239" s="281"/>
      <c r="D239" s="281"/>
      <c r="E239" s="282" t="s">
        <v>570</v>
      </c>
      <c r="F239" s="281">
        <v>4239</v>
      </c>
      <c r="G239" s="319">
        <f t="shared" si="7"/>
        <v>6000</v>
      </c>
      <c r="H239" s="318">
        <v>6000</v>
      </c>
      <c r="I239" s="318">
        <v>0</v>
      </c>
      <c r="J239" s="275"/>
    </row>
    <row r="240" spans="1:10" x14ac:dyDescent="0.2">
      <c r="A240" s="281"/>
      <c r="B240" s="281"/>
      <c r="C240" s="281"/>
      <c r="D240" s="281"/>
      <c r="E240" s="282" t="s">
        <v>577</v>
      </c>
      <c r="F240" s="281">
        <v>4269</v>
      </c>
      <c r="G240" s="319">
        <f t="shared" si="7"/>
        <v>10000</v>
      </c>
      <c r="H240" s="318">
        <v>10000</v>
      </c>
      <c r="I240" s="318">
        <v>0</v>
      </c>
      <c r="J240" s="275"/>
    </row>
    <row r="241" spans="1:13" x14ac:dyDescent="0.2">
      <c r="A241" s="281"/>
      <c r="B241" s="281"/>
      <c r="C241" s="281"/>
      <c r="D241" s="281"/>
      <c r="E241" s="282" t="s">
        <v>708</v>
      </c>
      <c r="F241" s="281" t="s">
        <v>47</v>
      </c>
      <c r="G241" s="319">
        <f t="shared" si="7"/>
        <v>0</v>
      </c>
      <c r="H241" s="318">
        <v>0</v>
      </c>
      <c r="I241" s="318">
        <v>0</v>
      </c>
      <c r="J241" s="275"/>
    </row>
    <row r="242" spans="1:13" x14ac:dyDescent="0.2">
      <c r="A242" s="281"/>
      <c r="B242" s="281"/>
      <c r="C242" s="281"/>
      <c r="D242" s="281"/>
      <c r="E242" s="305" t="s">
        <v>748</v>
      </c>
      <c r="F242" s="281" t="s">
        <v>48</v>
      </c>
      <c r="G242" s="319">
        <f t="shared" si="7"/>
        <v>100000</v>
      </c>
      <c r="H242" s="318">
        <v>0</v>
      </c>
      <c r="I242" s="318">
        <v>100000</v>
      </c>
      <c r="J242" s="275"/>
      <c r="M242" s="182"/>
    </row>
    <row r="243" spans="1:13" x14ac:dyDescent="0.2">
      <c r="A243" s="281"/>
      <c r="B243" s="281"/>
      <c r="C243" s="281"/>
      <c r="D243" s="281"/>
      <c r="E243" s="282" t="s">
        <v>581</v>
      </c>
      <c r="F243" s="281" t="s">
        <v>51</v>
      </c>
      <c r="G243" s="319">
        <f t="shared" si="7"/>
        <v>0</v>
      </c>
      <c r="H243" s="318">
        <v>0</v>
      </c>
      <c r="I243" s="318">
        <v>0</v>
      </c>
      <c r="J243" s="275"/>
    </row>
    <row r="244" spans="1:13" x14ac:dyDescent="0.2">
      <c r="A244" s="281"/>
      <c r="B244" s="281"/>
      <c r="C244" s="281"/>
      <c r="D244" s="281"/>
      <c r="E244" s="282" t="s">
        <v>790</v>
      </c>
      <c r="F244" s="281" t="s">
        <v>52</v>
      </c>
      <c r="G244" s="319">
        <f t="shared" si="7"/>
        <v>0</v>
      </c>
      <c r="H244" s="318">
        <v>0</v>
      </c>
      <c r="I244" s="318">
        <v>0</v>
      </c>
      <c r="J244" s="275"/>
    </row>
    <row r="245" spans="1:13" x14ac:dyDescent="0.2">
      <c r="A245" s="281"/>
      <c r="B245" s="281"/>
      <c r="C245" s="281"/>
      <c r="D245" s="281"/>
      <c r="E245" s="350" t="s">
        <v>583</v>
      </c>
      <c r="F245" s="281">
        <v>5134</v>
      </c>
      <c r="G245" s="319">
        <f t="shared" si="7"/>
        <v>20000</v>
      </c>
      <c r="H245" s="318">
        <v>0</v>
      </c>
      <c r="I245" s="318">
        <v>20000</v>
      </c>
      <c r="J245" s="275"/>
    </row>
    <row r="246" spans="1:13" x14ac:dyDescent="0.2">
      <c r="A246" s="281"/>
      <c r="B246" s="281"/>
      <c r="C246" s="281"/>
      <c r="D246" s="281"/>
      <c r="E246" s="305" t="s">
        <v>833</v>
      </c>
      <c r="F246" s="281">
        <v>5241</v>
      </c>
      <c r="G246" s="319">
        <f t="shared" si="7"/>
        <v>250000</v>
      </c>
      <c r="H246" s="318">
        <v>0</v>
      </c>
      <c r="I246" s="318">
        <v>250000</v>
      </c>
      <c r="J246" s="275"/>
      <c r="M246" s="182"/>
    </row>
    <row r="247" spans="1:13" ht="22.5" x14ac:dyDescent="0.2">
      <c r="A247" s="281" t="s">
        <v>834</v>
      </c>
      <c r="B247" s="281" t="s">
        <v>541</v>
      </c>
      <c r="C247" s="281" t="s">
        <v>340</v>
      </c>
      <c r="D247" s="281" t="s">
        <v>340</v>
      </c>
      <c r="E247" s="327" t="s">
        <v>835</v>
      </c>
      <c r="F247" s="281"/>
      <c r="G247" s="348">
        <f>H247+I247</f>
        <v>0</v>
      </c>
      <c r="H247" s="330">
        <f>H248+H252+H257+H262+H264+H266</f>
        <v>0</v>
      </c>
      <c r="I247" s="330">
        <f>I248+I252+I257+I262+I264+I266</f>
        <v>0</v>
      </c>
      <c r="J247" s="275"/>
    </row>
    <row r="248" spans="1:13" x14ac:dyDescent="0.2">
      <c r="A248" s="281" t="s">
        <v>836</v>
      </c>
      <c r="B248" s="281" t="s">
        <v>541</v>
      </c>
      <c r="C248" s="281" t="s">
        <v>341</v>
      </c>
      <c r="D248" s="281" t="s">
        <v>340</v>
      </c>
      <c r="E248" s="282" t="s">
        <v>837</v>
      </c>
      <c r="F248" s="281"/>
      <c r="G248" s="323">
        <v>0</v>
      </c>
      <c r="H248" s="317">
        <v>0</v>
      </c>
      <c r="I248" s="317">
        <v>0</v>
      </c>
      <c r="J248" s="275"/>
    </row>
    <row r="249" spans="1:13" x14ac:dyDescent="0.2">
      <c r="A249" s="281" t="s">
        <v>838</v>
      </c>
      <c r="B249" s="281" t="s">
        <v>541</v>
      </c>
      <c r="C249" s="281" t="s">
        <v>341</v>
      </c>
      <c r="D249" s="281" t="s">
        <v>341</v>
      </c>
      <c r="E249" s="282" t="s">
        <v>839</v>
      </c>
      <c r="F249" s="281"/>
      <c r="G249" s="290">
        <v>0</v>
      </c>
      <c r="H249" s="318">
        <v>0</v>
      </c>
      <c r="I249" s="318">
        <v>0</v>
      </c>
      <c r="J249" s="275"/>
    </row>
    <row r="250" spans="1:13" x14ac:dyDescent="0.2">
      <c r="A250" s="281" t="s">
        <v>840</v>
      </c>
      <c r="B250" s="281" t="s">
        <v>541</v>
      </c>
      <c r="C250" s="281" t="s">
        <v>341</v>
      </c>
      <c r="D250" s="281" t="s">
        <v>342</v>
      </c>
      <c r="E250" s="282" t="s">
        <v>841</v>
      </c>
      <c r="F250" s="281"/>
      <c r="G250" s="290">
        <v>0</v>
      </c>
      <c r="H250" s="318">
        <v>0</v>
      </c>
      <c r="I250" s="318">
        <v>0</v>
      </c>
      <c r="J250" s="275"/>
    </row>
    <row r="251" spans="1:13" x14ac:dyDescent="0.2">
      <c r="A251" s="281" t="s">
        <v>842</v>
      </c>
      <c r="B251" s="281" t="s">
        <v>541</v>
      </c>
      <c r="C251" s="281" t="s">
        <v>341</v>
      </c>
      <c r="D251" s="281" t="s">
        <v>271</v>
      </c>
      <c r="E251" s="282" t="s">
        <v>843</v>
      </c>
      <c r="F251" s="281"/>
      <c r="G251" s="290">
        <v>0</v>
      </c>
      <c r="H251" s="318">
        <v>0</v>
      </c>
      <c r="I251" s="318">
        <v>0</v>
      </c>
      <c r="J251" s="275"/>
    </row>
    <row r="252" spans="1:13" x14ac:dyDescent="0.2">
      <c r="A252" s="281" t="s">
        <v>844</v>
      </c>
      <c r="B252" s="281" t="s">
        <v>541</v>
      </c>
      <c r="C252" s="281" t="s">
        <v>342</v>
      </c>
      <c r="D252" s="281" t="s">
        <v>340</v>
      </c>
      <c r="E252" s="282" t="s">
        <v>845</v>
      </c>
      <c r="F252" s="281"/>
      <c r="G252" s="323">
        <v>0</v>
      </c>
      <c r="H252" s="317">
        <v>0</v>
      </c>
      <c r="I252" s="317">
        <v>0</v>
      </c>
      <c r="J252" s="275"/>
    </row>
    <row r="253" spans="1:13" x14ac:dyDescent="0.2">
      <c r="A253" s="281" t="s">
        <v>846</v>
      </c>
      <c r="B253" s="281" t="s">
        <v>541</v>
      </c>
      <c r="C253" s="281" t="s">
        <v>342</v>
      </c>
      <c r="D253" s="281" t="s">
        <v>341</v>
      </c>
      <c r="E253" s="282" t="s">
        <v>847</v>
      </c>
      <c r="F253" s="281"/>
      <c r="G253" s="290">
        <v>0</v>
      </c>
      <c r="H253" s="318">
        <v>0</v>
      </c>
      <c r="I253" s="318">
        <v>0</v>
      </c>
      <c r="J253" s="275"/>
    </row>
    <row r="254" spans="1:13" x14ac:dyDescent="0.2">
      <c r="A254" s="281" t="s">
        <v>848</v>
      </c>
      <c r="B254" s="281" t="s">
        <v>541</v>
      </c>
      <c r="C254" s="281" t="s">
        <v>342</v>
      </c>
      <c r="D254" s="281" t="s">
        <v>342</v>
      </c>
      <c r="E254" s="282" t="s">
        <v>849</v>
      </c>
      <c r="F254" s="281"/>
      <c r="G254" s="290">
        <v>0</v>
      </c>
      <c r="H254" s="318">
        <v>0</v>
      </c>
      <c r="I254" s="318">
        <v>0</v>
      </c>
      <c r="J254" s="275"/>
    </row>
    <row r="255" spans="1:13" x14ac:dyDescent="0.2">
      <c r="A255" s="281" t="s">
        <v>850</v>
      </c>
      <c r="B255" s="281" t="s">
        <v>541</v>
      </c>
      <c r="C255" s="281" t="s">
        <v>342</v>
      </c>
      <c r="D255" s="281" t="s">
        <v>271</v>
      </c>
      <c r="E255" s="282" t="s">
        <v>851</v>
      </c>
      <c r="F255" s="281"/>
      <c r="G255" s="290">
        <v>0</v>
      </c>
      <c r="H255" s="318">
        <v>0</v>
      </c>
      <c r="I255" s="318">
        <v>0</v>
      </c>
      <c r="J255" s="275"/>
    </row>
    <row r="256" spans="1:13" x14ac:dyDescent="0.2">
      <c r="A256" s="281" t="s">
        <v>852</v>
      </c>
      <c r="B256" s="281" t="s">
        <v>541</v>
      </c>
      <c r="C256" s="281" t="s">
        <v>342</v>
      </c>
      <c r="D256" s="281" t="s">
        <v>538</v>
      </c>
      <c r="E256" s="282" t="s">
        <v>853</v>
      </c>
      <c r="F256" s="281"/>
      <c r="G256" s="290">
        <v>0</v>
      </c>
      <c r="H256" s="318">
        <v>0</v>
      </c>
      <c r="I256" s="318">
        <v>0</v>
      </c>
      <c r="J256" s="275"/>
    </row>
    <row r="257" spans="1:10" x14ac:dyDescent="0.2">
      <c r="A257" s="281" t="s">
        <v>854</v>
      </c>
      <c r="B257" s="281" t="s">
        <v>541</v>
      </c>
      <c r="C257" s="281" t="s">
        <v>271</v>
      </c>
      <c r="D257" s="281" t="s">
        <v>340</v>
      </c>
      <c r="E257" s="282" t="s">
        <v>855</v>
      </c>
      <c r="F257" s="281"/>
      <c r="G257" s="323">
        <v>0</v>
      </c>
      <c r="H257" s="317">
        <v>0</v>
      </c>
      <c r="I257" s="317">
        <v>0</v>
      </c>
      <c r="J257" s="275"/>
    </row>
    <row r="258" spans="1:10" x14ac:dyDescent="0.2">
      <c r="A258" s="281" t="s">
        <v>856</v>
      </c>
      <c r="B258" s="281" t="s">
        <v>541</v>
      </c>
      <c r="C258" s="281" t="s">
        <v>271</v>
      </c>
      <c r="D258" s="281" t="s">
        <v>341</v>
      </c>
      <c r="E258" s="282" t="s">
        <v>857</v>
      </c>
      <c r="F258" s="281"/>
      <c r="G258" s="290">
        <v>0</v>
      </c>
      <c r="H258" s="318">
        <v>0</v>
      </c>
      <c r="I258" s="318">
        <v>0</v>
      </c>
      <c r="J258" s="275"/>
    </row>
    <row r="259" spans="1:10" x14ac:dyDescent="0.2">
      <c r="A259" s="281" t="s">
        <v>858</v>
      </c>
      <c r="B259" s="281" t="s">
        <v>541</v>
      </c>
      <c r="C259" s="281" t="s">
        <v>271</v>
      </c>
      <c r="D259" s="281" t="s">
        <v>342</v>
      </c>
      <c r="E259" s="282" t="s">
        <v>859</v>
      </c>
      <c r="F259" s="281"/>
      <c r="G259" s="290">
        <v>0</v>
      </c>
      <c r="H259" s="318">
        <v>0</v>
      </c>
      <c r="I259" s="318">
        <v>0</v>
      </c>
      <c r="J259" s="275"/>
    </row>
    <row r="260" spans="1:10" ht="16.5" customHeight="1" x14ac:dyDescent="0.2">
      <c r="A260" s="281" t="s">
        <v>860</v>
      </c>
      <c r="B260" s="281" t="s">
        <v>541</v>
      </c>
      <c r="C260" s="281" t="s">
        <v>271</v>
      </c>
      <c r="D260" s="281" t="s">
        <v>271</v>
      </c>
      <c r="E260" s="282" t="s">
        <v>861</v>
      </c>
      <c r="F260" s="281"/>
      <c r="G260" s="290">
        <v>0</v>
      </c>
      <c r="H260" s="318">
        <v>0</v>
      </c>
      <c r="I260" s="318">
        <v>0</v>
      </c>
      <c r="J260" s="275"/>
    </row>
    <row r="261" spans="1:10" ht="22.5" x14ac:dyDescent="0.2">
      <c r="A261" s="281" t="s">
        <v>862</v>
      </c>
      <c r="B261" s="281" t="s">
        <v>541</v>
      </c>
      <c r="C261" s="281" t="s">
        <v>271</v>
      </c>
      <c r="D261" s="281" t="s">
        <v>538</v>
      </c>
      <c r="E261" s="282" t="s">
        <v>863</v>
      </c>
      <c r="F261" s="281"/>
      <c r="G261" s="290">
        <v>0</v>
      </c>
      <c r="H261" s="318">
        <v>0</v>
      </c>
      <c r="I261" s="318">
        <v>0</v>
      </c>
      <c r="J261" s="275"/>
    </row>
    <row r="262" spans="1:10" x14ac:dyDescent="0.2">
      <c r="A262" s="281" t="s">
        <v>864</v>
      </c>
      <c r="B262" s="281" t="s">
        <v>541</v>
      </c>
      <c r="C262" s="281" t="s">
        <v>538</v>
      </c>
      <c r="D262" s="281" t="s">
        <v>340</v>
      </c>
      <c r="E262" s="282" t="s">
        <v>865</v>
      </c>
      <c r="F262" s="281"/>
      <c r="G262" s="323">
        <v>0</v>
      </c>
      <c r="H262" s="317">
        <v>0</v>
      </c>
      <c r="I262" s="317">
        <v>0</v>
      </c>
      <c r="J262" s="275"/>
    </row>
    <row r="263" spans="1:10" x14ac:dyDescent="0.2">
      <c r="A263" s="281" t="s">
        <v>866</v>
      </c>
      <c r="B263" s="281" t="s">
        <v>541</v>
      </c>
      <c r="C263" s="281" t="s">
        <v>538</v>
      </c>
      <c r="D263" s="281" t="s">
        <v>341</v>
      </c>
      <c r="E263" s="282" t="s">
        <v>867</v>
      </c>
      <c r="F263" s="281"/>
      <c r="G263" s="290">
        <v>0</v>
      </c>
      <c r="H263" s="318">
        <v>0</v>
      </c>
      <c r="I263" s="318">
        <v>0</v>
      </c>
      <c r="J263" s="275"/>
    </row>
    <row r="264" spans="1:10" ht="22.5" x14ac:dyDescent="0.2">
      <c r="A264" s="281" t="s">
        <v>868</v>
      </c>
      <c r="B264" s="281" t="s">
        <v>541</v>
      </c>
      <c r="C264" s="281" t="s">
        <v>539</v>
      </c>
      <c r="D264" s="281" t="s">
        <v>340</v>
      </c>
      <c r="E264" s="282" t="s">
        <v>869</v>
      </c>
      <c r="F264" s="281"/>
      <c r="G264" s="323">
        <v>0</v>
      </c>
      <c r="H264" s="317">
        <v>0</v>
      </c>
      <c r="I264" s="317">
        <v>0</v>
      </c>
      <c r="J264" s="275"/>
    </row>
    <row r="265" spans="1:10" ht="22.5" x14ac:dyDescent="0.2">
      <c r="A265" s="281" t="s">
        <v>870</v>
      </c>
      <c r="B265" s="281" t="s">
        <v>541</v>
      </c>
      <c r="C265" s="281" t="s">
        <v>539</v>
      </c>
      <c r="D265" s="281" t="s">
        <v>341</v>
      </c>
      <c r="E265" s="282" t="s">
        <v>871</v>
      </c>
      <c r="F265" s="281"/>
      <c r="G265" s="290">
        <v>0</v>
      </c>
      <c r="H265" s="318">
        <v>0</v>
      </c>
      <c r="I265" s="318">
        <v>0</v>
      </c>
      <c r="J265" s="275"/>
    </row>
    <row r="266" spans="1:10" x14ac:dyDescent="0.2">
      <c r="A266" s="281" t="s">
        <v>872</v>
      </c>
      <c r="B266" s="281" t="s">
        <v>541</v>
      </c>
      <c r="C266" s="281" t="s">
        <v>540</v>
      </c>
      <c r="D266" s="281" t="s">
        <v>340</v>
      </c>
      <c r="E266" s="282" t="s">
        <v>873</v>
      </c>
      <c r="F266" s="281"/>
      <c r="G266" s="323">
        <f>H266+I266</f>
        <v>0</v>
      </c>
      <c r="H266" s="317">
        <f>H267+H268</f>
        <v>0</v>
      </c>
      <c r="I266" s="317">
        <f>I267+I268</f>
        <v>0</v>
      </c>
      <c r="J266" s="275"/>
    </row>
    <row r="267" spans="1:10" ht="16.5" customHeight="1" x14ac:dyDescent="0.2">
      <c r="A267" s="281" t="s">
        <v>874</v>
      </c>
      <c r="B267" s="281" t="s">
        <v>541</v>
      </c>
      <c r="C267" s="281" t="s">
        <v>540</v>
      </c>
      <c r="D267" s="281" t="s">
        <v>341</v>
      </c>
      <c r="E267" s="282" t="s">
        <v>875</v>
      </c>
      <c r="F267" s="281"/>
      <c r="G267" s="290">
        <v>0</v>
      </c>
      <c r="H267" s="318">
        <v>0</v>
      </c>
      <c r="I267" s="318">
        <v>0</v>
      </c>
      <c r="J267" s="275"/>
    </row>
    <row r="268" spans="1:10" x14ac:dyDescent="0.2">
      <c r="A268" s="281" t="s">
        <v>876</v>
      </c>
      <c r="B268" s="281" t="s">
        <v>541</v>
      </c>
      <c r="C268" s="281" t="s">
        <v>540</v>
      </c>
      <c r="D268" s="281" t="s">
        <v>342</v>
      </c>
      <c r="E268" s="282" t="s">
        <v>877</v>
      </c>
      <c r="F268" s="281"/>
      <c r="G268" s="337">
        <f t="shared" ref="G268:G280" si="8">H268+I268</f>
        <v>0</v>
      </c>
      <c r="H268" s="328">
        <f>H269+H270</f>
        <v>0</v>
      </c>
      <c r="I268" s="328">
        <f>I269+I270</f>
        <v>0</v>
      </c>
      <c r="J268" s="275"/>
    </row>
    <row r="269" spans="1:10" ht="22.5" x14ac:dyDescent="0.2">
      <c r="A269" s="281"/>
      <c r="B269" s="281"/>
      <c r="C269" s="281"/>
      <c r="D269" s="281"/>
      <c r="E269" s="282" t="s">
        <v>693</v>
      </c>
      <c r="F269" s="326">
        <v>4251</v>
      </c>
      <c r="G269" s="337">
        <f t="shared" si="8"/>
        <v>0</v>
      </c>
      <c r="H269" s="318">
        <v>0</v>
      </c>
      <c r="I269" s="318">
        <v>0</v>
      </c>
      <c r="J269" s="275"/>
    </row>
    <row r="270" spans="1:10" x14ac:dyDescent="0.2">
      <c r="A270" s="281"/>
      <c r="B270" s="281"/>
      <c r="C270" s="281"/>
      <c r="D270" s="281"/>
      <c r="E270" s="349" t="s">
        <v>878</v>
      </c>
      <c r="F270" s="326">
        <v>4639</v>
      </c>
      <c r="G270" s="337">
        <f t="shared" si="8"/>
        <v>0</v>
      </c>
      <c r="H270" s="318">
        <v>0</v>
      </c>
      <c r="I270" s="318"/>
      <c r="J270" s="275"/>
    </row>
    <row r="271" spans="1:10" ht="33.75" x14ac:dyDescent="0.2">
      <c r="A271" s="281" t="s">
        <v>879</v>
      </c>
      <c r="B271" s="281" t="s">
        <v>542</v>
      </c>
      <c r="C271" s="281" t="s">
        <v>340</v>
      </c>
      <c r="D271" s="281" t="s">
        <v>340</v>
      </c>
      <c r="E271" s="282" t="s">
        <v>880</v>
      </c>
      <c r="F271" s="281"/>
      <c r="G271" s="347">
        <f>H271+I271</f>
        <v>1642458.446</v>
      </c>
      <c r="H271" s="345">
        <f>H272+H281+H301+H306+H310+H318</f>
        <v>529958.446</v>
      </c>
      <c r="I271" s="345">
        <f>I272+I281+I301+I306+I310+I318</f>
        <v>1112500</v>
      </c>
      <c r="J271" s="275"/>
    </row>
    <row r="272" spans="1:10" x14ac:dyDescent="0.2">
      <c r="A272" s="281" t="s">
        <v>881</v>
      </c>
      <c r="B272" s="281" t="s">
        <v>542</v>
      </c>
      <c r="C272" s="281" t="s">
        <v>341</v>
      </c>
      <c r="D272" s="281" t="s">
        <v>340</v>
      </c>
      <c r="E272" s="282" t="s">
        <v>882</v>
      </c>
      <c r="F272" s="281"/>
      <c r="G272" s="316">
        <f t="shared" si="8"/>
        <v>1088500</v>
      </c>
      <c r="H272" s="283">
        <f>H273</f>
        <v>26000</v>
      </c>
      <c r="I272" s="283">
        <f>I273</f>
        <v>1062500</v>
      </c>
      <c r="J272" s="275"/>
    </row>
    <row r="273" spans="1:14" x14ac:dyDescent="0.2">
      <c r="A273" s="281" t="s">
        <v>883</v>
      </c>
      <c r="B273" s="281" t="s">
        <v>542</v>
      </c>
      <c r="C273" s="281" t="s">
        <v>341</v>
      </c>
      <c r="D273" s="281" t="s">
        <v>341</v>
      </c>
      <c r="E273" s="282" t="s">
        <v>884</v>
      </c>
      <c r="F273" s="281"/>
      <c r="G273" s="343">
        <f>H273+I273</f>
        <v>1088500</v>
      </c>
      <c r="H273" s="325">
        <f>H274+H275+H276+H277+H278+H279+H280</f>
        <v>26000</v>
      </c>
      <c r="I273" s="325">
        <f>I274+I275+I276+I277+I278+I279+I280</f>
        <v>1062500</v>
      </c>
      <c r="J273" s="275"/>
    </row>
    <row r="274" spans="1:14" x14ac:dyDescent="0.2">
      <c r="A274" s="281"/>
      <c r="B274" s="281"/>
      <c r="C274" s="281"/>
      <c r="D274" s="281"/>
      <c r="E274" s="282" t="s">
        <v>570</v>
      </c>
      <c r="F274" s="281" t="s">
        <v>77</v>
      </c>
      <c r="G274" s="343">
        <f t="shared" si="8"/>
        <v>3000</v>
      </c>
      <c r="H274" s="318">
        <v>3000</v>
      </c>
      <c r="I274" s="318">
        <v>0</v>
      </c>
      <c r="J274" s="275"/>
    </row>
    <row r="275" spans="1:14" x14ac:dyDescent="0.2">
      <c r="A275" s="281"/>
      <c r="B275" s="281"/>
      <c r="C275" s="281"/>
      <c r="D275" s="281"/>
      <c r="E275" s="282" t="s">
        <v>708</v>
      </c>
      <c r="F275" s="281">
        <v>5112</v>
      </c>
      <c r="G275" s="343">
        <f t="shared" si="8"/>
        <v>255000</v>
      </c>
      <c r="H275" s="318">
        <v>0</v>
      </c>
      <c r="I275" s="328">
        <v>255000</v>
      </c>
      <c r="J275" s="275"/>
    </row>
    <row r="276" spans="1:14" x14ac:dyDescent="0.2">
      <c r="A276" s="281"/>
      <c r="B276" s="281"/>
      <c r="C276" s="281"/>
      <c r="D276" s="281"/>
      <c r="E276" s="282" t="s">
        <v>885</v>
      </c>
      <c r="F276" s="281">
        <v>5113</v>
      </c>
      <c r="G276" s="343">
        <f t="shared" si="8"/>
        <v>750000</v>
      </c>
      <c r="H276" s="318">
        <v>0</v>
      </c>
      <c r="I276" s="318">
        <v>750000</v>
      </c>
      <c r="J276" s="275"/>
      <c r="M276" s="182"/>
    </row>
    <row r="277" spans="1:14" x14ac:dyDescent="0.2">
      <c r="A277" s="281"/>
      <c r="B277" s="281"/>
      <c r="C277" s="281"/>
      <c r="D277" s="281"/>
      <c r="E277" s="350" t="s">
        <v>583</v>
      </c>
      <c r="F277" s="326">
        <v>5134</v>
      </c>
      <c r="G277" s="343">
        <f t="shared" si="8"/>
        <v>30000</v>
      </c>
      <c r="H277" s="318">
        <v>0</v>
      </c>
      <c r="I277" s="318">
        <v>30000</v>
      </c>
      <c r="J277" s="275"/>
    </row>
    <row r="278" spans="1:14" x14ac:dyDescent="0.2">
      <c r="A278" s="281"/>
      <c r="B278" s="281"/>
      <c r="C278" s="281"/>
      <c r="D278" s="281"/>
      <c r="E278" s="305" t="s">
        <v>582</v>
      </c>
      <c r="F278" s="281">
        <v>5129</v>
      </c>
      <c r="G278" s="343">
        <f t="shared" si="8"/>
        <v>27500</v>
      </c>
      <c r="H278" s="318">
        <v>0</v>
      </c>
      <c r="I278" s="318">
        <v>27500</v>
      </c>
      <c r="J278" s="275"/>
    </row>
    <row r="279" spans="1:14" x14ac:dyDescent="0.2">
      <c r="A279" s="281"/>
      <c r="B279" s="281"/>
      <c r="C279" s="281"/>
      <c r="D279" s="281"/>
      <c r="E279" s="282" t="s">
        <v>577</v>
      </c>
      <c r="F279" s="281" t="s">
        <v>88</v>
      </c>
      <c r="G279" s="343">
        <f t="shared" si="8"/>
        <v>3000</v>
      </c>
      <c r="H279" s="318">
        <v>3000</v>
      </c>
      <c r="I279" s="318">
        <v>0</v>
      </c>
      <c r="J279" s="275"/>
    </row>
    <row r="280" spans="1:14" x14ac:dyDescent="0.2">
      <c r="A280" s="281"/>
      <c r="B280" s="281"/>
      <c r="C280" s="281"/>
      <c r="D280" s="281"/>
      <c r="E280" s="282" t="s">
        <v>636</v>
      </c>
      <c r="F280" s="281">
        <v>4727</v>
      </c>
      <c r="G280" s="343">
        <f t="shared" si="8"/>
        <v>20000</v>
      </c>
      <c r="H280" s="318">
        <v>20000</v>
      </c>
      <c r="I280" s="318">
        <v>0</v>
      </c>
      <c r="J280" s="275"/>
    </row>
    <row r="281" spans="1:14" x14ac:dyDescent="0.2">
      <c r="A281" s="281" t="s">
        <v>886</v>
      </c>
      <c r="B281" s="281" t="s">
        <v>542</v>
      </c>
      <c r="C281" s="281" t="s">
        <v>342</v>
      </c>
      <c r="D281" s="281" t="s">
        <v>340</v>
      </c>
      <c r="E281" s="282" t="s">
        <v>887</v>
      </c>
      <c r="F281" s="281"/>
      <c r="G281" s="316">
        <f>H281+I281</f>
        <v>465270.946</v>
      </c>
      <c r="H281" s="317">
        <f>H282+H285+H286+H290+H296+H298+H299</f>
        <v>415270.946</v>
      </c>
      <c r="I281" s="317">
        <f>I282+I285+I286+I290+I296+I298+I299</f>
        <v>50000</v>
      </c>
      <c r="J281" s="275"/>
    </row>
    <row r="282" spans="1:14" x14ac:dyDescent="0.2">
      <c r="A282" s="281" t="s">
        <v>888</v>
      </c>
      <c r="B282" s="281" t="s">
        <v>542</v>
      </c>
      <c r="C282" s="281" t="s">
        <v>342</v>
      </c>
      <c r="D282" s="281" t="s">
        <v>341</v>
      </c>
      <c r="E282" s="372" t="s">
        <v>889</v>
      </c>
      <c r="F282" s="281"/>
      <c r="G282" s="338">
        <f>H282+I282</f>
        <v>58770.946000000004</v>
      </c>
      <c r="H282" s="325">
        <f>H283+H284</f>
        <v>58770.946000000004</v>
      </c>
      <c r="I282" s="318">
        <f>I283+I284</f>
        <v>0</v>
      </c>
      <c r="J282" s="275"/>
    </row>
    <row r="283" spans="1:14" x14ac:dyDescent="0.2">
      <c r="A283" s="281"/>
      <c r="B283" s="281"/>
      <c r="C283" s="281"/>
      <c r="D283" s="361"/>
      <c r="E283" s="373" t="s">
        <v>890</v>
      </c>
      <c r="F283" s="298">
        <v>4511</v>
      </c>
      <c r="G283" s="338">
        <f>H283+I283</f>
        <v>58770.946000000004</v>
      </c>
      <c r="H283" s="318">
        <v>58770.946000000004</v>
      </c>
      <c r="I283" s="318">
        <v>0</v>
      </c>
      <c r="J283" s="275"/>
    </row>
    <row r="284" spans="1:14" ht="21" x14ac:dyDescent="0.2">
      <c r="A284" s="281"/>
      <c r="B284" s="281"/>
      <c r="C284" s="281"/>
      <c r="D284" s="361"/>
      <c r="E284" s="374" t="s">
        <v>891</v>
      </c>
      <c r="F284" s="298">
        <v>4655</v>
      </c>
      <c r="G284" s="337">
        <f>H284+I284</f>
        <v>0</v>
      </c>
      <c r="H284" s="328">
        <v>0</v>
      </c>
      <c r="I284" s="328">
        <v>0</v>
      </c>
      <c r="J284" s="275"/>
      <c r="N284" s="90"/>
    </row>
    <row r="285" spans="1:14" x14ac:dyDescent="0.2">
      <c r="A285" s="281" t="s">
        <v>892</v>
      </c>
      <c r="B285" s="281" t="s">
        <v>542</v>
      </c>
      <c r="C285" s="281" t="s">
        <v>342</v>
      </c>
      <c r="D285" s="281" t="s">
        <v>342</v>
      </c>
      <c r="E285" s="370" t="s">
        <v>893</v>
      </c>
      <c r="F285" s="281"/>
      <c r="G285" s="338">
        <v>0</v>
      </c>
      <c r="H285" s="325">
        <v>0</v>
      </c>
      <c r="I285" s="325">
        <v>0</v>
      </c>
      <c r="J285" s="275"/>
    </row>
    <row r="286" spans="1:14" x14ac:dyDescent="0.2">
      <c r="A286" s="281" t="s">
        <v>894</v>
      </c>
      <c r="B286" s="281" t="s">
        <v>542</v>
      </c>
      <c r="C286" s="281" t="s">
        <v>342</v>
      </c>
      <c r="D286" s="281" t="s">
        <v>271</v>
      </c>
      <c r="E286" s="282" t="s">
        <v>895</v>
      </c>
      <c r="F286" s="281"/>
      <c r="G286" s="351">
        <f t="shared" ref="G286:G296" si="9">H286+I286</f>
        <v>50000</v>
      </c>
      <c r="H286" s="352">
        <f>H287+H288+H289</f>
        <v>0</v>
      </c>
      <c r="I286" s="352">
        <f>I287+I288+I289</f>
        <v>50000</v>
      </c>
      <c r="J286" s="275"/>
    </row>
    <row r="287" spans="1:14" ht="15.75" customHeight="1" x14ac:dyDescent="0.2">
      <c r="A287" s="281"/>
      <c r="B287" s="281"/>
      <c r="C287" s="281"/>
      <c r="D287" s="281"/>
      <c r="E287" s="282" t="s">
        <v>693</v>
      </c>
      <c r="F287" s="281">
        <v>4251</v>
      </c>
      <c r="G287" s="290">
        <f t="shared" si="9"/>
        <v>0</v>
      </c>
      <c r="H287" s="318">
        <v>0</v>
      </c>
      <c r="I287" s="318">
        <v>0</v>
      </c>
      <c r="J287" s="275"/>
      <c r="K287" s="353"/>
    </row>
    <row r="288" spans="1:14" x14ac:dyDescent="0.2">
      <c r="A288" s="281"/>
      <c r="B288" s="281"/>
      <c r="C288" s="281"/>
      <c r="D288" s="281"/>
      <c r="E288" s="354" t="s">
        <v>748</v>
      </c>
      <c r="F288" s="281">
        <v>5113</v>
      </c>
      <c r="G288" s="290">
        <f t="shared" si="9"/>
        <v>0</v>
      </c>
      <c r="H288" s="318">
        <v>0</v>
      </c>
      <c r="I288" s="318">
        <v>0</v>
      </c>
      <c r="J288" s="275"/>
      <c r="K288" s="353"/>
    </row>
    <row r="289" spans="1:11" x14ac:dyDescent="0.2">
      <c r="A289" s="281"/>
      <c r="B289" s="281"/>
      <c r="C289" s="281"/>
      <c r="D289" s="281"/>
      <c r="E289" s="350" t="s">
        <v>583</v>
      </c>
      <c r="F289" s="281">
        <v>5134</v>
      </c>
      <c r="G289" s="290">
        <f t="shared" si="9"/>
        <v>50000</v>
      </c>
      <c r="H289" s="318">
        <v>0</v>
      </c>
      <c r="I289" s="318">
        <v>50000</v>
      </c>
      <c r="J289" s="275"/>
    </row>
    <row r="290" spans="1:11" s="90" customFormat="1" x14ac:dyDescent="0.2">
      <c r="A290" s="326" t="s">
        <v>896</v>
      </c>
      <c r="B290" s="326" t="s">
        <v>542</v>
      </c>
      <c r="C290" s="326" t="s">
        <v>342</v>
      </c>
      <c r="D290" s="326" t="s">
        <v>538</v>
      </c>
      <c r="E290" s="327" t="s">
        <v>897</v>
      </c>
      <c r="F290" s="326"/>
      <c r="G290" s="324">
        <f t="shared" si="9"/>
        <v>355000</v>
      </c>
      <c r="H290" s="336">
        <f>H291+H292+H293+H294+H295</f>
        <v>355000</v>
      </c>
      <c r="I290" s="336">
        <f>I291+I292+I293+I295</f>
        <v>0</v>
      </c>
      <c r="J290" s="329"/>
    </row>
    <row r="291" spans="1:11" x14ac:dyDescent="0.2">
      <c r="A291" s="281"/>
      <c r="B291" s="281"/>
      <c r="C291" s="281"/>
      <c r="D291" s="281"/>
      <c r="E291" s="295" t="s">
        <v>559</v>
      </c>
      <c r="F291" s="281">
        <v>4216</v>
      </c>
      <c r="G291" s="337">
        <f t="shared" si="9"/>
        <v>10000</v>
      </c>
      <c r="H291" s="318">
        <v>10000</v>
      </c>
      <c r="I291" s="318">
        <v>0</v>
      </c>
      <c r="J291" s="275"/>
      <c r="K291" s="353"/>
    </row>
    <row r="292" spans="1:11" x14ac:dyDescent="0.2">
      <c r="A292" s="281"/>
      <c r="B292" s="281"/>
      <c r="C292" s="281"/>
      <c r="D292" s="281"/>
      <c r="E292" s="295" t="s">
        <v>898</v>
      </c>
      <c r="F292" s="281">
        <v>4239</v>
      </c>
      <c r="G292" s="337">
        <f t="shared" si="9"/>
        <v>281000</v>
      </c>
      <c r="H292" s="355">
        <v>281000</v>
      </c>
      <c r="I292" s="318">
        <v>0</v>
      </c>
      <c r="J292" s="275"/>
    </row>
    <row r="293" spans="1:11" x14ac:dyDescent="0.2">
      <c r="A293" s="281"/>
      <c r="B293" s="281"/>
      <c r="C293" s="281"/>
      <c r="D293" s="281"/>
      <c r="E293" s="295" t="s">
        <v>899</v>
      </c>
      <c r="F293" s="281">
        <v>4269</v>
      </c>
      <c r="G293" s="337">
        <f t="shared" si="9"/>
        <v>40000</v>
      </c>
      <c r="H293" s="355">
        <v>40000</v>
      </c>
      <c r="I293" s="318">
        <v>0</v>
      </c>
      <c r="J293" s="275"/>
    </row>
    <row r="294" spans="1:11" x14ac:dyDescent="0.2">
      <c r="A294" s="281"/>
      <c r="B294" s="281"/>
      <c r="C294" s="281"/>
      <c r="D294" s="281"/>
      <c r="E294" s="282" t="s">
        <v>576</v>
      </c>
      <c r="F294" s="281">
        <v>4267</v>
      </c>
      <c r="G294" s="337">
        <f t="shared" si="9"/>
        <v>4000</v>
      </c>
      <c r="H294" s="355">
        <v>4000</v>
      </c>
      <c r="I294" s="318">
        <v>0</v>
      </c>
      <c r="J294" s="275"/>
    </row>
    <row r="295" spans="1:11" ht="22.5" x14ac:dyDescent="0.2">
      <c r="A295" s="281"/>
      <c r="B295" s="281"/>
      <c r="C295" s="281"/>
      <c r="D295" s="281"/>
      <c r="E295" s="305" t="s">
        <v>900</v>
      </c>
      <c r="F295" s="281">
        <v>4727</v>
      </c>
      <c r="G295" s="337">
        <f t="shared" si="9"/>
        <v>20000</v>
      </c>
      <c r="H295" s="318">
        <v>20000</v>
      </c>
      <c r="I295" s="318">
        <v>0</v>
      </c>
      <c r="J295" s="275"/>
    </row>
    <row r="296" spans="1:11" x14ac:dyDescent="0.2">
      <c r="A296" s="281" t="s">
        <v>901</v>
      </c>
      <c r="B296" s="281" t="s">
        <v>542</v>
      </c>
      <c r="C296" s="281" t="s">
        <v>342</v>
      </c>
      <c r="D296" s="281" t="s">
        <v>539</v>
      </c>
      <c r="E296" s="282" t="s">
        <v>902</v>
      </c>
      <c r="F296" s="281"/>
      <c r="G296" s="351">
        <f t="shared" si="9"/>
        <v>1500</v>
      </c>
      <c r="H296" s="352">
        <f>H297</f>
        <v>1500</v>
      </c>
      <c r="I296" s="352">
        <f>I297</f>
        <v>0</v>
      </c>
      <c r="J296" s="275"/>
    </row>
    <row r="297" spans="1:11" ht="22.5" x14ac:dyDescent="0.2">
      <c r="A297" s="281"/>
      <c r="B297" s="281"/>
      <c r="C297" s="281"/>
      <c r="D297" s="281"/>
      <c r="E297" s="295" t="s">
        <v>903</v>
      </c>
      <c r="F297" s="281">
        <v>4637</v>
      </c>
      <c r="G297" s="290">
        <v>500</v>
      </c>
      <c r="H297" s="328">
        <v>1500</v>
      </c>
      <c r="I297" s="318">
        <v>0</v>
      </c>
      <c r="J297" s="275"/>
    </row>
    <row r="298" spans="1:11" x14ac:dyDescent="0.2">
      <c r="A298" s="281">
        <v>2826</v>
      </c>
      <c r="B298" s="281" t="s">
        <v>542</v>
      </c>
      <c r="C298" s="281" t="s">
        <v>342</v>
      </c>
      <c r="D298" s="281">
        <v>6</v>
      </c>
      <c r="E298" s="282" t="s">
        <v>904</v>
      </c>
      <c r="F298" s="281"/>
      <c r="G298" s="351">
        <v>0</v>
      </c>
      <c r="H298" s="352">
        <v>0</v>
      </c>
      <c r="I298" s="352">
        <v>0</v>
      </c>
      <c r="J298" s="275"/>
    </row>
    <row r="299" spans="1:11" ht="22.5" x14ac:dyDescent="0.2">
      <c r="A299" s="281">
        <v>2827</v>
      </c>
      <c r="B299" s="281" t="s">
        <v>542</v>
      </c>
      <c r="C299" s="281" t="s">
        <v>342</v>
      </c>
      <c r="D299" s="281">
        <v>7</v>
      </c>
      <c r="E299" s="282" t="s">
        <v>905</v>
      </c>
      <c r="F299" s="281"/>
      <c r="G299" s="351">
        <f>H299+I299</f>
        <v>0</v>
      </c>
      <c r="H299" s="352">
        <f>H300</f>
        <v>0</v>
      </c>
      <c r="I299" s="352">
        <f>I300</f>
        <v>0</v>
      </c>
      <c r="J299" s="275"/>
    </row>
    <row r="300" spans="1:11" ht="15" customHeight="1" x14ac:dyDescent="0.2">
      <c r="A300" s="281"/>
      <c r="B300" s="281"/>
      <c r="C300" s="281"/>
      <c r="D300" s="281"/>
      <c r="E300" s="282" t="s">
        <v>693</v>
      </c>
      <c r="F300" s="281">
        <v>4251</v>
      </c>
      <c r="G300" s="351">
        <f>H300+I300</f>
        <v>0</v>
      </c>
      <c r="H300" s="320">
        <v>0</v>
      </c>
      <c r="I300" s="328">
        <v>0</v>
      </c>
      <c r="J300" s="275"/>
    </row>
    <row r="301" spans="1:11" ht="22.5" x14ac:dyDescent="0.2">
      <c r="A301" s="281" t="s">
        <v>906</v>
      </c>
      <c r="B301" s="281" t="s">
        <v>542</v>
      </c>
      <c r="C301" s="281" t="s">
        <v>271</v>
      </c>
      <c r="D301" s="281" t="s">
        <v>340</v>
      </c>
      <c r="E301" s="282" t="s">
        <v>907</v>
      </c>
      <c r="F301" s="281"/>
      <c r="G301" s="323">
        <f t="shared" ref="G301:G306" si="10">H301+I301</f>
        <v>1000</v>
      </c>
      <c r="H301" s="317">
        <f>H302+H304+H305</f>
        <v>1000</v>
      </c>
      <c r="I301" s="317">
        <f>I302+I304+I305</f>
        <v>0</v>
      </c>
      <c r="J301" s="275"/>
    </row>
    <row r="302" spans="1:11" x14ac:dyDescent="0.2">
      <c r="A302" s="281" t="s">
        <v>908</v>
      </c>
      <c r="B302" s="281" t="s">
        <v>542</v>
      </c>
      <c r="C302" s="281" t="s">
        <v>271</v>
      </c>
      <c r="D302" s="281" t="s">
        <v>341</v>
      </c>
      <c r="E302" s="282" t="s">
        <v>909</v>
      </c>
      <c r="F302" s="281"/>
      <c r="G302" s="356">
        <f t="shared" si="10"/>
        <v>1000</v>
      </c>
      <c r="H302" s="357">
        <f>H303</f>
        <v>1000</v>
      </c>
      <c r="I302" s="352">
        <f>I303</f>
        <v>0</v>
      </c>
      <c r="J302" s="275"/>
    </row>
    <row r="303" spans="1:11" x14ac:dyDescent="0.2">
      <c r="A303" s="281"/>
      <c r="B303" s="281"/>
      <c r="C303" s="281"/>
      <c r="D303" s="281"/>
      <c r="E303" s="295" t="s">
        <v>898</v>
      </c>
      <c r="F303" s="281">
        <v>4239</v>
      </c>
      <c r="G303" s="337">
        <f t="shared" si="10"/>
        <v>1000</v>
      </c>
      <c r="H303" s="318">
        <v>1000</v>
      </c>
      <c r="I303" s="318">
        <v>0</v>
      </c>
      <c r="J303" s="275"/>
    </row>
    <row r="304" spans="1:11" x14ac:dyDescent="0.2">
      <c r="A304" s="281" t="s">
        <v>910</v>
      </c>
      <c r="B304" s="281" t="s">
        <v>542</v>
      </c>
      <c r="C304" s="281" t="s">
        <v>271</v>
      </c>
      <c r="D304" s="281" t="s">
        <v>342</v>
      </c>
      <c r="E304" s="282" t="s">
        <v>911</v>
      </c>
      <c r="F304" s="281"/>
      <c r="G304" s="337">
        <f t="shared" si="10"/>
        <v>0</v>
      </c>
      <c r="H304" s="318">
        <v>0</v>
      </c>
      <c r="I304" s="318">
        <v>0</v>
      </c>
      <c r="J304" s="275"/>
    </row>
    <row r="305" spans="1:10" x14ac:dyDescent="0.2">
      <c r="A305" s="281" t="s">
        <v>912</v>
      </c>
      <c r="B305" s="281" t="s">
        <v>542</v>
      </c>
      <c r="C305" s="281" t="s">
        <v>271</v>
      </c>
      <c r="D305" s="281" t="s">
        <v>271</v>
      </c>
      <c r="E305" s="282" t="s">
        <v>913</v>
      </c>
      <c r="F305" s="281"/>
      <c r="G305" s="337">
        <f t="shared" si="10"/>
        <v>0</v>
      </c>
      <c r="H305" s="318">
        <v>0</v>
      </c>
      <c r="I305" s="318">
        <v>0</v>
      </c>
      <c r="J305" s="275"/>
    </row>
    <row r="306" spans="1:10" ht="15.75" customHeight="1" x14ac:dyDescent="0.2">
      <c r="A306" s="281" t="s">
        <v>914</v>
      </c>
      <c r="B306" s="281" t="s">
        <v>542</v>
      </c>
      <c r="C306" s="281" t="s">
        <v>538</v>
      </c>
      <c r="D306" s="281" t="s">
        <v>340</v>
      </c>
      <c r="E306" s="282" t="s">
        <v>915</v>
      </c>
      <c r="F306" s="281"/>
      <c r="G306" s="323">
        <f t="shared" si="10"/>
        <v>0</v>
      </c>
      <c r="H306" s="317">
        <f>H307+H308+H309</f>
        <v>0</v>
      </c>
      <c r="I306" s="317">
        <f>I307+I308+I309</f>
        <v>0</v>
      </c>
      <c r="J306" s="275"/>
    </row>
    <row r="307" spans="1:10" x14ac:dyDescent="0.2">
      <c r="A307" s="281" t="s">
        <v>916</v>
      </c>
      <c r="B307" s="281" t="s">
        <v>542</v>
      </c>
      <c r="C307" s="281" t="s">
        <v>538</v>
      </c>
      <c r="D307" s="281" t="s">
        <v>341</v>
      </c>
      <c r="E307" s="282" t="s">
        <v>917</v>
      </c>
      <c r="F307" s="281"/>
      <c r="G307" s="290">
        <v>0</v>
      </c>
      <c r="H307" s="318">
        <v>0</v>
      </c>
      <c r="I307" s="318">
        <v>0</v>
      </c>
      <c r="J307" s="275"/>
    </row>
    <row r="308" spans="1:10" ht="22.5" x14ac:dyDescent="0.2">
      <c r="A308" s="281" t="s">
        <v>918</v>
      </c>
      <c r="B308" s="281" t="s">
        <v>542</v>
      </c>
      <c r="C308" s="281" t="s">
        <v>538</v>
      </c>
      <c r="D308" s="281" t="s">
        <v>342</v>
      </c>
      <c r="E308" s="282" t="s">
        <v>919</v>
      </c>
      <c r="F308" s="281"/>
      <c r="G308" s="290">
        <v>0</v>
      </c>
      <c r="H308" s="318">
        <v>0</v>
      </c>
      <c r="I308" s="318">
        <v>0</v>
      </c>
      <c r="J308" s="275"/>
    </row>
    <row r="309" spans="1:10" x14ac:dyDescent="0.2">
      <c r="A309" s="281" t="s">
        <v>920</v>
      </c>
      <c r="B309" s="281" t="s">
        <v>542</v>
      </c>
      <c r="C309" s="281" t="s">
        <v>538</v>
      </c>
      <c r="D309" s="281" t="s">
        <v>271</v>
      </c>
      <c r="E309" s="282" t="s">
        <v>921</v>
      </c>
      <c r="F309" s="281"/>
      <c r="G309" s="290">
        <v>0</v>
      </c>
      <c r="H309" s="318">
        <v>0</v>
      </c>
      <c r="I309" s="318">
        <v>0</v>
      </c>
      <c r="J309" s="275"/>
    </row>
    <row r="310" spans="1:10" ht="22.5" x14ac:dyDescent="0.2">
      <c r="A310" s="281" t="s">
        <v>922</v>
      </c>
      <c r="B310" s="281" t="s">
        <v>542</v>
      </c>
      <c r="C310" s="281" t="s">
        <v>539</v>
      </c>
      <c r="D310" s="281" t="s">
        <v>340</v>
      </c>
      <c r="E310" s="282" t="s">
        <v>923</v>
      </c>
      <c r="F310" s="281"/>
      <c r="G310" s="316">
        <f>H310+I310</f>
        <v>87687.5</v>
      </c>
      <c r="H310" s="283">
        <f>H311</f>
        <v>87687.5</v>
      </c>
      <c r="I310" s="317">
        <f>I311</f>
        <v>0</v>
      </c>
      <c r="J310" s="275"/>
    </row>
    <row r="311" spans="1:10" x14ac:dyDescent="0.2">
      <c r="A311" s="281" t="s">
        <v>924</v>
      </c>
      <c r="B311" s="281" t="s">
        <v>542</v>
      </c>
      <c r="C311" s="281" t="s">
        <v>539</v>
      </c>
      <c r="D311" s="281" t="s">
        <v>341</v>
      </c>
      <c r="E311" s="282" t="s">
        <v>925</v>
      </c>
      <c r="F311" s="281"/>
      <c r="G311" s="290">
        <f>H311+I311</f>
        <v>87687.5</v>
      </c>
      <c r="H311" s="318">
        <f>H312+H313+H314+H315+H316+H317</f>
        <v>87687.5</v>
      </c>
      <c r="I311" s="318">
        <f>I312+I313+I314+I315+I316+I317</f>
        <v>0</v>
      </c>
      <c r="J311" s="275"/>
    </row>
    <row r="312" spans="1:10" x14ac:dyDescent="0.2">
      <c r="A312" s="281"/>
      <c r="B312" s="281"/>
      <c r="C312" s="281"/>
      <c r="D312" s="281"/>
      <c r="E312" s="282" t="s">
        <v>570</v>
      </c>
      <c r="F312" s="281" t="s">
        <v>77</v>
      </c>
      <c r="G312" s="290">
        <f t="shared" ref="G312:G317" si="11">H312+I312</f>
        <v>1500</v>
      </c>
      <c r="H312" s="318">
        <v>1500</v>
      </c>
      <c r="I312" s="318">
        <v>0</v>
      </c>
      <c r="J312" s="275"/>
    </row>
    <row r="313" spans="1:10" x14ac:dyDescent="0.2">
      <c r="A313" s="281"/>
      <c r="B313" s="281"/>
      <c r="C313" s="281"/>
      <c r="D313" s="281"/>
      <c r="E313" s="295" t="s">
        <v>899</v>
      </c>
      <c r="F313" s="281" t="s">
        <v>88</v>
      </c>
      <c r="G313" s="290">
        <f t="shared" si="11"/>
        <v>1500</v>
      </c>
      <c r="H313" s="318">
        <v>1500</v>
      </c>
      <c r="I313" s="318">
        <v>0</v>
      </c>
      <c r="J313" s="275"/>
    </row>
    <row r="314" spans="1:10" x14ac:dyDescent="0.2">
      <c r="A314" s="281"/>
      <c r="B314" s="281"/>
      <c r="C314" s="281"/>
      <c r="D314" s="281"/>
      <c r="E314" s="282" t="s">
        <v>926</v>
      </c>
      <c r="F314" s="281">
        <v>4511</v>
      </c>
      <c r="G314" s="290">
        <f t="shared" si="11"/>
        <v>84687.5</v>
      </c>
      <c r="H314" s="318">
        <v>84687.5</v>
      </c>
      <c r="I314" s="318">
        <v>0</v>
      </c>
      <c r="J314" s="275"/>
    </row>
    <row r="315" spans="1:10" x14ac:dyDescent="0.2">
      <c r="A315" s="281"/>
      <c r="B315" s="281"/>
      <c r="C315" s="281"/>
      <c r="D315" s="281"/>
      <c r="E315" s="282" t="s">
        <v>636</v>
      </c>
      <c r="F315" s="281" t="s">
        <v>22</v>
      </c>
      <c r="G315" s="290">
        <f t="shared" si="11"/>
        <v>0</v>
      </c>
      <c r="H315" s="318">
        <v>0</v>
      </c>
      <c r="I315" s="318">
        <v>0</v>
      </c>
      <c r="J315" s="275"/>
    </row>
    <row r="316" spans="1:10" x14ac:dyDescent="0.2">
      <c r="A316" s="281"/>
      <c r="B316" s="281"/>
      <c r="C316" s="281"/>
      <c r="D316" s="281"/>
      <c r="E316" s="282" t="s">
        <v>579</v>
      </c>
      <c r="F316" s="281" t="s">
        <v>48</v>
      </c>
      <c r="G316" s="290">
        <f t="shared" si="11"/>
        <v>0</v>
      </c>
      <c r="H316" s="318">
        <v>0</v>
      </c>
      <c r="I316" s="318">
        <v>0</v>
      </c>
      <c r="J316" s="275"/>
    </row>
    <row r="317" spans="1:10" x14ac:dyDescent="0.2">
      <c r="A317" s="281"/>
      <c r="B317" s="281"/>
      <c r="C317" s="281"/>
      <c r="D317" s="281"/>
      <c r="E317" s="282" t="s">
        <v>790</v>
      </c>
      <c r="F317" s="281" t="s">
        <v>52</v>
      </c>
      <c r="G317" s="290">
        <f t="shared" si="11"/>
        <v>0</v>
      </c>
      <c r="H317" s="318">
        <v>0</v>
      </c>
      <c r="I317" s="318">
        <v>0</v>
      </c>
      <c r="J317" s="275"/>
    </row>
    <row r="318" spans="1:10" ht="22.5" x14ac:dyDescent="0.2">
      <c r="A318" s="281" t="s">
        <v>927</v>
      </c>
      <c r="B318" s="281" t="s">
        <v>542</v>
      </c>
      <c r="C318" s="281" t="s">
        <v>540</v>
      </c>
      <c r="D318" s="281" t="s">
        <v>340</v>
      </c>
      <c r="E318" s="282" t="s">
        <v>928</v>
      </c>
      <c r="F318" s="281"/>
      <c r="G318" s="323">
        <f>H318+I318</f>
        <v>0</v>
      </c>
      <c r="H318" s="317">
        <f>H319</f>
        <v>0</v>
      </c>
      <c r="I318" s="317">
        <f>I319</f>
        <v>0</v>
      </c>
      <c r="J318" s="275"/>
    </row>
    <row r="319" spans="1:10" ht="22.5" x14ac:dyDescent="0.2">
      <c r="A319" s="281" t="s">
        <v>929</v>
      </c>
      <c r="B319" s="281" t="s">
        <v>542</v>
      </c>
      <c r="C319" s="281" t="s">
        <v>540</v>
      </c>
      <c r="D319" s="281" t="s">
        <v>341</v>
      </c>
      <c r="E319" s="282" t="s">
        <v>930</v>
      </c>
      <c r="F319" s="281"/>
      <c r="G319" s="290">
        <f>H319+I319</f>
        <v>0</v>
      </c>
      <c r="H319" s="318">
        <f>H320+H321+H322+H323+H324+H325</f>
        <v>0</v>
      </c>
      <c r="I319" s="318">
        <f>I320+I321+I322+I323+I324+I325</f>
        <v>0</v>
      </c>
      <c r="J319" s="275"/>
    </row>
    <row r="320" spans="1:10" x14ac:dyDescent="0.2">
      <c r="A320" s="281"/>
      <c r="B320" s="281"/>
      <c r="C320" s="281"/>
      <c r="D320" s="281"/>
      <c r="E320" s="282" t="s">
        <v>570</v>
      </c>
      <c r="F320" s="281" t="s">
        <v>77</v>
      </c>
      <c r="G320" s="290">
        <v>0</v>
      </c>
      <c r="H320" s="318">
        <v>0</v>
      </c>
      <c r="I320" s="318">
        <v>0</v>
      </c>
      <c r="J320" s="275"/>
    </row>
    <row r="321" spans="1:11" x14ac:dyDescent="0.2">
      <c r="A321" s="281"/>
      <c r="B321" s="281"/>
      <c r="C321" s="281"/>
      <c r="D321" s="281"/>
      <c r="E321" s="282" t="s">
        <v>577</v>
      </c>
      <c r="F321" s="281" t="s">
        <v>88</v>
      </c>
      <c r="G321" s="290">
        <v>0</v>
      </c>
      <c r="H321" s="318">
        <v>0</v>
      </c>
      <c r="I321" s="318">
        <v>0</v>
      </c>
      <c r="J321" s="275"/>
    </row>
    <row r="322" spans="1:11" x14ac:dyDescent="0.2">
      <c r="A322" s="281"/>
      <c r="B322" s="281"/>
      <c r="C322" s="281"/>
      <c r="D322" s="281"/>
      <c r="E322" s="282" t="s">
        <v>636</v>
      </c>
      <c r="F322" s="281" t="s">
        <v>22</v>
      </c>
      <c r="G322" s="290">
        <v>0</v>
      </c>
      <c r="H322" s="318">
        <v>0</v>
      </c>
      <c r="I322" s="318">
        <v>0</v>
      </c>
      <c r="J322" s="275"/>
    </row>
    <row r="323" spans="1:11" x14ac:dyDescent="0.2">
      <c r="A323" s="281"/>
      <c r="B323" s="281"/>
      <c r="C323" s="281"/>
      <c r="D323" s="281"/>
      <c r="E323" s="282" t="s">
        <v>708</v>
      </c>
      <c r="F323" s="281" t="s">
        <v>47</v>
      </c>
      <c r="G323" s="290">
        <v>0</v>
      </c>
      <c r="H323" s="318">
        <v>0</v>
      </c>
      <c r="I323" s="318">
        <v>0</v>
      </c>
      <c r="J323" s="275"/>
    </row>
    <row r="324" spans="1:11" x14ac:dyDescent="0.2">
      <c r="A324" s="281"/>
      <c r="B324" s="281"/>
      <c r="C324" s="281"/>
      <c r="D324" s="281"/>
      <c r="E324" s="282" t="s">
        <v>579</v>
      </c>
      <c r="F324" s="281" t="s">
        <v>48</v>
      </c>
      <c r="G324" s="290">
        <v>0</v>
      </c>
      <c r="H324" s="318">
        <v>0</v>
      </c>
      <c r="I324" s="318">
        <v>0</v>
      </c>
      <c r="J324" s="275"/>
    </row>
    <row r="325" spans="1:11" x14ac:dyDescent="0.2">
      <c r="A325" s="281"/>
      <c r="B325" s="281"/>
      <c r="C325" s="281"/>
      <c r="D325" s="281"/>
      <c r="E325" s="282" t="s">
        <v>790</v>
      </c>
      <c r="F325" s="281" t="s">
        <v>52</v>
      </c>
      <c r="G325" s="290">
        <v>0</v>
      </c>
      <c r="H325" s="318">
        <v>0</v>
      </c>
      <c r="I325" s="318">
        <v>0</v>
      </c>
      <c r="J325" s="275"/>
    </row>
    <row r="326" spans="1:11" ht="33.75" x14ac:dyDescent="0.2">
      <c r="A326" s="281" t="s">
        <v>931</v>
      </c>
      <c r="B326" s="281" t="s">
        <v>543</v>
      </c>
      <c r="C326" s="281" t="s">
        <v>340</v>
      </c>
      <c r="D326" s="281" t="s">
        <v>340</v>
      </c>
      <c r="E326" s="282" t="s">
        <v>932</v>
      </c>
      <c r="F326" s="281"/>
      <c r="G326" s="347">
        <f>H326+I326</f>
        <v>3436767.5490000001</v>
      </c>
      <c r="H326" s="345">
        <f>H327+H337+H344+H347+H350+H359+H366+H368</f>
        <v>2664767.5490000001</v>
      </c>
      <c r="I326" s="345">
        <f>I327+I337+I344+I347+I350+I359+I366+I368</f>
        <v>772000</v>
      </c>
      <c r="J326" s="275"/>
    </row>
    <row r="327" spans="1:11" ht="22.5" x14ac:dyDescent="0.2">
      <c r="A327" s="281" t="s">
        <v>933</v>
      </c>
      <c r="B327" s="281" t="s">
        <v>543</v>
      </c>
      <c r="C327" s="281" t="s">
        <v>341</v>
      </c>
      <c r="D327" s="281" t="s">
        <v>340</v>
      </c>
      <c r="E327" s="282" t="s">
        <v>934</v>
      </c>
      <c r="F327" s="281"/>
      <c r="G327" s="316">
        <f>H327+I327</f>
        <v>1800963.06</v>
      </c>
      <c r="H327" s="283">
        <f>H328</f>
        <v>1800963.06</v>
      </c>
      <c r="I327" s="317">
        <f>I328</f>
        <v>0</v>
      </c>
      <c r="J327" s="275"/>
    </row>
    <row r="328" spans="1:11" x14ac:dyDescent="0.2">
      <c r="A328" s="281" t="s">
        <v>935</v>
      </c>
      <c r="B328" s="281" t="s">
        <v>543</v>
      </c>
      <c r="C328" s="281" t="s">
        <v>341</v>
      </c>
      <c r="D328" s="281" t="s">
        <v>341</v>
      </c>
      <c r="E328" s="282" t="s">
        <v>936</v>
      </c>
      <c r="F328" s="281"/>
      <c r="G328" s="343">
        <f>H328+I328</f>
        <v>1800963.06</v>
      </c>
      <c r="H328" s="322">
        <f>H329+H330+H331+H332+H333+H334+H335</f>
        <v>1800963.06</v>
      </c>
      <c r="I328" s="318">
        <v>0</v>
      </c>
      <c r="J328" s="275"/>
    </row>
    <row r="329" spans="1:11" x14ac:dyDescent="0.2">
      <c r="A329" s="281"/>
      <c r="B329" s="281"/>
      <c r="C329" s="281"/>
      <c r="D329" s="281"/>
      <c r="E329" s="282" t="s">
        <v>789</v>
      </c>
      <c r="F329" s="281">
        <v>4511</v>
      </c>
      <c r="G329" s="343">
        <f t="shared" ref="G329:G335" si="12">H329+I329</f>
        <v>1800963.06</v>
      </c>
      <c r="H329" s="318">
        <v>1800963.06</v>
      </c>
      <c r="I329" s="318">
        <v>0</v>
      </c>
      <c r="J329" s="275"/>
      <c r="K329" s="182"/>
    </row>
    <row r="330" spans="1:11" x14ac:dyDescent="0.2">
      <c r="A330" s="281"/>
      <c r="B330" s="281"/>
      <c r="C330" s="281"/>
      <c r="D330" s="281"/>
      <c r="E330" s="349" t="s">
        <v>878</v>
      </c>
      <c r="F330" s="326" t="s">
        <v>13</v>
      </c>
      <c r="G330" s="343">
        <f t="shared" si="12"/>
        <v>0</v>
      </c>
      <c r="H330" s="290">
        <v>0</v>
      </c>
      <c r="I330" s="318">
        <v>0</v>
      </c>
      <c r="J330" s="275"/>
    </row>
    <row r="331" spans="1:11" x14ac:dyDescent="0.2">
      <c r="A331" s="281"/>
      <c r="B331" s="281"/>
      <c r="C331" s="281"/>
      <c r="D331" s="281"/>
      <c r="E331" s="349" t="s">
        <v>937</v>
      </c>
      <c r="F331" s="326">
        <v>4823</v>
      </c>
      <c r="G331" s="343">
        <f>H331+I331</f>
        <v>0</v>
      </c>
      <c r="H331" s="290">
        <v>0</v>
      </c>
      <c r="I331" s="318">
        <v>0</v>
      </c>
      <c r="J331" s="275"/>
    </row>
    <row r="332" spans="1:11" x14ac:dyDescent="0.2">
      <c r="A332" s="281"/>
      <c r="B332" s="281"/>
      <c r="C332" s="281"/>
      <c r="D332" s="281"/>
      <c r="E332" s="282" t="s">
        <v>708</v>
      </c>
      <c r="F332" s="281" t="s">
        <v>47</v>
      </c>
      <c r="G332" s="343">
        <f t="shared" si="12"/>
        <v>0</v>
      </c>
      <c r="H332" s="318">
        <v>0</v>
      </c>
      <c r="I332" s="318">
        <v>0</v>
      </c>
      <c r="J332" s="275"/>
    </row>
    <row r="333" spans="1:11" x14ac:dyDescent="0.2">
      <c r="A333" s="281"/>
      <c r="B333" s="281"/>
      <c r="C333" s="281"/>
      <c r="D333" s="281"/>
      <c r="E333" s="282" t="s">
        <v>579</v>
      </c>
      <c r="F333" s="281" t="s">
        <v>48</v>
      </c>
      <c r="G333" s="343">
        <f t="shared" si="12"/>
        <v>0</v>
      </c>
      <c r="H333" s="318">
        <v>0</v>
      </c>
      <c r="I333" s="318">
        <v>0</v>
      </c>
      <c r="J333" s="275"/>
    </row>
    <row r="334" spans="1:11" x14ac:dyDescent="0.2">
      <c r="A334" s="281"/>
      <c r="B334" s="281"/>
      <c r="C334" s="281"/>
      <c r="D334" s="281"/>
      <c r="E334" s="282" t="s">
        <v>790</v>
      </c>
      <c r="F334" s="281" t="s">
        <v>52</v>
      </c>
      <c r="G334" s="343">
        <f t="shared" si="12"/>
        <v>0</v>
      </c>
      <c r="H334" s="318">
        <v>0</v>
      </c>
      <c r="I334" s="318">
        <v>0</v>
      </c>
      <c r="J334" s="275"/>
    </row>
    <row r="335" spans="1:11" x14ac:dyDescent="0.2">
      <c r="A335" s="281"/>
      <c r="B335" s="281"/>
      <c r="C335" s="281"/>
      <c r="D335" s="281"/>
      <c r="E335" s="282" t="s">
        <v>583</v>
      </c>
      <c r="F335" s="281" t="s">
        <v>62</v>
      </c>
      <c r="G335" s="343">
        <f t="shared" si="12"/>
        <v>0</v>
      </c>
      <c r="H335" s="318">
        <v>0</v>
      </c>
      <c r="I335" s="318">
        <v>0</v>
      </c>
      <c r="J335" s="275"/>
    </row>
    <row r="336" spans="1:11" x14ac:dyDescent="0.2">
      <c r="A336" s="281" t="s">
        <v>938</v>
      </c>
      <c r="B336" s="281" t="s">
        <v>543</v>
      </c>
      <c r="C336" s="281" t="s">
        <v>341</v>
      </c>
      <c r="D336" s="281" t="s">
        <v>342</v>
      </c>
      <c r="E336" s="282" t="s">
        <v>939</v>
      </c>
      <c r="F336" s="281"/>
      <c r="G336" s="290">
        <v>0</v>
      </c>
      <c r="H336" s="318">
        <v>0</v>
      </c>
      <c r="I336" s="318">
        <v>0</v>
      </c>
      <c r="J336" s="275"/>
    </row>
    <row r="337" spans="1:11" x14ac:dyDescent="0.2">
      <c r="A337" s="281" t="s">
        <v>940</v>
      </c>
      <c r="B337" s="281" t="s">
        <v>543</v>
      </c>
      <c r="C337" s="281" t="s">
        <v>342</v>
      </c>
      <c r="D337" s="281" t="s">
        <v>340</v>
      </c>
      <c r="E337" s="282" t="s">
        <v>941</v>
      </c>
      <c r="F337" s="358"/>
      <c r="G337" s="323">
        <f>H337+I337</f>
        <v>22000</v>
      </c>
      <c r="H337" s="317">
        <f>H338+H339</f>
        <v>22000</v>
      </c>
      <c r="I337" s="317">
        <f>I338+I339</f>
        <v>0</v>
      </c>
      <c r="J337" s="275"/>
    </row>
    <row r="338" spans="1:11" x14ac:dyDescent="0.2">
      <c r="A338" s="281" t="s">
        <v>942</v>
      </c>
      <c r="B338" s="281" t="s">
        <v>543</v>
      </c>
      <c r="C338" s="281" t="s">
        <v>342</v>
      </c>
      <c r="D338" s="281" t="s">
        <v>341</v>
      </c>
      <c r="E338" s="282" t="s">
        <v>943</v>
      </c>
      <c r="F338" s="281"/>
      <c r="G338" s="290">
        <v>0</v>
      </c>
      <c r="H338" s="318">
        <v>0</v>
      </c>
      <c r="I338" s="318">
        <v>0</v>
      </c>
      <c r="J338" s="275"/>
    </row>
    <row r="339" spans="1:11" x14ac:dyDescent="0.2">
      <c r="A339" s="281" t="s">
        <v>944</v>
      </c>
      <c r="B339" s="281" t="s">
        <v>543</v>
      </c>
      <c r="C339" s="281" t="s">
        <v>342</v>
      </c>
      <c r="D339" s="281" t="s">
        <v>342</v>
      </c>
      <c r="E339" s="282" t="s">
        <v>945</v>
      </c>
      <c r="F339" s="281"/>
      <c r="G339" s="343">
        <f>H339+I339</f>
        <v>22000</v>
      </c>
      <c r="H339" s="322">
        <f>H340+H341+H342+H343</f>
        <v>22000</v>
      </c>
      <c r="I339" s="322">
        <f>I340+I341+I342+I343</f>
        <v>0</v>
      </c>
      <c r="J339" s="275"/>
    </row>
    <row r="340" spans="1:11" x14ac:dyDescent="0.2">
      <c r="A340" s="281"/>
      <c r="B340" s="281"/>
      <c r="C340" s="281"/>
      <c r="D340" s="281"/>
      <c r="E340" s="282" t="s">
        <v>946</v>
      </c>
      <c r="F340" s="281">
        <v>4269</v>
      </c>
      <c r="G340" s="343">
        <f>H340+I340</f>
        <v>2000</v>
      </c>
      <c r="H340" s="318">
        <v>2000</v>
      </c>
      <c r="I340" s="318">
        <v>0</v>
      </c>
      <c r="J340" s="275"/>
    </row>
    <row r="341" spans="1:11" x14ac:dyDescent="0.2">
      <c r="A341" s="281"/>
      <c r="B341" s="281"/>
      <c r="C341" s="281"/>
      <c r="D341" s="281"/>
      <c r="E341" s="282" t="s">
        <v>947</v>
      </c>
      <c r="F341" s="281">
        <v>4727</v>
      </c>
      <c r="G341" s="343">
        <f>H341+I341</f>
        <v>10000</v>
      </c>
      <c r="H341" s="318">
        <v>10000</v>
      </c>
      <c r="I341" s="318">
        <v>0</v>
      </c>
      <c r="J341" s="275"/>
    </row>
    <row r="342" spans="1:11" x14ac:dyDescent="0.2">
      <c r="A342" s="281"/>
      <c r="B342" s="281"/>
      <c r="C342" s="281"/>
      <c r="D342" s="281"/>
      <c r="E342" s="372" t="s">
        <v>926</v>
      </c>
      <c r="F342" s="281">
        <v>4637</v>
      </c>
      <c r="G342" s="343">
        <f>H342+I342</f>
        <v>5000</v>
      </c>
      <c r="H342" s="318">
        <v>5000</v>
      </c>
      <c r="I342" s="318">
        <v>0</v>
      </c>
      <c r="J342" s="275"/>
    </row>
    <row r="343" spans="1:11" ht="21" x14ac:dyDescent="0.2">
      <c r="A343" s="281"/>
      <c r="B343" s="281"/>
      <c r="C343" s="281"/>
      <c r="D343" s="361"/>
      <c r="E343" s="374" t="s">
        <v>891</v>
      </c>
      <c r="F343" s="298">
        <v>4655</v>
      </c>
      <c r="G343" s="343">
        <f>H343+I343</f>
        <v>5000</v>
      </c>
      <c r="H343" s="318">
        <v>5000</v>
      </c>
      <c r="I343" s="318">
        <v>0</v>
      </c>
      <c r="J343" s="275"/>
    </row>
    <row r="344" spans="1:11" ht="22.5" x14ac:dyDescent="0.2">
      <c r="A344" s="281" t="s">
        <v>948</v>
      </c>
      <c r="B344" s="281" t="s">
        <v>543</v>
      </c>
      <c r="C344" s="281" t="s">
        <v>271</v>
      </c>
      <c r="D344" s="281" t="s">
        <v>340</v>
      </c>
      <c r="E344" s="370" t="s">
        <v>949</v>
      </c>
      <c r="F344" s="281"/>
      <c r="G344" s="323">
        <f t="shared" ref="G344:G351" si="13">H344+I344</f>
        <v>0</v>
      </c>
      <c r="H344" s="317">
        <f>H345+H346</f>
        <v>0</v>
      </c>
      <c r="I344" s="317">
        <f>I345+I346</f>
        <v>0</v>
      </c>
      <c r="J344" s="275"/>
    </row>
    <row r="345" spans="1:11" ht="22.5" x14ac:dyDescent="0.2">
      <c r="A345" s="281" t="s">
        <v>950</v>
      </c>
      <c r="B345" s="281" t="s">
        <v>543</v>
      </c>
      <c r="C345" s="281" t="s">
        <v>271</v>
      </c>
      <c r="D345" s="281" t="s">
        <v>341</v>
      </c>
      <c r="E345" s="282" t="s">
        <v>949</v>
      </c>
      <c r="F345" s="281"/>
      <c r="G345" s="290">
        <f t="shared" si="13"/>
        <v>0</v>
      </c>
      <c r="H345" s="318">
        <v>0</v>
      </c>
      <c r="I345" s="318">
        <v>0</v>
      </c>
      <c r="J345" s="275"/>
    </row>
    <row r="346" spans="1:11" x14ac:dyDescent="0.2">
      <c r="A346" s="281" t="s">
        <v>951</v>
      </c>
      <c r="B346" s="281" t="s">
        <v>543</v>
      </c>
      <c r="C346" s="281" t="s">
        <v>271</v>
      </c>
      <c r="D346" s="281" t="s">
        <v>342</v>
      </c>
      <c r="E346" s="282" t="s">
        <v>952</v>
      </c>
      <c r="F346" s="281"/>
      <c r="G346" s="290">
        <f t="shared" si="13"/>
        <v>0</v>
      </c>
      <c r="H346" s="318">
        <v>0</v>
      </c>
      <c r="I346" s="318">
        <v>0</v>
      </c>
      <c r="J346" s="275"/>
    </row>
    <row r="347" spans="1:11" x14ac:dyDescent="0.2">
      <c r="A347" s="281" t="s">
        <v>953</v>
      </c>
      <c r="B347" s="281" t="s">
        <v>543</v>
      </c>
      <c r="C347" s="281" t="s">
        <v>538</v>
      </c>
      <c r="D347" s="281" t="s">
        <v>340</v>
      </c>
      <c r="E347" s="282" t="s">
        <v>954</v>
      </c>
      <c r="F347" s="281"/>
      <c r="G347" s="323">
        <f t="shared" si="13"/>
        <v>0</v>
      </c>
      <c r="H347" s="317">
        <v>0</v>
      </c>
      <c r="I347" s="317">
        <v>0</v>
      </c>
      <c r="J347" s="275"/>
    </row>
    <row r="348" spans="1:11" x14ac:dyDescent="0.2">
      <c r="A348" s="281" t="s">
        <v>955</v>
      </c>
      <c r="B348" s="281" t="s">
        <v>543</v>
      </c>
      <c r="C348" s="281" t="s">
        <v>538</v>
      </c>
      <c r="D348" s="281" t="s">
        <v>341</v>
      </c>
      <c r="E348" s="282" t="s">
        <v>956</v>
      </c>
      <c r="F348" s="281"/>
      <c r="G348" s="290">
        <f t="shared" si="13"/>
        <v>0</v>
      </c>
      <c r="H348" s="318">
        <v>0</v>
      </c>
      <c r="I348" s="318">
        <v>0</v>
      </c>
      <c r="J348" s="275"/>
    </row>
    <row r="349" spans="1:11" x14ac:dyDescent="0.2">
      <c r="A349" s="281" t="s">
        <v>957</v>
      </c>
      <c r="B349" s="281" t="s">
        <v>543</v>
      </c>
      <c r="C349" s="281" t="s">
        <v>538</v>
      </c>
      <c r="D349" s="281" t="s">
        <v>342</v>
      </c>
      <c r="E349" s="282" t="s">
        <v>958</v>
      </c>
      <c r="F349" s="281"/>
      <c r="G349" s="290">
        <f t="shared" si="13"/>
        <v>0</v>
      </c>
      <c r="H349" s="318">
        <v>0</v>
      </c>
      <c r="I349" s="318">
        <v>0</v>
      </c>
      <c r="J349" s="275"/>
    </row>
    <row r="350" spans="1:11" ht="22.5" x14ac:dyDescent="0.2">
      <c r="A350" s="281" t="s">
        <v>959</v>
      </c>
      <c r="B350" s="281" t="s">
        <v>543</v>
      </c>
      <c r="C350" s="281" t="s">
        <v>539</v>
      </c>
      <c r="D350" s="281" t="s">
        <v>340</v>
      </c>
      <c r="E350" s="282" t="s">
        <v>960</v>
      </c>
      <c r="F350" s="281"/>
      <c r="G350" s="316">
        <f t="shared" si="13"/>
        <v>884804.48900000006</v>
      </c>
      <c r="H350" s="283">
        <f>H351+H357</f>
        <v>834804.48900000006</v>
      </c>
      <c r="I350" s="283">
        <f>I351+I357</f>
        <v>50000</v>
      </c>
      <c r="J350" s="275"/>
    </row>
    <row r="351" spans="1:11" x14ac:dyDescent="0.2">
      <c r="A351" s="281" t="s">
        <v>961</v>
      </c>
      <c r="B351" s="281" t="s">
        <v>543</v>
      </c>
      <c r="C351" s="281" t="s">
        <v>539</v>
      </c>
      <c r="D351" s="281" t="s">
        <v>341</v>
      </c>
      <c r="E351" s="282" t="s">
        <v>962</v>
      </c>
      <c r="F351" s="281"/>
      <c r="G351" s="356">
        <f t="shared" si="13"/>
        <v>878921.58900000004</v>
      </c>
      <c r="H351" s="357">
        <f>H352+H353+H354+H355+H356</f>
        <v>828921.58900000004</v>
      </c>
      <c r="I351" s="357">
        <f>I352+I353+I354+I355+I356</f>
        <v>50000</v>
      </c>
      <c r="J351" s="275"/>
    </row>
    <row r="352" spans="1:11" x14ac:dyDescent="0.2">
      <c r="A352" s="281"/>
      <c r="B352" s="281"/>
      <c r="C352" s="281"/>
      <c r="D352" s="281"/>
      <c r="E352" s="282" t="s">
        <v>890</v>
      </c>
      <c r="F352" s="281">
        <v>4511</v>
      </c>
      <c r="G352" s="290">
        <f t="shared" ref="G352:G358" si="14">H352+I352</f>
        <v>828921.58900000004</v>
      </c>
      <c r="H352" s="318">
        <v>828921.58900000004</v>
      </c>
      <c r="I352" s="318">
        <v>0</v>
      </c>
      <c r="J352" s="275"/>
      <c r="K352" s="353"/>
    </row>
    <row r="353" spans="1:13" x14ac:dyDescent="0.2">
      <c r="A353" s="281"/>
      <c r="B353" s="281"/>
      <c r="C353" s="281"/>
      <c r="D353" s="281"/>
      <c r="E353" s="282" t="s">
        <v>963</v>
      </c>
      <c r="F353" s="281">
        <v>4251</v>
      </c>
      <c r="G353" s="290">
        <f t="shared" si="14"/>
        <v>0</v>
      </c>
      <c r="H353" s="318">
        <v>0</v>
      </c>
      <c r="I353" s="318">
        <v>0</v>
      </c>
      <c r="J353" s="275"/>
      <c r="K353" s="353"/>
    </row>
    <row r="354" spans="1:13" x14ac:dyDescent="0.2">
      <c r="A354" s="281"/>
      <c r="B354" s="281"/>
      <c r="C354" s="281"/>
      <c r="D354" s="281"/>
      <c r="E354" s="282" t="s">
        <v>926</v>
      </c>
      <c r="F354" s="281" t="s">
        <v>11</v>
      </c>
      <c r="G354" s="290">
        <f t="shared" si="14"/>
        <v>0</v>
      </c>
      <c r="H354" s="318">
        <v>0</v>
      </c>
      <c r="I354" s="318">
        <v>0</v>
      </c>
      <c r="J354" s="275"/>
    </row>
    <row r="355" spans="1:13" x14ac:dyDescent="0.2">
      <c r="A355" s="281"/>
      <c r="B355" s="281"/>
      <c r="C355" s="281"/>
      <c r="D355" s="281"/>
      <c r="E355" s="282" t="s">
        <v>964</v>
      </c>
      <c r="F355" s="281">
        <v>5134</v>
      </c>
      <c r="G355" s="290">
        <f t="shared" si="14"/>
        <v>50000</v>
      </c>
      <c r="H355" s="318">
        <v>0</v>
      </c>
      <c r="I355" s="318">
        <v>50000</v>
      </c>
      <c r="J355" s="275"/>
    </row>
    <row r="356" spans="1:13" x14ac:dyDescent="0.2">
      <c r="A356" s="281"/>
      <c r="B356" s="281"/>
      <c r="C356" s="281"/>
      <c r="D356" s="281"/>
      <c r="E356" s="282" t="s">
        <v>965</v>
      </c>
      <c r="F356" s="281">
        <v>5113</v>
      </c>
      <c r="G356" s="290">
        <f t="shared" si="14"/>
        <v>0</v>
      </c>
      <c r="H356" s="318">
        <v>0</v>
      </c>
      <c r="I356" s="318">
        <v>0</v>
      </c>
      <c r="J356" s="275"/>
    </row>
    <row r="357" spans="1:13" x14ac:dyDescent="0.2">
      <c r="A357" s="281" t="s">
        <v>966</v>
      </c>
      <c r="B357" s="281" t="s">
        <v>543</v>
      </c>
      <c r="C357" s="281" t="s">
        <v>539</v>
      </c>
      <c r="D357" s="281">
        <v>2</v>
      </c>
      <c r="E357" s="282" t="s">
        <v>967</v>
      </c>
      <c r="F357" s="281"/>
      <c r="G357" s="351">
        <f t="shared" si="14"/>
        <v>5882.9</v>
      </c>
      <c r="H357" s="352">
        <f>H358</f>
        <v>5882.9</v>
      </c>
      <c r="I357" s="352">
        <f>I358</f>
        <v>0</v>
      </c>
      <c r="J357" s="275"/>
    </row>
    <row r="358" spans="1:13" x14ac:dyDescent="0.2">
      <c r="A358" s="281"/>
      <c r="B358" s="281"/>
      <c r="C358" s="281"/>
      <c r="D358" s="281"/>
      <c r="E358" s="282" t="s">
        <v>890</v>
      </c>
      <c r="F358" s="281">
        <v>4511</v>
      </c>
      <c r="G358" s="343">
        <f t="shared" si="14"/>
        <v>5882.9</v>
      </c>
      <c r="H358" s="322">
        <v>5882.9</v>
      </c>
      <c r="I358" s="318">
        <v>0</v>
      </c>
      <c r="J358" s="275"/>
    </row>
    <row r="359" spans="1:13" ht="22.5" x14ac:dyDescent="0.2">
      <c r="A359" s="281" t="s">
        <v>968</v>
      </c>
      <c r="B359" s="281" t="s">
        <v>543</v>
      </c>
      <c r="C359" s="281" t="s">
        <v>540</v>
      </c>
      <c r="D359" s="281" t="s">
        <v>340</v>
      </c>
      <c r="E359" s="282" t="s">
        <v>969</v>
      </c>
      <c r="F359" s="281"/>
      <c r="G359" s="334">
        <f t="shared" ref="G359:G365" si="15">H359+I359</f>
        <v>722000</v>
      </c>
      <c r="H359" s="335">
        <f>H360</f>
        <v>0</v>
      </c>
      <c r="I359" s="335">
        <f>I360</f>
        <v>722000</v>
      </c>
      <c r="J359" s="275"/>
    </row>
    <row r="360" spans="1:13" x14ac:dyDescent="0.2">
      <c r="A360" s="281">
        <v>2961</v>
      </c>
      <c r="B360" s="281" t="s">
        <v>543</v>
      </c>
      <c r="C360" s="281" t="s">
        <v>540</v>
      </c>
      <c r="D360" s="281">
        <v>1</v>
      </c>
      <c r="E360" s="282" t="s">
        <v>970</v>
      </c>
      <c r="F360" s="281"/>
      <c r="G360" s="324">
        <f t="shared" si="15"/>
        <v>722000</v>
      </c>
      <c r="H360" s="336">
        <f>H361+H362+H363+H364+H365</f>
        <v>0</v>
      </c>
      <c r="I360" s="336">
        <f>I361+I362+I363+I364+I365</f>
        <v>722000</v>
      </c>
      <c r="J360" s="275"/>
    </row>
    <row r="361" spans="1:13" x14ac:dyDescent="0.2">
      <c r="A361" s="281"/>
      <c r="B361" s="281"/>
      <c r="C361" s="281"/>
      <c r="D361" s="281"/>
      <c r="E361" s="282" t="s">
        <v>577</v>
      </c>
      <c r="F361" s="281">
        <v>4269</v>
      </c>
      <c r="G361" s="337">
        <f t="shared" si="15"/>
        <v>0</v>
      </c>
      <c r="H361" s="320">
        <v>0</v>
      </c>
      <c r="I361" s="320">
        <v>0</v>
      </c>
      <c r="J361" s="275"/>
    </row>
    <row r="362" spans="1:13" x14ac:dyDescent="0.2">
      <c r="A362" s="281"/>
      <c r="B362" s="281"/>
      <c r="C362" s="281"/>
      <c r="D362" s="281"/>
      <c r="E362" s="282" t="s">
        <v>963</v>
      </c>
      <c r="F362" s="326">
        <v>4251</v>
      </c>
      <c r="G362" s="337">
        <f t="shared" si="15"/>
        <v>0</v>
      </c>
      <c r="H362" s="292">
        <v>0</v>
      </c>
      <c r="I362" s="292">
        <v>0</v>
      </c>
      <c r="J362" s="275"/>
    </row>
    <row r="363" spans="1:13" x14ac:dyDescent="0.2">
      <c r="A363" s="281"/>
      <c r="B363" s="281"/>
      <c r="C363" s="281"/>
      <c r="D363" s="281"/>
      <c r="E363" s="282" t="s">
        <v>971</v>
      </c>
      <c r="F363" s="281">
        <v>5113</v>
      </c>
      <c r="G363" s="337">
        <f t="shared" si="15"/>
        <v>250000</v>
      </c>
      <c r="H363" s="292">
        <v>0</v>
      </c>
      <c r="I363" s="292">
        <v>250000</v>
      </c>
      <c r="J363" s="275"/>
    </row>
    <row r="364" spans="1:13" x14ac:dyDescent="0.2">
      <c r="A364" s="281"/>
      <c r="B364" s="281"/>
      <c r="C364" s="281"/>
      <c r="D364" s="281"/>
      <c r="E364" s="282" t="s">
        <v>972</v>
      </c>
      <c r="F364" s="281">
        <v>5112</v>
      </c>
      <c r="G364" s="337">
        <f t="shared" si="15"/>
        <v>422000</v>
      </c>
      <c r="H364" s="292">
        <v>0</v>
      </c>
      <c r="I364" s="292">
        <v>422000</v>
      </c>
      <c r="J364" s="275"/>
      <c r="M364" s="359"/>
    </row>
    <row r="365" spans="1:13" x14ac:dyDescent="0.2">
      <c r="A365" s="281"/>
      <c r="B365" s="281"/>
      <c r="C365" s="281"/>
      <c r="D365" s="281"/>
      <c r="E365" s="282" t="s">
        <v>583</v>
      </c>
      <c r="F365" s="281">
        <v>5134</v>
      </c>
      <c r="G365" s="337">
        <f t="shared" si="15"/>
        <v>50000</v>
      </c>
      <c r="H365" s="318">
        <v>0</v>
      </c>
      <c r="I365" s="318">
        <v>50000</v>
      </c>
      <c r="J365" s="275"/>
    </row>
    <row r="366" spans="1:13" ht="22.5" x14ac:dyDescent="0.2">
      <c r="A366" s="281" t="s">
        <v>973</v>
      </c>
      <c r="B366" s="281" t="s">
        <v>543</v>
      </c>
      <c r="C366" s="281" t="s">
        <v>541</v>
      </c>
      <c r="D366" s="281" t="s">
        <v>340</v>
      </c>
      <c r="E366" s="282" t="s">
        <v>974</v>
      </c>
      <c r="F366" s="281"/>
      <c r="G366" s="323">
        <v>0</v>
      </c>
      <c r="H366" s="317">
        <v>0</v>
      </c>
      <c r="I366" s="317">
        <v>0</v>
      </c>
      <c r="J366" s="275"/>
    </row>
    <row r="367" spans="1:13" ht="22.5" x14ac:dyDescent="0.2">
      <c r="A367" s="281" t="s">
        <v>975</v>
      </c>
      <c r="B367" s="281" t="s">
        <v>543</v>
      </c>
      <c r="C367" s="281" t="s">
        <v>541</v>
      </c>
      <c r="D367" s="281" t="s">
        <v>341</v>
      </c>
      <c r="E367" s="282" t="s">
        <v>976</v>
      </c>
      <c r="F367" s="281"/>
      <c r="G367" s="290">
        <v>0</v>
      </c>
      <c r="H367" s="318">
        <v>0</v>
      </c>
      <c r="I367" s="318">
        <v>0</v>
      </c>
      <c r="J367" s="275"/>
    </row>
    <row r="368" spans="1:13" x14ac:dyDescent="0.2">
      <c r="A368" s="281" t="s">
        <v>977</v>
      </c>
      <c r="B368" s="281" t="s">
        <v>543</v>
      </c>
      <c r="C368" s="281" t="s">
        <v>542</v>
      </c>
      <c r="D368" s="281" t="s">
        <v>340</v>
      </c>
      <c r="E368" s="282" t="s">
        <v>978</v>
      </c>
      <c r="F368" s="281"/>
      <c r="G368" s="316">
        <f>H368+I368</f>
        <v>7000</v>
      </c>
      <c r="H368" s="283">
        <f>H369</f>
        <v>7000</v>
      </c>
      <c r="I368" s="317">
        <f>I369</f>
        <v>0</v>
      </c>
      <c r="J368" s="275"/>
    </row>
    <row r="369" spans="1:10" x14ac:dyDescent="0.2">
      <c r="A369" s="281" t="s">
        <v>979</v>
      </c>
      <c r="B369" s="281" t="s">
        <v>543</v>
      </c>
      <c r="C369" s="281" t="s">
        <v>542</v>
      </c>
      <c r="D369" s="281" t="s">
        <v>341</v>
      </c>
      <c r="E369" s="282" t="s">
        <v>980</v>
      </c>
      <c r="F369" s="281"/>
      <c r="G369" s="290">
        <f>H369+I369</f>
        <v>7000</v>
      </c>
      <c r="H369" s="318">
        <f>H370</f>
        <v>7000</v>
      </c>
      <c r="I369" s="318">
        <f>I370</f>
        <v>0</v>
      </c>
      <c r="J369" s="275"/>
    </row>
    <row r="370" spans="1:10" ht="22.5" x14ac:dyDescent="0.2">
      <c r="A370" s="281"/>
      <c r="B370" s="281"/>
      <c r="C370" s="281"/>
      <c r="D370" s="281"/>
      <c r="E370" s="282" t="s">
        <v>694</v>
      </c>
      <c r="F370" s="281" t="s">
        <v>11</v>
      </c>
      <c r="G370" s="290">
        <f>H370+I370</f>
        <v>7000</v>
      </c>
      <c r="H370" s="318">
        <v>7000</v>
      </c>
      <c r="I370" s="318">
        <v>0</v>
      </c>
      <c r="J370" s="275"/>
    </row>
    <row r="371" spans="1:10" x14ac:dyDescent="0.2">
      <c r="A371" s="281" t="s">
        <v>981</v>
      </c>
      <c r="B371" s="281" t="s">
        <v>421</v>
      </c>
      <c r="C371" s="281" t="s">
        <v>340</v>
      </c>
      <c r="D371" s="281" t="s">
        <v>340</v>
      </c>
      <c r="E371" s="282" t="s">
        <v>982</v>
      </c>
      <c r="F371" s="281"/>
      <c r="G371" s="331">
        <f>H371+I371</f>
        <v>66000</v>
      </c>
      <c r="H371" s="330">
        <f>H372+H375+H377+H379+H381+H383+H385+H391+H393</f>
        <v>66000</v>
      </c>
      <c r="I371" s="330">
        <f>I372+I375+I377+I379+I381+I383+I385+I391+I393</f>
        <v>0</v>
      </c>
      <c r="J371" s="275"/>
    </row>
    <row r="372" spans="1:10" x14ac:dyDescent="0.2">
      <c r="A372" s="281" t="s">
        <v>983</v>
      </c>
      <c r="B372" s="281" t="s">
        <v>421</v>
      </c>
      <c r="C372" s="281" t="s">
        <v>341</v>
      </c>
      <c r="D372" s="281" t="s">
        <v>340</v>
      </c>
      <c r="E372" s="282" t="s">
        <v>984</v>
      </c>
      <c r="F372" s="281"/>
      <c r="G372" s="316">
        <v>0</v>
      </c>
      <c r="H372" s="283">
        <v>0</v>
      </c>
      <c r="I372" s="317">
        <v>0</v>
      </c>
      <c r="J372" s="275"/>
    </row>
    <row r="373" spans="1:10" x14ac:dyDescent="0.2">
      <c r="A373" s="281" t="s">
        <v>985</v>
      </c>
      <c r="B373" s="281" t="s">
        <v>421</v>
      </c>
      <c r="C373" s="281" t="s">
        <v>341</v>
      </c>
      <c r="D373" s="281" t="s">
        <v>341</v>
      </c>
      <c r="E373" s="282" t="s">
        <v>986</v>
      </c>
      <c r="F373" s="281"/>
      <c r="G373" s="290">
        <v>0</v>
      </c>
      <c r="H373" s="318">
        <v>0</v>
      </c>
      <c r="I373" s="318">
        <v>0</v>
      </c>
      <c r="J373" s="275"/>
    </row>
    <row r="374" spans="1:10" x14ac:dyDescent="0.2">
      <c r="A374" s="281" t="s">
        <v>987</v>
      </c>
      <c r="B374" s="281" t="s">
        <v>421</v>
      </c>
      <c r="C374" s="281" t="s">
        <v>341</v>
      </c>
      <c r="D374" s="281" t="s">
        <v>342</v>
      </c>
      <c r="E374" s="282" t="s">
        <v>988</v>
      </c>
      <c r="F374" s="281"/>
      <c r="G374" s="290">
        <v>0</v>
      </c>
      <c r="H374" s="318">
        <v>0</v>
      </c>
      <c r="I374" s="318">
        <v>0</v>
      </c>
      <c r="J374" s="275"/>
    </row>
    <row r="375" spans="1:10" x14ac:dyDescent="0.2">
      <c r="A375" s="281" t="s">
        <v>989</v>
      </c>
      <c r="B375" s="281" t="s">
        <v>421</v>
      </c>
      <c r="C375" s="281" t="s">
        <v>342</v>
      </c>
      <c r="D375" s="281" t="s">
        <v>340</v>
      </c>
      <c r="E375" s="282" t="s">
        <v>990</v>
      </c>
      <c r="F375" s="281"/>
      <c r="G375" s="323">
        <v>0</v>
      </c>
      <c r="H375" s="317">
        <v>0</v>
      </c>
      <c r="I375" s="317">
        <v>0</v>
      </c>
      <c r="J375" s="275"/>
    </row>
    <row r="376" spans="1:10" x14ac:dyDescent="0.2">
      <c r="A376" s="281" t="s">
        <v>991</v>
      </c>
      <c r="B376" s="281" t="s">
        <v>421</v>
      </c>
      <c r="C376" s="281" t="s">
        <v>342</v>
      </c>
      <c r="D376" s="281" t="s">
        <v>341</v>
      </c>
      <c r="E376" s="282" t="s">
        <v>992</v>
      </c>
      <c r="F376" s="281"/>
      <c r="G376" s="290">
        <v>0</v>
      </c>
      <c r="H376" s="318">
        <v>0</v>
      </c>
      <c r="I376" s="318">
        <v>0</v>
      </c>
      <c r="J376" s="275"/>
    </row>
    <row r="377" spans="1:10" x14ac:dyDescent="0.2">
      <c r="A377" s="281" t="s">
        <v>993</v>
      </c>
      <c r="B377" s="281" t="s">
        <v>421</v>
      </c>
      <c r="C377" s="281" t="s">
        <v>271</v>
      </c>
      <c r="D377" s="281" t="s">
        <v>340</v>
      </c>
      <c r="E377" s="282" t="s">
        <v>994</v>
      </c>
      <c r="F377" s="281"/>
      <c r="G377" s="323">
        <v>0</v>
      </c>
      <c r="H377" s="317">
        <v>0</v>
      </c>
      <c r="I377" s="317">
        <v>0</v>
      </c>
      <c r="J377" s="275"/>
    </row>
    <row r="378" spans="1:10" x14ac:dyDescent="0.2">
      <c r="A378" s="281" t="s">
        <v>995</v>
      </c>
      <c r="B378" s="281" t="s">
        <v>421</v>
      </c>
      <c r="C378" s="281" t="s">
        <v>271</v>
      </c>
      <c r="D378" s="281" t="s">
        <v>341</v>
      </c>
      <c r="E378" s="282" t="s">
        <v>996</v>
      </c>
      <c r="F378" s="281"/>
      <c r="G378" s="290">
        <v>0</v>
      </c>
      <c r="H378" s="318">
        <v>0</v>
      </c>
      <c r="I378" s="318">
        <v>0</v>
      </c>
      <c r="J378" s="275"/>
    </row>
    <row r="379" spans="1:10" x14ac:dyDescent="0.2">
      <c r="A379" s="281" t="s">
        <v>997</v>
      </c>
      <c r="B379" s="281" t="s">
        <v>421</v>
      </c>
      <c r="C379" s="281" t="s">
        <v>538</v>
      </c>
      <c r="D379" s="281" t="s">
        <v>340</v>
      </c>
      <c r="E379" s="282" t="s">
        <v>998</v>
      </c>
      <c r="F379" s="281"/>
      <c r="G379" s="323">
        <v>0</v>
      </c>
      <c r="H379" s="317">
        <v>0</v>
      </c>
      <c r="I379" s="317">
        <v>0</v>
      </c>
      <c r="J379" s="275"/>
    </row>
    <row r="380" spans="1:10" x14ac:dyDescent="0.2">
      <c r="A380" s="281" t="s">
        <v>999</v>
      </c>
      <c r="B380" s="281" t="s">
        <v>421</v>
      </c>
      <c r="C380" s="281" t="s">
        <v>538</v>
      </c>
      <c r="D380" s="281" t="s">
        <v>341</v>
      </c>
      <c r="E380" s="282" t="s">
        <v>1000</v>
      </c>
      <c r="F380" s="281"/>
      <c r="G380" s="290">
        <v>0</v>
      </c>
      <c r="H380" s="318">
        <v>0</v>
      </c>
      <c r="I380" s="318">
        <v>0</v>
      </c>
      <c r="J380" s="275"/>
    </row>
    <row r="381" spans="1:10" x14ac:dyDescent="0.2">
      <c r="A381" s="281" t="s">
        <v>1001</v>
      </c>
      <c r="B381" s="281" t="s">
        <v>421</v>
      </c>
      <c r="C381" s="281" t="s">
        <v>539</v>
      </c>
      <c r="D381" s="281" t="s">
        <v>340</v>
      </c>
      <c r="E381" s="282" t="s">
        <v>1002</v>
      </c>
      <c r="F381" s="281"/>
      <c r="G381" s="323">
        <v>0</v>
      </c>
      <c r="H381" s="317">
        <v>0</v>
      </c>
      <c r="I381" s="317">
        <v>0</v>
      </c>
      <c r="J381" s="275"/>
    </row>
    <row r="382" spans="1:10" x14ac:dyDescent="0.2">
      <c r="A382" s="281" t="s">
        <v>1003</v>
      </c>
      <c r="B382" s="281" t="s">
        <v>421</v>
      </c>
      <c r="C382" s="281" t="s">
        <v>539</v>
      </c>
      <c r="D382" s="281" t="s">
        <v>341</v>
      </c>
      <c r="E382" s="282" t="s">
        <v>1004</v>
      </c>
      <c r="F382" s="281"/>
      <c r="G382" s="290">
        <v>0</v>
      </c>
      <c r="H382" s="318">
        <v>0</v>
      </c>
      <c r="I382" s="318">
        <v>0</v>
      </c>
      <c r="J382" s="275"/>
    </row>
    <row r="383" spans="1:10" x14ac:dyDescent="0.2">
      <c r="A383" s="281" t="s">
        <v>1005</v>
      </c>
      <c r="B383" s="281" t="s">
        <v>421</v>
      </c>
      <c r="C383" s="281" t="s">
        <v>540</v>
      </c>
      <c r="D383" s="281" t="s">
        <v>340</v>
      </c>
      <c r="E383" s="282" t="s">
        <v>1006</v>
      </c>
      <c r="F383" s="281"/>
      <c r="G383" s="323">
        <v>0</v>
      </c>
      <c r="H383" s="317">
        <v>0</v>
      </c>
      <c r="I383" s="317">
        <v>0</v>
      </c>
      <c r="J383" s="275"/>
    </row>
    <row r="384" spans="1:10" x14ac:dyDescent="0.2">
      <c r="A384" s="281" t="s">
        <v>1007</v>
      </c>
      <c r="B384" s="281" t="s">
        <v>421</v>
      </c>
      <c r="C384" s="281" t="s">
        <v>540</v>
      </c>
      <c r="D384" s="281" t="s">
        <v>341</v>
      </c>
      <c r="E384" s="282" t="s">
        <v>1008</v>
      </c>
      <c r="F384" s="281"/>
      <c r="G384" s="290">
        <v>0</v>
      </c>
      <c r="H384" s="318">
        <v>0</v>
      </c>
      <c r="I384" s="318">
        <v>0</v>
      </c>
      <c r="J384" s="275"/>
    </row>
    <row r="385" spans="1:15" ht="22.5" x14ac:dyDescent="0.2">
      <c r="A385" s="281" t="s">
        <v>1009</v>
      </c>
      <c r="B385" s="281" t="s">
        <v>421</v>
      </c>
      <c r="C385" s="281" t="s">
        <v>541</v>
      </c>
      <c r="D385" s="281" t="s">
        <v>340</v>
      </c>
      <c r="E385" s="282" t="s">
        <v>1010</v>
      </c>
      <c r="F385" s="281"/>
      <c r="G385" s="323">
        <f t="shared" ref="G385:G390" si="16">H385+I385</f>
        <v>66000</v>
      </c>
      <c r="H385" s="317">
        <f>H386</f>
        <v>66000</v>
      </c>
      <c r="I385" s="317">
        <f>I386</f>
        <v>0</v>
      </c>
      <c r="J385" s="275"/>
    </row>
    <row r="386" spans="1:15" ht="22.5" x14ac:dyDescent="0.2">
      <c r="A386" s="281" t="s">
        <v>1011</v>
      </c>
      <c r="B386" s="281" t="s">
        <v>421</v>
      </c>
      <c r="C386" s="281" t="s">
        <v>541</v>
      </c>
      <c r="D386" s="281" t="s">
        <v>341</v>
      </c>
      <c r="E386" s="282" t="s">
        <v>1012</v>
      </c>
      <c r="F386" s="281"/>
      <c r="G386" s="343">
        <f t="shared" si="16"/>
        <v>66000</v>
      </c>
      <c r="H386" s="322">
        <f>H387+H388+H389+H390</f>
        <v>66000</v>
      </c>
      <c r="I386" s="322">
        <f>I387+I388+I389+I390</f>
        <v>0</v>
      </c>
      <c r="J386" s="275"/>
    </row>
    <row r="387" spans="1:15" x14ac:dyDescent="0.2">
      <c r="A387" s="281"/>
      <c r="B387" s="281"/>
      <c r="C387" s="281"/>
      <c r="D387" s="281"/>
      <c r="E387" s="282" t="s">
        <v>601</v>
      </c>
      <c r="F387" s="281">
        <v>4239</v>
      </c>
      <c r="G387" s="343">
        <f t="shared" si="16"/>
        <v>10000</v>
      </c>
      <c r="H387" s="318">
        <v>10000</v>
      </c>
      <c r="I387" s="318">
        <v>0</v>
      </c>
      <c r="J387" s="275"/>
    </row>
    <row r="388" spans="1:15" x14ac:dyDescent="0.2">
      <c r="A388" s="281"/>
      <c r="B388" s="281"/>
      <c r="C388" s="281"/>
      <c r="D388" s="281"/>
      <c r="E388" s="282" t="s">
        <v>1013</v>
      </c>
      <c r="F388" s="281">
        <v>4267</v>
      </c>
      <c r="G388" s="343">
        <f t="shared" si="16"/>
        <v>10000</v>
      </c>
      <c r="H388" s="318">
        <v>10000</v>
      </c>
      <c r="I388" s="318"/>
      <c r="J388" s="275"/>
    </row>
    <row r="389" spans="1:15" x14ac:dyDescent="0.2">
      <c r="A389" s="281"/>
      <c r="B389" s="281"/>
      <c r="C389" s="281"/>
      <c r="D389" s="281"/>
      <c r="E389" s="282" t="s">
        <v>636</v>
      </c>
      <c r="F389" s="281" t="s">
        <v>22</v>
      </c>
      <c r="G389" s="343">
        <f t="shared" si="16"/>
        <v>40000</v>
      </c>
      <c r="H389" s="318">
        <v>40000</v>
      </c>
      <c r="I389" s="318">
        <v>0</v>
      </c>
      <c r="J389" s="275"/>
    </row>
    <row r="390" spans="1:15" ht="22.5" x14ac:dyDescent="0.2">
      <c r="A390" s="281"/>
      <c r="B390" s="281"/>
      <c r="C390" s="281"/>
      <c r="D390" s="281"/>
      <c r="E390" s="282" t="s">
        <v>1014</v>
      </c>
      <c r="F390" s="281" t="s">
        <v>30</v>
      </c>
      <c r="G390" s="343">
        <f t="shared" si="16"/>
        <v>6000</v>
      </c>
      <c r="H390" s="318">
        <v>6000</v>
      </c>
      <c r="I390" s="318">
        <v>0</v>
      </c>
      <c r="J390" s="275"/>
    </row>
    <row r="391" spans="1:15" ht="23.25" customHeight="1" x14ac:dyDescent="0.2">
      <c r="A391" s="281" t="s">
        <v>1015</v>
      </c>
      <c r="B391" s="281" t="s">
        <v>421</v>
      </c>
      <c r="C391" s="281" t="s">
        <v>542</v>
      </c>
      <c r="D391" s="281" t="s">
        <v>340</v>
      </c>
      <c r="E391" s="282" t="s">
        <v>1016</v>
      </c>
      <c r="F391" s="281"/>
      <c r="G391" s="323">
        <v>0</v>
      </c>
      <c r="H391" s="317">
        <v>0</v>
      </c>
      <c r="I391" s="317">
        <v>0</v>
      </c>
      <c r="J391" s="275"/>
    </row>
    <row r="392" spans="1:15" ht="22.5" x14ac:dyDescent="0.2">
      <c r="A392" s="281">
        <v>3081</v>
      </c>
      <c r="B392" s="281" t="s">
        <v>421</v>
      </c>
      <c r="C392" s="281" t="s">
        <v>542</v>
      </c>
      <c r="D392" s="281">
        <v>1</v>
      </c>
      <c r="E392" s="282" t="s">
        <v>1017</v>
      </c>
      <c r="F392" s="281"/>
      <c r="G392" s="290">
        <v>0</v>
      </c>
      <c r="H392" s="318">
        <v>0</v>
      </c>
      <c r="I392" s="318">
        <v>0</v>
      </c>
      <c r="J392" s="275"/>
    </row>
    <row r="393" spans="1:15" ht="13.5" customHeight="1" x14ac:dyDescent="0.2">
      <c r="A393" s="281" t="s">
        <v>1018</v>
      </c>
      <c r="B393" s="281" t="s">
        <v>421</v>
      </c>
      <c r="C393" s="281" t="s">
        <v>543</v>
      </c>
      <c r="D393" s="281" t="s">
        <v>340</v>
      </c>
      <c r="E393" s="282" t="s">
        <v>1019</v>
      </c>
      <c r="F393" s="281"/>
      <c r="G393" s="323">
        <v>0</v>
      </c>
      <c r="H393" s="317">
        <v>0</v>
      </c>
      <c r="I393" s="317">
        <v>0</v>
      </c>
      <c r="J393" s="275"/>
    </row>
    <row r="394" spans="1:15" ht="16.5" customHeight="1" x14ac:dyDescent="0.2">
      <c r="A394" s="281" t="s">
        <v>1020</v>
      </c>
      <c r="B394" s="281" t="s">
        <v>421</v>
      </c>
      <c r="C394" s="281" t="s">
        <v>543</v>
      </c>
      <c r="D394" s="281" t="s">
        <v>341</v>
      </c>
      <c r="E394" s="282" t="s">
        <v>1019</v>
      </c>
      <c r="F394" s="281"/>
      <c r="G394" s="290">
        <v>0</v>
      </c>
      <c r="H394" s="318">
        <v>0</v>
      </c>
      <c r="I394" s="318">
        <v>0</v>
      </c>
      <c r="J394" s="275"/>
    </row>
    <row r="395" spans="1:15" ht="22.5" x14ac:dyDescent="0.2">
      <c r="A395" s="281" t="s">
        <v>1021</v>
      </c>
      <c r="B395" s="281" t="s">
        <v>421</v>
      </c>
      <c r="C395" s="281" t="s">
        <v>543</v>
      </c>
      <c r="D395" s="281" t="s">
        <v>342</v>
      </c>
      <c r="E395" s="282" t="s">
        <v>1022</v>
      </c>
      <c r="F395" s="281"/>
      <c r="G395" s="290">
        <v>0</v>
      </c>
      <c r="H395" s="318">
        <v>0</v>
      </c>
      <c r="I395" s="318">
        <v>0</v>
      </c>
      <c r="J395" s="275"/>
    </row>
    <row r="396" spans="1:15" ht="22.5" x14ac:dyDescent="0.2">
      <c r="A396" s="281" t="s">
        <v>1023</v>
      </c>
      <c r="B396" s="281" t="s">
        <v>422</v>
      </c>
      <c r="C396" s="281" t="s">
        <v>340</v>
      </c>
      <c r="D396" s="281" t="s">
        <v>340</v>
      </c>
      <c r="E396" s="282" t="s">
        <v>1024</v>
      </c>
      <c r="F396" s="281"/>
      <c r="G396" s="347">
        <f t="shared" ref="G396:G401" si="17">H396+I396</f>
        <v>2093040.8</v>
      </c>
      <c r="H396" s="345">
        <f>H397</f>
        <v>2093040.8</v>
      </c>
      <c r="I396" s="330">
        <f>I397</f>
        <v>0</v>
      </c>
      <c r="J396" s="275"/>
    </row>
    <row r="397" spans="1:15" ht="22.5" x14ac:dyDescent="0.2">
      <c r="A397" s="281" t="s">
        <v>1025</v>
      </c>
      <c r="B397" s="281" t="s">
        <v>422</v>
      </c>
      <c r="C397" s="281" t="s">
        <v>341</v>
      </c>
      <c r="D397" s="281" t="s">
        <v>340</v>
      </c>
      <c r="E397" s="282" t="s">
        <v>1026</v>
      </c>
      <c r="F397" s="281"/>
      <c r="G397" s="319">
        <f t="shared" si="17"/>
        <v>2093040.8</v>
      </c>
      <c r="H397" s="322">
        <f>H398</f>
        <v>2093040.8</v>
      </c>
      <c r="I397" s="318">
        <f>I398</f>
        <v>0</v>
      </c>
      <c r="J397" s="275"/>
    </row>
    <row r="398" spans="1:15" x14ac:dyDescent="0.2">
      <c r="A398" s="281" t="s">
        <v>1027</v>
      </c>
      <c r="B398" s="281" t="s">
        <v>422</v>
      </c>
      <c r="C398" s="281" t="s">
        <v>341</v>
      </c>
      <c r="D398" s="281" t="s">
        <v>342</v>
      </c>
      <c r="E398" s="282" t="s">
        <v>1028</v>
      </c>
      <c r="F398" s="281"/>
      <c r="G398" s="319">
        <f>H398+I398</f>
        <v>2093040.8</v>
      </c>
      <c r="H398" s="322">
        <f>H400</f>
        <v>2093040.8</v>
      </c>
      <c r="I398" s="318">
        <f>I400</f>
        <v>0</v>
      </c>
      <c r="J398" s="275"/>
    </row>
    <row r="399" spans="1:15" x14ac:dyDescent="0.2">
      <c r="A399" s="281"/>
      <c r="B399" s="281"/>
      <c r="C399" s="281"/>
      <c r="D399" s="281"/>
      <c r="E399" s="282" t="s">
        <v>1029</v>
      </c>
      <c r="F399" s="281" t="s">
        <v>43</v>
      </c>
      <c r="G399" s="319">
        <f t="shared" si="17"/>
        <v>0</v>
      </c>
      <c r="H399" s="322">
        <v>0</v>
      </c>
      <c r="I399" s="318">
        <v>0</v>
      </c>
      <c r="J399" s="275"/>
    </row>
    <row r="400" spans="1:15" x14ac:dyDescent="0.2">
      <c r="A400" s="281"/>
      <c r="B400" s="281"/>
      <c r="C400" s="281"/>
      <c r="D400" s="281"/>
      <c r="E400" s="282" t="s">
        <v>1030</v>
      </c>
      <c r="F400" s="281" t="s">
        <v>45</v>
      </c>
      <c r="G400" s="319">
        <f t="shared" si="17"/>
        <v>2093040.8</v>
      </c>
      <c r="H400" s="320">
        <v>2093040.8</v>
      </c>
      <c r="I400" s="328">
        <v>0</v>
      </c>
      <c r="J400" s="275"/>
      <c r="K400" s="182"/>
      <c r="M400" s="321"/>
      <c r="N400" s="321"/>
      <c r="O400" s="360"/>
    </row>
    <row r="401" spans="1:10" x14ac:dyDescent="0.2">
      <c r="A401" s="281"/>
      <c r="B401" s="281"/>
      <c r="C401" s="281"/>
      <c r="D401" s="281"/>
      <c r="E401" s="282" t="s">
        <v>1031</v>
      </c>
      <c r="F401" s="281"/>
      <c r="G401" s="319">
        <f t="shared" si="17"/>
        <v>2000000</v>
      </c>
      <c r="H401" s="322">
        <v>2000000</v>
      </c>
      <c r="I401" s="318">
        <v>0</v>
      </c>
      <c r="J401" s="275"/>
    </row>
    <row r="402" spans="1:10" x14ac:dyDescent="0.2">
      <c r="A402" s="281"/>
      <c r="B402" s="281"/>
      <c r="C402" s="281"/>
      <c r="D402" s="361"/>
      <c r="E402" s="362"/>
      <c r="F402" s="298"/>
      <c r="G402" s="290">
        <v>0</v>
      </c>
      <c r="H402" s="318">
        <v>0</v>
      </c>
      <c r="I402" s="318">
        <v>0</v>
      </c>
      <c r="J402" s="275"/>
    </row>
    <row r="403" spans="1:10" x14ac:dyDescent="0.2">
      <c r="A403" s="275"/>
      <c r="B403" s="275"/>
      <c r="C403" s="275"/>
      <c r="D403" s="275"/>
      <c r="E403" s="275"/>
      <c r="F403" s="275"/>
      <c r="G403" s="275"/>
      <c r="H403" s="275"/>
      <c r="I403" s="275"/>
      <c r="J403" s="275"/>
    </row>
    <row r="404" spans="1:10" x14ac:dyDescent="0.2">
      <c r="A404" s="275"/>
      <c r="B404" s="275"/>
      <c r="C404" s="275"/>
      <c r="D404" s="275"/>
      <c r="E404" s="275"/>
      <c r="F404" s="275"/>
      <c r="G404" s="275"/>
      <c r="H404" s="275"/>
      <c r="I404" s="275"/>
      <c r="J404" s="275"/>
    </row>
    <row r="405" spans="1:10" ht="21" customHeight="1" x14ac:dyDescent="0.2">
      <c r="A405" s="275"/>
      <c r="B405" s="464" t="s">
        <v>515</v>
      </c>
      <c r="C405" s="464"/>
      <c r="D405" s="464"/>
      <c r="E405" s="464"/>
      <c r="F405" s="464"/>
      <c r="G405" s="464"/>
      <c r="H405" s="464"/>
      <c r="I405" s="464"/>
      <c r="J405" s="275"/>
    </row>
    <row r="406" spans="1:10" ht="25.5" customHeight="1" x14ac:dyDescent="0.2">
      <c r="A406" s="275"/>
      <c r="B406" s="464" t="s">
        <v>522</v>
      </c>
      <c r="C406" s="464"/>
      <c r="D406" s="464"/>
      <c r="E406" s="464"/>
      <c r="F406" s="464"/>
      <c r="G406" s="464"/>
      <c r="H406" s="464"/>
      <c r="I406" s="464"/>
      <c r="J406" s="275"/>
    </row>
    <row r="407" spans="1:10" x14ac:dyDescent="0.2">
      <c r="A407" s="275"/>
      <c r="B407" s="275"/>
      <c r="C407" s="275"/>
      <c r="D407" s="275"/>
      <c r="E407" s="275"/>
      <c r="F407" s="275"/>
      <c r="G407" s="275"/>
      <c r="H407" s="275"/>
      <c r="I407" s="275"/>
      <c r="J407" s="275"/>
    </row>
    <row r="408" spans="1:10" x14ac:dyDescent="0.2">
      <c r="A408" s="275"/>
      <c r="B408" s="275"/>
      <c r="C408" s="275"/>
      <c r="D408" s="275"/>
      <c r="E408" s="275"/>
      <c r="F408" s="275"/>
      <c r="G408" s="275"/>
      <c r="H408" s="275"/>
      <c r="I408" s="275"/>
      <c r="J408" s="275"/>
    </row>
    <row r="409" spans="1:10" x14ac:dyDescent="0.2">
      <c r="A409" s="275"/>
      <c r="B409" s="275"/>
      <c r="C409" s="275"/>
      <c r="D409" s="275"/>
      <c r="E409" s="275"/>
      <c r="F409" s="275"/>
      <c r="G409" s="275"/>
      <c r="H409" s="275"/>
      <c r="I409" s="275"/>
      <c r="J409" s="275"/>
    </row>
    <row r="410" spans="1:10" x14ac:dyDescent="0.2">
      <c r="A410" s="275"/>
      <c r="B410" s="275"/>
      <c r="C410" s="275"/>
      <c r="D410" s="275"/>
      <c r="E410" s="275"/>
      <c r="F410" s="275"/>
      <c r="G410" s="275"/>
      <c r="H410" s="275"/>
      <c r="I410" s="275"/>
      <c r="J410" s="275"/>
    </row>
    <row r="411" spans="1:10" x14ac:dyDescent="0.2">
      <c r="A411" s="275"/>
      <c r="B411" s="275"/>
      <c r="C411" s="275"/>
      <c r="D411" s="275"/>
      <c r="E411" s="275"/>
      <c r="F411" s="275"/>
      <c r="G411" s="275"/>
      <c r="H411" s="275"/>
      <c r="I411" s="275"/>
      <c r="J411" s="275"/>
    </row>
    <row r="412" spans="1:10" x14ac:dyDescent="0.2">
      <c r="A412" s="275"/>
      <c r="B412" s="275"/>
      <c r="C412" s="275"/>
      <c r="D412" s="275"/>
      <c r="E412" s="275"/>
      <c r="F412" s="275"/>
      <c r="G412" s="275"/>
      <c r="H412" s="275"/>
      <c r="I412" s="275"/>
      <c r="J412" s="275"/>
    </row>
    <row r="413" spans="1:10" x14ac:dyDescent="0.2">
      <c r="A413" s="275"/>
      <c r="B413" s="275"/>
      <c r="C413" s="275"/>
      <c r="D413" s="275"/>
      <c r="F413" s="275"/>
      <c r="G413" s="275"/>
      <c r="H413" s="275"/>
      <c r="I413" s="275"/>
      <c r="J413" s="275"/>
    </row>
  </sheetData>
  <mergeCells count="16">
    <mergeCell ref="G2:J2"/>
    <mergeCell ref="F9:F10"/>
    <mergeCell ref="E9:E10"/>
    <mergeCell ref="D9:D10"/>
    <mergeCell ref="B9:B10"/>
    <mergeCell ref="B406:I406"/>
    <mergeCell ref="G3:J3"/>
    <mergeCell ref="G4:J4"/>
    <mergeCell ref="G5:J5"/>
    <mergeCell ref="G6:J6"/>
    <mergeCell ref="B405:I405"/>
    <mergeCell ref="G9:G10"/>
    <mergeCell ref="A7:J7"/>
    <mergeCell ref="H9:I9"/>
    <mergeCell ref="A9:A10"/>
    <mergeCell ref="C9:C10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</vt:lpstr>
      <vt:lpstr>Հավելված 2</vt:lpstr>
      <vt:lpstr>Հավելված 3</vt:lpstr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Arpine Khachatryan</cp:lastModifiedBy>
  <cp:lastPrinted>2026-04-07T05:55:07Z</cp:lastPrinted>
  <dcterms:created xsi:type="dcterms:W3CDTF">1996-10-14T23:33:28Z</dcterms:created>
  <dcterms:modified xsi:type="dcterms:W3CDTF">2026-04-08T13:51:13Z</dcterms:modified>
</cp:coreProperties>
</file>