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6\02.2026\13.02.2026\artashat 9-N\"/>
    </mc:Choice>
  </mc:AlternateContent>
  <xr:revisionPtr revIDLastSave="0" documentId="13_ncr:1_{CDBE48E7-747A-4171-8679-A4A787F3A943}" xr6:coauthVersionLast="47" xr6:coauthVersionMax="47" xr10:uidLastSave="{00000000-0000-0000-0000-000000000000}"/>
  <bookViews>
    <workbookView xWindow="2595" yWindow="2595" windowWidth="14265" windowHeight="11385" xr2:uid="{00000000-000D-0000-FFFF-FFFF00000000}"/>
  </bookViews>
  <sheets>
    <sheet name="Հավելված 3" sheetId="19" r:id="rId1"/>
  </sheets>
  <calcPr calcId="191029"/>
</workbook>
</file>

<file path=xl/calcChain.xml><?xml version="1.0" encoding="utf-8"?>
<calcChain xmlns="http://schemas.openxmlformats.org/spreadsheetml/2006/main">
  <c r="H289" i="19" l="1"/>
  <c r="G293" i="19"/>
  <c r="H235" i="19"/>
  <c r="G239" i="19"/>
  <c r="I350" i="19"/>
  <c r="G138" i="19"/>
  <c r="G139" i="19"/>
  <c r="G140" i="19"/>
  <c r="G142" i="19"/>
  <c r="G134" i="19"/>
  <c r="G136" i="19"/>
  <c r="G137" i="19"/>
  <c r="G274" i="19"/>
  <c r="G275" i="19"/>
  <c r="G276" i="19"/>
  <c r="G277" i="19"/>
  <c r="G278" i="19"/>
  <c r="G279" i="19"/>
  <c r="G311" i="19"/>
  <c r="G312" i="19"/>
  <c r="G313" i="19"/>
  <c r="G314" i="19"/>
  <c r="G315" i="19"/>
  <c r="G316" i="19"/>
  <c r="I206" i="19"/>
  <c r="H206" i="19"/>
  <c r="G208" i="19"/>
  <c r="H188" i="19"/>
  <c r="G188" i="19" s="1"/>
  <c r="G360" i="19"/>
  <c r="G361" i="19"/>
  <c r="G362" i="19"/>
  <c r="G363" i="19"/>
  <c r="G364" i="19"/>
  <c r="G357" i="19"/>
  <c r="G352" i="19"/>
  <c r="G353" i="19"/>
  <c r="G354" i="19"/>
  <c r="G355" i="19"/>
  <c r="G299" i="19"/>
  <c r="G283" i="19"/>
  <c r="G287" i="19"/>
  <c r="G288" i="19"/>
  <c r="G286" i="19"/>
  <c r="G290" i="19"/>
  <c r="G291" i="19"/>
  <c r="G292" i="19"/>
  <c r="G294" i="19"/>
  <c r="H267" i="19"/>
  <c r="H265" i="19" s="1"/>
  <c r="H246" i="19" s="1"/>
  <c r="I235" i="19"/>
  <c r="I234" i="19" s="1"/>
  <c r="G244" i="19"/>
  <c r="G237" i="19"/>
  <c r="G238" i="19"/>
  <c r="G240" i="19"/>
  <c r="G241" i="19"/>
  <c r="G242" i="19"/>
  <c r="G243" i="19"/>
  <c r="G245" i="19"/>
  <c r="G219" i="19"/>
  <c r="G220" i="19"/>
  <c r="G221" i="19"/>
  <c r="G222" i="19"/>
  <c r="G223" i="19"/>
  <c r="G224" i="19"/>
  <c r="G225" i="19"/>
  <c r="G226" i="19"/>
  <c r="G227" i="19"/>
  <c r="G228" i="19"/>
  <c r="G229" i="19"/>
  <c r="G230" i="19"/>
  <c r="G231" i="19"/>
  <c r="H194" i="19"/>
  <c r="I194" i="19"/>
  <c r="I193" i="19" s="1"/>
  <c r="G196" i="19"/>
  <c r="G197" i="19"/>
  <c r="H128" i="19"/>
  <c r="I128" i="19"/>
  <c r="G130" i="19"/>
  <c r="G131" i="19"/>
  <c r="G132" i="19"/>
  <c r="G129" i="19"/>
  <c r="G125" i="19"/>
  <c r="G124" i="19" s="1"/>
  <c r="G52" i="19"/>
  <c r="G53" i="19"/>
  <c r="G54" i="19"/>
  <c r="G55" i="19"/>
  <c r="G56" i="19"/>
  <c r="G57" i="19"/>
  <c r="G58" i="19"/>
  <c r="G51" i="19"/>
  <c r="G400" i="19"/>
  <c r="G399" i="19"/>
  <c r="G398" i="19"/>
  <c r="I397" i="19"/>
  <c r="I396" i="19" s="1"/>
  <c r="I395" i="19" s="1"/>
  <c r="H397" i="19"/>
  <c r="H396" i="19" s="1"/>
  <c r="G389" i="19"/>
  <c r="G388" i="19"/>
  <c r="G387" i="19"/>
  <c r="G386" i="19"/>
  <c r="I385" i="19"/>
  <c r="I384" i="19" s="1"/>
  <c r="I370" i="19" s="1"/>
  <c r="H385" i="19"/>
  <c r="H384" i="19" s="1"/>
  <c r="G369" i="19"/>
  <c r="I368" i="19"/>
  <c r="I367" i="19" s="1"/>
  <c r="H368" i="19"/>
  <c r="H367" i="19" s="1"/>
  <c r="I359" i="19"/>
  <c r="I358" i="19" s="1"/>
  <c r="H359" i="19"/>
  <c r="I356" i="19"/>
  <c r="H356" i="19"/>
  <c r="G351" i="19"/>
  <c r="H350" i="19"/>
  <c r="G348" i="19"/>
  <c r="G347" i="19"/>
  <c r="G346" i="19"/>
  <c r="G345" i="19"/>
  <c r="G344" i="19"/>
  <c r="I343" i="19"/>
  <c r="H343" i="19"/>
  <c r="G343" i="19" s="1"/>
  <c r="G342" i="19"/>
  <c r="G341" i="19"/>
  <c r="G340" i="19"/>
  <c r="G339" i="19"/>
  <c r="I338" i="19"/>
  <c r="H338" i="19"/>
  <c r="H336" i="19" s="1"/>
  <c r="G334" i="19"/>
  <c r="G333" i="19"/>
  <c r="G332" i="19"/>
  <c r="G331" i="19"/>
  <c r="G330" i="19"/>
  <c r="G329" i="19"/>
  <c r="G328" i="19"/>
  <c r="H327" i="19"/>
  <c r="G327" i="19" s="1"/>
  <c r="I326" i="19"/>
  <c r="I318" i="19"/>
  <c r="I317" i="19" s="1"/>
  <c r="H318" i="19"/>
  <c r="H317" i="19" s="1"/>
  <c r="G318" i="19"/>
  <c r="I310" i="19"/>
  <c r="H310" i="19"/>
  <c r="I305" i="19"/>
  <c r="H305" i="19"/>
  <c r="G304" i="19"/>
  <c r="G303" i="19"/>
  <c r="G302" i="19"/>
  <c r="I301" i="19"/>
  <c r="I300" i="19" s="1"/>
  <c r="H301" i="19"/>
  <c r="H300" i="19" s="1"/>
  <c r="I298" i="19"/>
  <c r="H298" i="19"/>
  <c r="G298" i="19" s="1"/>
  <c r="I295" i="19"/>
  <c r="H295" i="19"/>
  <c r="I289" i="19"/>
  <c r="I285" i="19"/>
  <c r="H285" i="19"/>
  <c r="G282" i="19"/>
  <c r="I281" i="19"/>
  <c r="H281" i="19"/>
  <c r="G273" i="19"/>
  <c r="I272" i="19"/>
  <c r="I271" i="19" s="1"/>
  <c r="H272" i="19"/>
  <c r="H271" i="19" s="1"/>
  <c r="G269" i="19"/>
  <c r="G268" i="19"/>
  <c r="I267" i="19"/>
  <c r="G236" i="19"/>
  <c r="I218" i="19"/>
  <c r="I217" i="19" s="1"/>
  <c r="H218" i="19"/>
  <c r="G218" i="19" s="1"/>
  <c r="G211" i="19"/>
  <c r="G210" i="19"/>
  <c r="G209" i="19"/>
  <c r="G207" i="19"/>
  <c r="G205" i="19"/>
  <c r="G204" i="19"/>
  <c r="G203" i="19"/>
  <c r="G202" i="19"/>
  <c r="G201" i="19"/>
  <c r="G200" i="19"/>
  <c r="G199" i="19"/>
  <c r="G198" i="19"/>
  <c r="G195" i="19"/>
  <c r="G192" i="19"/>
  <c r="G191" i="19"/>
  <c r="G190" i="19"/>
  <c r="G189" i="19"/>
  <c r="I187" i="19"/>
  <c r="G186" i="19"/>
  <c r="G185" i="19"/>
  <c r="G184" i="19"/>
  <c r="G183" i="19"/>
  <c r="G182" i="19"/>
  <c r="I181" i="19"/>
  <c r="I180" i="19" s="1"/>
  <c r="H181" i="19"/>
  <c r="H180" i="19"/>
  <c r="I177" i="19"/>
  <c r="H177" i="19"/>
  <c r="G161" i="19"/>
  <c r="G160" i="19"/>
  <c r="H159" i="19"/>
  <c r="G159" i="19" s="1"/>
  <c r="G158" i="19"/>
  <c r="G157" i="19"/>
  <c r="G156" i="19"/>
  <c r="G155" i="19"/>
  <c r="G154" i="19"/>
  <c r="G153" i="19"/>
  <c r="G152" i="19"/>
  <c r="G151" i="19"/>
  <c r="G150" i="19"/>
  <c r="G149" i="19"/>
  <c r="I148" i="19"/>
  <c r="H148" i="19"/>
  <c r="H147" i="19" s="1"/>
  <c r="I147" i="19"/>
  <c r="I141" i="19"/>
  <c r="H141" i="19"/>
  <c r="I135" i="19"/>
  <c r="H135" i="19"/>
  <c r="I124" i="19"/>
  <c r="H124" i="19"/>
  <c r="G121" i="19"/>
  <c r="G120" i="19"/>
  <c r="G119" i="19"/>
  <c r="G118" i="19"/>
  <c r="G117" i="19"/>
  <c r="G116" i="19"/>
  <c r="I115" i="19"/>
  <c r="I114" i="19" s="1"/>
  <c r="H115" i="19"/>
  <c r="G72" i="19"/>
  <c r="G71" i="19"/>
  <c r="G70" i="19"/>
  <c r="I69" i="19"/>
  <c r="I68" i="19" s="1"/>
  <c r="H69" i="19"/>
  <c r="G63" i="19"/>
  <c r="G62" i="19"/>
  <c r="G61" i="19"/>
  <c r="I60" i="19"/>
  <c r="H60" i="19"/>
  <c r="I50" i="19"/>
  <c r="H50" i="19"/>
  <c r="G50" i="19" s="1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I14" i="19"/>
  <c r="I13" i="19" s="1"/>
  <c r="H14" i="19"/>
  <c r="G14" i="19" s="1"/>
  <c r="H13" i="19"/>
  <c r="H68" i="19"/>
  <c r="I309" i="19"/>
  <c r="G115" i="19" l="1"/>
  <c r="G310" i="19"/>
  <c r="G206" i="19"/>
  <c r="H123" i="19"/>
  <c r="G128" i="19"/>
  <c r="G285" i="19"/>
  <c r="G368" i="19"/>
  <c r="G194" i="19"/>
  <c r="G367" i="19"/>
  <c r="G289" i="19"/>
  <c r="G13" i="19"/>
  <c r="H349" i="19"/>
  <c r="G68" i="19"/>
  <c r="G350" i="19"/>
  <c r="H114" i="19"/>
  <c r="G114" i="19" s="1"/>
  <c r="I123" i="19"/>
  <c r="G123" i="19" s="1"/>
  <c r="H193" i="19"/>
  <c r="G193" i="19" s="1"/>
  <c r="G235" i="19"/>
  <c r="H49" i="19"/>
  <c r="H12" i="19" s="1"/>
  <c r="G135" i="19"/>
  <c r="I179" i="19"/>
  <c r="G281" i="19"/>
  <c r="G359" i="19"/>
  <c r="I280" i="19"/>
  <c r="I270" i="19" s="1"/>
  <c r="G147" i="19"/>
  <c r="I212" i="19"/>
  <c r="G317" i="19"/>
  <c r="G300" i="19"/>
  <c r="G60" i="19"/>
  <c r="G338" i="19"/>
  <c r="H217" i="19"/>
  <c r="H187" i="19"/>
  <c r="G187" i="19"/>
  <c r="G69" i="19"/>
  <c r="G177" i="19"/>
  <c r="G267" i="19"/>
  <c r="G305" i="19"/>
  <c r="G356" i="19"/>
  <c r="G181" i="19"/>
  <c r="G272" i="19"/>
  <c r="G295" i="19"/>
  <c r="H309" i="19"/>
  <c r="G309" i="19" s="1"/>
  <c r="H234" i="19"/>
  <c r="G234" i="19" s="1"/>
  <c r="I133" i="19"/>
  <c r="I49" i="19"/>
  <c r="I12" i="19" s="1"/>
  <c r="G141" i="19"/>
  <c r="G301" i="19"/>
  <c r="G217" i="19"/>
  <c r="H370" i="19"/>
  <c r="G370" i="19" s="1"/>
  <c r="G384" i="19"/>
  <c r="G271" i="19"/>
  <c r="G180" i="19"/>
  <c r="H395" i="19"/>
  <c r="G395" i="19" s="1"/>
  <c r="G396" i="19"/>
  <c r="H326" i="19"/>
  <c r="G148" i="19"/>
  <c r="I336" i="19"/>
  <c r="H358" i="19"/>
  <c r="G358" i="19" s="1"/>
  <c r="G397" i="19"/>
  <c r="H280" i="19"/>
  <c r="G385" i="19"/>
  <c r="I265" i="19"/>
  <c r="I246" i="19" s="1"/>
  <c r="G246" i="19" s="1"/>
  <c r="H133" i="19"/>
  <c r="I349" i="19"/>
  <c r="I113" i="19" l="1"/>
  <c r="I11" i="19" s="1"/>
  <c r="G12" i="19"/>
  <c r="G349" i="19"/>
  <c r="H179" i="19"/>
  <c r="G179" i="19" s="1"/>
  <c r="G133" i="19"/>
  <c r="H212" i="19"/>
  <c r="G212" i="19" s="1"/>
  <c r="G49" i="19"/>
  <c r="H325" i="19"/>
  <c r="G326" i="19"/>
  <c r="G265" i="19"/>
  <c r="I325" i="19"/>
  <c r="H270" i="19"/>
  <c r="G270" i="19" s="1"/>
  <c r="G280" i="19"/>
  <c r="H113" i="19"/>
  <c r="G336" i="19"/>
  <c r="G325" i="19" l="1"/>
  <c r="G113" i="19"/>
  <c r="H11" i="19"/>
  <c r="G11" i="19" s="1"/>
</calcChain>
</file>

<file path=xl/sharedStrings.xml><?xml version="1.0" encoding="utf-8"?>
<sst xmlns="http://schemas.openxmlformats.org/spreadsheetml/2006/main" count="1347" uniqueCount="555">
  <si>
    <t xml:space="preserve"> </t>
  </si>
  <si>
    <t>4637</t>
  </si>
  <si>
    <t>4639</t>
  </si>
  <si>
    <t>4729</t>
  </si>
  <si>
    <t>4819</t>
  </si>
  <si>
    <t>4823</t>
  </si>
  <si>
    <t>4861</t>
  </si>
  <si>
    <t>4891</t>
  </si>
  <si>
    <t>5112</t>
  </si>
  <si>
    <t>5113</t>
  </si>
  <si>
    <t>5121</t>
  </si>
  <si>
    <t>5122</t>
  </si>
  <si>
    <t>5129</t>
  </si>
  <si>
    <t>5132</t>
  </si>
  <si>
    <t>5134</t>
  </si>
  <si>
    <t>4222</t>
  </si>
  <si>
    <t>4232</t>
  </si>
  <si>
    <t>4234</t>
  </si>
  <si>
    <t>4239</t>
  </si>
  <si>
    <t>4241</t>
  </si>
  <si>
    <t>4251</t>
  </si>
  <si>
    <t>4252</t>
  </si>
  <si>
    <t>4261</t>
  </si>
  <si>
    <t>4262</t>
  </si>
  <si>
    <t>4264</t>
  </si>
  <si>
    <t>4267</t>
  </si>
  <si>
    <t>4269</t>
  </si>
  <si>
    <t>X</t>
  </si>
  <si>
    <t>3</t>
  </si>
  <si>
    <t>0</t>
  </si>
  <si>
    <t>1</t>
  </si>
  <si>
    <t>2</t>
  </si>
  <si>
    <t>10</t>
  </si>
  <si>
    <t>11</t>
  </si>
  <si>
    <t>4111</t>
  </si>
  <si>
    <t>4212</t>
  </si>
  <si>
    <t>4213</t>
  </si>
  <si>
    <t>4214</t>
  </si>
  <si>
    <t>4215</t>
  </si>
  <si>
    <t>4216</t>
  </si>
  <si>
    <t xml:space="preserve"> Հայաստանի Հանրապետության </t>
  </si>
  <si>
    <t xml:space="preserve">Արարատի մարզի Արտաշատ համայնքի </t>
  </si>
  <si>
    <t xml:space="preserve">                          ՀԱՄԱՅՆՔԻ ՂԵԿԱՎԱՐ՝                                ԿԱՌԼԵՆ  ՄԿՐՏՉՅԱՆ</t>
  </si>
  <si>
    <t>Համաֆինանսավորմամբ իրականացվող ծրագրեր և /կամ/ կապիտալ ակտիվի ձեռք բերում</t>
  </si>
  <si>
    <t>ՖԻՆԱՆՍԱՏՆՏԵՍԱԳԻՏԱԿԱՆ ԲԱԺՆԻ ՊԵՏ՝                            ՄԵՐԻ ՄԵԼԻՔՅԱՆ</t>
  </si>
  <si>
    <t>ավագանու 2025թվականի դեկտեմբերի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</si>
  <si>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</si>
  <si>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</si>
  <si>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</si>
  <si>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</si>
  <si>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</si>
  <si>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</si>
  <si>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</si>
  <si>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</si>
  <si>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</si>
  <si>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</si>
  <si>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</si>
  <si>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</si>
  <si>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</si>
  <si>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</si>
  <si>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</si>
  <si>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</si>
  <si>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</si>
  <si>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</si>
  <si>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</si>
  <si>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</si>
  <si>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</si>
  <si>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</si>
  <si>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</si>
  <si>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</si>
  <si>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</si>
  <si>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</si>
  <si>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</si>
  <si>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</si>
  <si>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</si>
  <si>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</si>
  <si>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</si>
  <si>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</si>
  <si>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</si>
  <si>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 xml:space="preserve"> - Գույքի և սարքավորումների վարձակալություն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</si>
  <si>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</si>
  <si>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</si>
  <si>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</si>
  <si>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</si>
  <si>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 xml:space="preserve"> - Աշխատակազմի մասնագիտական զարգացման ծառայություններ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</si>
  <si>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</si>
  <si>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</si>
  <si>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</si>
  <si>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</si>
  <si>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</si>
  <si>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</si>
  <si>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</si>
  <si>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</si>
  <si>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</si>
  <si>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</si>
  <si>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</si>
  <si>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</si>
  <si>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</si>
  <si>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</si>
  <si>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</si>
  <si>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</si>
  <si>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</si>
  <si>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</si>
  <si>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t>- Նախագծահետազոտական ծախսեր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</si>
  <si>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</si>
  <si>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</si>
  <si>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</si>
  <si>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</si>
  <si>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</si>
  <si>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</si>
  <si>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</si>
  <si>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</si>
  <si>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</si>
  <si>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</si>
  <si>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</si>
  <si>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</si>
  <si>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</si>
  <si>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</si>
  <si>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</si>
  <si>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</si>
  <si>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</si>
  <si>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</si>
  <si>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</si>
  <si>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</si>
  <si>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</si>
  <si>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</si>
  <si>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</si>
  <si>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</si>
  <si>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</si>
  <si>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</si>
  <si>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</si>
  <si>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</si>
  <si>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</si>
  <si>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</si>
  <si>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</si>
  <si>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</si>
  <si>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</si>
  <si>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</si>
  <si>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</si>
  <si>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</si>
  <si>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</si>
  <si>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</si>
  <si>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</si>
  <si>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</si>
  <si>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</si>
  <si>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</si>
  <si>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</si>
  <si>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</si>
  <si>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</si>
  <si>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</si>
  <si>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</si>
  <si>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</si>
  <si>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</si>
  <si>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</si>
  <si>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</si>
  <si>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</si>
  <si>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</si>
  <si>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</si>
  <si>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</si>
  <si>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</si>
  <si>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</si>
  <si>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</si>
  <si>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</si>
  <si>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</si>
  <si>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</si>
  <si>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</si>
  <si>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</si>
  <si>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</si>
  <si>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</si>
  <si>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</si>
  <si>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</si>
  <si>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</si>
  <si>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</si>
  <si>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</si>
  <si>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</si>
  <si>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</si>
  <si>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</si>
  <si>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</si>
  <si>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</si>
  <si>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</si>
  <si>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</si>
  <si>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</si>
  <si>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</si>
  <si>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</si>
  <si>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</si>
  <si>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</si>
  <si>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</si>
  <si>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</si>
  <si>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</si>
  <si>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</si>
  <si>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</si>
  <si>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</si>
  <si>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</si>
  <si>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</si>
  <si>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</si>
  <si>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</si>
  <si>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</si>
  <si>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</si>
  <si>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</si>
  <si>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</si>
  <si>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</si>
  <si>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</si>
  <si>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</si>
  <si>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</si>
  <si>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</si>
  <si>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</si>
  <si>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</si>
  <si>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</si>
  <si>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</si>
  <si>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</si>
  <si>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</si>
  <si>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</si>
  <si>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</si>
  <si>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</si>
  <si>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</si>
  <si>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</si>
  <si>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</si>
  <si>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</si>
  <si>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</si>
  <si>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</si>
  <si>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</si>
  <si>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</si>
  <si>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</si>
  <si>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</si>
  <si>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</si>
  <si>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</si>
  <si>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</si>
  <si>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</si>
  <si>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</si>
  <si>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</si>
  <si>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</si>
  <si>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</si>
  <si>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</si>
  <si>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</si>
  <si>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</si>
  <si>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 - Շենքերի և շինությունների կառուցում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</si>
  <si>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</si>
  <si>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</si>
  <si>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</si>
  <si>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</si>
  <si>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</si>
  <si>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</si>
  <si>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</si>
  <si>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</si>
  <si>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>-Այլ կապիտալ դրամաշնորհներ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</si>
  <si>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</si>
  <si>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</si>
  <si>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</si>
  <si>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</si>
  <si>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</si>
  <si>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</si>
  <si>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</si>
  <si>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</si>
  <si>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</si>
  <si>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</si>
  <si>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</si>
  <si>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</si>
  <si>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</si>
  <si>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>Գույքի վարձակալություն</t>
  </si>
  <si>
    <t xml:space="preserve"> - Վարչական սարքավորումներ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</si>
  <si>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</si>
  <si>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</si>
  <si>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</si>
  <si>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</si>
  <si>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</si>
  <si>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</si>
  <si>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</si>
  <si>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</si>
  <si>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</si>
  <si>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</si>
  <si>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</si>
  <si>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</si>
  <si>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</si>
  <si>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</si>
  <si>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</si>
  <si>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</si>
  <si>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</si>
  <si>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</si>
  <si>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</si>
  <si>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</si>
  <si>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</si>
  <si>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</si>
  <si>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</si>
  <si>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</si>
  <si>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</si>
  <si>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</si>
  <si>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</si>
  <si>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</si>
  <si>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</si>
  <si>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</si>
  <si>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</si>
  <si>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</si>
  <si>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</si>
  <si>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</si>
  <si>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</si>
  <si>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</si>
  <si>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</si>
  <si>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</si>
  <si>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</si>
  <si>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</si>
  <si>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</si>
  <si>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</si>
  <si>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</si>
  <si>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</si>
  <si>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</si>
  <si>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</si>
  <si>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</si>
  <si>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</si>
  <si>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</si>
  <si>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Սուբսիդիա</t>
  </si>
  <si>
    <t>- Այլ մեքենաներ և սարքավորումներ</t>
  </si>
  <si>
    <t>Կենսաբազմազանության և բնության պաշտպանություն, որից`</t>
  </si>
  <si>
    <t>Կենսաբազմազանության և բնության պաշտպանություն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</si>
  <si>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</si>
  <si>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</si>
  <si>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</si>
  <si>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</si>
  <si>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</si>
  <si>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Կեղտաջրերի հեռացում, որից`</t>
  </si>
  <si>
    <t xml:space="preserve">2541 </t>
  </si>
  <si>
    <t>կեղտաջրերի հեռացում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</si>
  <si>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</si>
  <si>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</si>
  <si>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</si>
  <si>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</si>
  <si>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</si>
  <si>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</si>
  <si>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</si>
  <si>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</si>
  <si>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>Այլ նպաստներ բյուջեից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</si>
  <si>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</si>
  <si>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</si>
  <si>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</si>
  <si>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</si>
  <si>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</si>
  <si>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</si>
  <si>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</si>
  <si>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</si>
  <si>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</si>
  <si>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</si>
  <si>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</si>
  <si>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</si>
  <si>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</si>
  <si>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</si>
  <si>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</si>
  <si>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</si>
  <si>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</si>
  <si>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</si>
  <si>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</si>
  <si>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</si>
  <si>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</si>
  <si>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</si>
  <si>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</si>
  <si>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</si>
  <si>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</si>
  <si>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</si>
  <si>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</si>
  <si>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</si>
  <si>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</si>
  <si>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</si>
  <si>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</si>
  <si>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</si>
  <si>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</si>
  <si>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</si>
  <si>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</si>
  <si>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</si>
  <si>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</si>
  <si>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</si>
  <si>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</si>
  <si>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</si>
  <si>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</si>
  <si>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</si>
  <si>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</si>
  <si>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</si>
  <si>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</si>
  <si>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</si>
  <si>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</si>
  <si>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</si>
  <si>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</si>
  <si>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</si>
  <si>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</si>
  <si>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</si>
  <si>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</si>
  <si>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</si>
  <si>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</si>
  <si>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</si>
  <si>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</si>
  <si>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</si>
  <si>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</si>
  <si>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</si>
  <si>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</si>
  <si>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</si>
  <si>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</si>
  <si>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</si>
  <si>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</si>
  <si>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</si>
  <si>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</si>
  <si>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</si>
  <si>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- Այլ ընթացիկ դրամաշնորհներ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</si>
  <si>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</si>
  <si>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</si>
  <si>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</si>
  <si>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</si>
  <si>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</si>
  <si>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</si>
  <si>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Շենքերի և կառույցների կապվերանորոգում 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</si>
  <si>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</si>
  <si>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</si>
  <si>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</si>
  <si>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</si>
  <si>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</si>
  <si>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 -Î³åÇï³É ¹ñ³Ù³ßÝáñÑÝ»ñ å»ï³Ï³Ý ¨ Ñ³Ù³ÛÝùային áã ³é¨ïñ³ÛÇÝ Ï³½Ù³Ï»ñåáõÃÛáõÝÝ»ñÇÝ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</si>
  <si>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</si>
  <si>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</si>
  <si>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</si>
  <si>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</si>
  <si>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</si>
  <si>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</si>
  <si>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</si>
  <si>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</si>
  <si>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</si>
  <si>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 xml:space="preserve">2825 </t>
  </si>
  <si>
    <t>Արվեստ</t>
  </si>
  <si>
    <t xml:space="preserve"> - Ընթացիկ դրամաշնորհներ պետական և համայնքային ոչ առևտրային կազմակերպություններին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</si>
  <si>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</si>
  <si>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</si>
  <si>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</si>
  <si>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</si>
  <si>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</si>
  <si>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</si>
  <si>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</si>
  <si>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</si>
  <si>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</si>
  <si>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</si>
  <si>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</si>
  <si>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</si>
  <si>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</si>
  <si>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</si>
  <si>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</si>
  <si>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</si>
  <si>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</si>
  <si>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</si>
  <si>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</si>
  <si>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Հանգիստ, մշակույթ և կրոն (այլ դասերին չպատկանող), որից`</t>
  </si>
  <si>
    <t xml:space="preserve">2851 </t>
  </si>
  <si>
    <t>Հանգիստ, մշակույթ և կրոն (այլ դասերին չպատկանող)</t>
  </si>
  <si>
    <t>Այլ ընթացիկ դրամաշնորհներ</t>
  </si>
  <si>
    <t xml:space="preserve">2860 </t>
  </si>
  <si>
    <t>Հանգստի, մշակույթի և կրոնի գծով հետազոտական և նախագծային աշխատանքներ, որից</t>
  </si>
  <si>
    <t xml:space="preserve">2861 </t>
  </si>
  <si>
    <t>Հանգստի, մշակույթի և կրոնի գծով հետազոտական և նախագծային աշխատանքներ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</si>
  <si>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</si>
  <si>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</si>
  <si>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</si>
  <si>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</si>
  <si>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</si>
  <si>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</si>
  <si>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 -Պարտադիր վճարներ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</si>
  <si>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</si>
  <si>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</si>
  <si>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</si>
  <si>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</si>
  <si>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</si>
  <si>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</si>
  <si>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</si>
  <si>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</si>
  <si>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Հատուկ նպատակային այլ նյութեր</t>
  </si>
  <si>
    <t>Սպորտային մշակութային նպաստներ բյուջեից</t>
  </si>
  <si>
    <t xml:space="preserve">2930 </t>
  </si>
  <si>
    <t>Նախնական մասնագիտական (արհեստագործական) կրթություն</t>
  </si>
  <si>
    <t xml:space="preserve">2931 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</si>
  <si>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</si>
  <si>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</si>
  <si>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</si>
  <si>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</si>
  <si>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</si>
  <si>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</si>
  <si>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</si>
  <si>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</si>
  <si>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</si>
  <si>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</si>
  <si>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</si>
  <si>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</si>
  <si>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</si>
  <si>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>Նախագծահետազոտոկան ծախսեր</t>
  </si>
  <si>
    <t xml:space="preserve"> Շենքերի և շինությունների կապվերանորոգում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</si>
  <si>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</si>
  <si>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</si>
  <si>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</si>
  <si>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</si>
  <si>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>Կրթությանը տրամադրվող օժանդակ ծառայություններ</t>
  </si>
  <si>
    <t>Շենք շինությունների կապ վերանորոգում</t>
  </si>
  <si>
    <t>Շենք շինությունների կառուցում</t>
  </si>
  <si>
    <t xml:space="preserve">2970 </t>
  </si>
  <si>
    <t>Կրթության ոլորտում հետազոտական և նախագծային աշխատանքներ, որից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</si>
  <si>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</si>
  <si>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</si>
  <si>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</si>
  <si>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</t>
  </si>
  <si>
    <t xml:space="preserve">2981 </t>
  </si>
  <si>
    <t>Կրթություն (այլ դասերին չպատկանող)</t>
  </si>
  <si>
    <t xml:space="preserve">3000 </t>
  </si>
  <si>
    <t>ՍՈՑԻԱԿԱԿԱՆ  ՊԱՇՏՊԱՆՈՒԹՅՈՒՆ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</si>
  <si>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</si>
  <si>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</si>
  <si>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</si>
  <si>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</si>
  <si>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</si>
  <si>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</si>
  <si>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</si>
  <si>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</si>
  <si>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</si>
  <si>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</si>
  <si>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</si>
  <si>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</si>
  <si>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</si>
  <si>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</si>
  <si>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</si>
  <si>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</si>
  <si>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</si>
  <si>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</si>
  <si>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</si>
  <si>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</si>
  <si>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</si>
  <si>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</si>
  <si>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</si>
  <si>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</si>
  <si>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</si>
  <si>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</si>
  <si>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</si>
  <si>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</si>
  <si>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</si>
  <si>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</si>
  <si>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>Կենցաղային և սան հիգենիկ պարագաներ</t>
  </si>
  <si>
    <t xml:space="preserve">Աջակցությունշահույթ չհետապնդող կազմակերպություններին </t>
  </si>
  <si>
    <t xml:space="preserve">3080 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</si>
  <si>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</si>
  <si>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</si>
  <si>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t xml:space="preserve">3090 </t>
  </si>
  <si>
    <t>Սոցիալական պաշտպանություն (այլ դասերին չպատկանող)</t>
  </si>
  <si>
    <t xml:space="preserve">3091 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</si>
  <si>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</si>
  <si>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</si>
  <si>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</si>
  <si>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</si>
  <si>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</si>
  <si>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</si>
  <si>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</si>
  <si>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</si>
  <si>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</si>
  <si>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Պահուստային միջոցներ (վարչական բյ.)</t>
  </si>
  <si>
    <t>հատկաում ֆոնդաին բյուջե</t>
  </si>
  <si>
    <t>26-ի  N 307 -Ն որոշման</t>
  </si>
  <si>
    <t>Այլ մոնտաժված սարքավորումներ</t>
  </si>
  <si>
    <t>2026 թվական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</si>
</sst>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6" formatCode="0.0"/>
    <numFmt numFmtId="167" formatCode="0.000"/>
    <numFmt numFmtId="168" formatCode="0.0000"/>
    <numFmt numFmtId="169" formatCode="0.00000"/>
    <numFmt numFmtId="170" formatCode="[$-10409]0.0"/>
    <numFmt numFmtId="171" formatCode="[$-10409]0.000"/>
    <numFmt numFmtId="172" formatCode="[$-10409]0.0000"/>
    <numFmt numFmtId="173" formatCode="[$-10409]0.00000"/>
  </numFmts>
  <fonts count="16" x14ac:knownFonts="1">
    <font>
      <sz val="10"/>
      <name val="Arial"/>
    </font>
    <font>
      <sz val="12"/>
      <name val="Arial Armenian"/>
      <family val="2"/>
    </font>
    <font>
      <sz val="8"/>
      <name val="Arial LatArm"/>
      <family val="2"/>
    </font>
    <font>
      <sz val="8"/>
      <name val="GHEA Grapalat"/>
      <family val="3"/>
    </font>
    <font>
      <sz val="8"/>
      <color indexed="8"/>
      <name val="Sylfaen"/>
      <family val="1"/>
      <charset val="204"/>
    </font>
    <font>
      <sz val="8"/>
      <name val="Arial"/>
      <family val="2"/>
      <charset val="204"/>
    </font>
    <font>
      <b/>
      <sz val="8"/>
      <color indexed="8"/>
      <name val="Arial AMU"/>
      <family val="2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sz val="8"/>
      <color indexed="8"/>
      <name val="Sylfaen"/>
      <family val="1"/>
    </font>
    <font>
      <b/>
      <sz val="8"/>
      <color indexed="8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b/>
      <sz val="8"/>
      <color rgb="FF000000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1" fillId="0" borderId="0"/>
  </cellStyleXfs>
  <cellXfs count="114">
    <xf numFmtId="0" fontId="0" fillId="0" borderId="0" xfId="0"/>
    <xf numFmtId="0" fontId="0" fillId="4" borderId="0" xfId="0" applyFill="1"/>
    <xf numFmtId="167" fontId="0" fillId="0" borderId="0" xfId="0" applyNumberFormat="1"/>
    <xf numFmtId="168" fontId="0" fillId="0" borderId="0" xfId="0" applyNumberFormat="1"/>
    <xf numFmtId="0" fontId="5" fillId="0" borderId="0" xfId="0" applyFont="1"/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4" fillId="3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3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7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 applyProtection="1">
      <alignment horizontal="left" vertical="top" wrapText="1" readingOrder="1"/>
      <protection locked="0"/>
    </xf>
    <xf numFmtId="167" fontId="8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72" fontId="8" fillId="7" borderId="6" xfId="0" applyNumberFormat="1" applyFont="1" applyFill="1" applyBorder="1" applyAlignment="1" applyProtection="1">
      <alignment horizontal="right" vertical="center" wrapText="1" readingOrder="1"/>
      <protection locked="0"/>
    </xf>
    <xf numFmtId="172" fontId="8" fillId="7" borderId="1" xfId="0" applyNumberFormat="1" applyFont="1" applyFill="1" applyBorder="1" applyAlignment="1" applyProtection="1">
      <alignment vertical="center" wrapText="1" readingOrder="1"/>
      <protection locked="0"/>
    </xf>
    <xf numFmtId="172" fontId="8" fillId="6" borderId="6" xfId="0" applyNumberFormat="1" applyFont="1" applyFill="1" applyBorder="1" applyAlignment="1" applyProtection="1">
      <alignment horizontal="right" vertical="center" wrapText="1" readingOrder="1"/>
      <protection locked="0"/>
    </xf>
    <xf numFmtId="171" fontId="8" fillId="6" borderId="1" xfId="0" applyNumberFormat="1" applyFont="1" applyFill="1" applyBorder="1" applyAlignment="1" applyProtection="1">
      <alignment vertical="center" wrapText="1" readingOrder="1"/>
      <protection locked="0"/>
    </xf>
    <xf numFmtId="172" fontId="8" fillId="6" borderId="7" xfId="0" applyNumberFormat="1" applyFont="1" applyFill="1" applyBorder="1" applyAlignment="1" applyProtection="1">
      <alignment horizontal="right" vertical="center" wrapText="1" readingOrder="1"/>
      <protection locked="0"/>
    </xf>
    <xf numFmtId="172" fontId="8" fillId="5" borderId="1" xfId="0" applyNumberFormat="1" applyFont="1" applyFill="1" applyBorder="1" applyAlignment="1" applyProtection="1">
      <alignment vertical="center" wrapText="1" readingOrder="1"/>
      <protection locked="0"/>
    </xf>
    <xf numFmtId="167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167" fontId="4" fillId="0" borderId="8" xfId="0" applyNumberFormat="1" applyFont="1" applyBorder="1" applyAlignment="1" applyProtection="1">
      <alignment horizontal="right" vertical="center" wrapText="1" readingOrder="1"/>
      <protection locked="0"/>
    </xf>
    <xf numFmtId="2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0" xfId="0" applyFont="1" applyAlignment="1">
      <alignment wrapText="1"/>
    </xf>
    <xf numFmtId="2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3" fillId="8" borderId="1" xfId="0" applyFont="1" applyFill="1" applyBorder="1" applyAlignment="1">
      <alignment horizontal="left" vertical="top" wrapText="1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14" fillId="0" borderId="1" xfId="0" applyFont="1" applyBorder="1"/>
    <xf numFmtId="0" fontId="4" fillId="0" borderId="9" xfId="0" applyFont="1" applyBorder="1" applyAlignment="1" applyProtection="1">
      <alignment horizontal="center" vertical="center" wrapText="1" readingOrder="1"/>
      <protection locked="0"/>
    </xf>
    <xf numFmtId="167" fontId="4" fillId="0" borderId="10" xfId="0" applyNumberFormat="1" applyFont="1" applyBorder="1" applyAlignment="1" applyProtection="1">
      <alignment horizontal="right" vertical="center" wrapText="1" readingOrder="1"/>
      <protection locked="0"/>
    </xf>
    <xf numFmtId="2" fontId="4" fillId="0" borderId="1" xfId="0" applyNumberFormat="1" applyFont="1" applyBorder="1" applyAlignment="1" applyProtection="1">
      <alignment vertical="center" wrapText="1" readingOrder="1"/>
      <protection locked="0"/>
    </xf>
    <xf numFmtId="168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168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5" fillId="8" borderId="1" xfId="0" applyFont="1" applyFill="1" applyBorder="1" applyAlignment="1">
      <alignment horizontal="left" vertical="top" wrapText="1"/>
    </xf>
    <xf numFmtId="166" fontId="0" fillId="0" borderId="0" xfId="0" applyNumberFormat="1"/>
    <xf numFmtId="170" fontId="4" fillId="4" borderId="6" xfId="0" applyNumberFormat="1" applyFont="1" applyFill="1" applyBorder="1" applyAlignment="1" applyProtection="1">
      <alignment horizontal="right" vertical="center" wrapText="1" readingOrder="1"/>
      <protection locked="0"/>
    </xf>
    <xf numFmtId="170" fontId="4" fillId="4" borderId="1" xfId="0" applyNumberFormat="1" applyFont="1" applyFill="1" applyBorder="1" applyAlignment="1" applyProtection="1">
      <alignment vertical="center" wrapText="1" readingOrder="1"/>
      <protection locked="0"/>
    </xf>
    <xf numFmtId="170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70" fontId="4" fillId="6" borderId="6" xfId="0" applyNumberFormat="1" applyFont="1" applyFill="1" applyBorder="1" applyAlignment="1" applyProtection="1">
      <alignment horizontal="right" vertical="center" wrapText="1" readingOrder="1"/>
      <protection locked="0"/>
    </xf>
    <xf numFmtId="170" fontId="4" fillId="6" borderId="1" xfId="0" applyNumberFormat="1" applyFont="1" applyFill="1" applyBorder="1" applyAlignment="1" applyProtection="1">
      <alignment vertical="center" wrapText="1" readingOrder="1"/>
      <protection locked="0"/>
    </xf>
    <xf numFmtId="170" fontId="4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70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170" fontId="4" fillId="0" borderId="1" xfId="0" applyNumberFormat="1" applyFont="1" applyBorder="1" applyAlignment="1" applyProtection="1">
      <alignment vertical="center" wrapText="1" readingOrder="1"/>
      <protection locked="0"/>
    </xf>
    <xf numFmtId="170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167" fontId="8" fillId="6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4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4" fillId="0" borderId="1" xfId="0" applyNumberFormat="1" applyFont="1" applyBorder="1" applyAlignment="1" applyProtection="1">
      <alignment horizontal="right" vertical="center" wrapText="1" readingOrder="1"/>
      <protection locked="0"/>
    </xf>
    <xf numFmtId="167" fontId="9" fillId="4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9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9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9" fillId="0" borderId="1" xfId="0" applyNumberFormat="1" applyFont="1" applyBorder="1" applyAlignment="1" applyProtection="1">
      <alignment horizontal="right" vertical="center" wrapText="1" readingOrder="1"/>
      <protection locked="0"/>
    </xf>
    <xf numFmtId="167" fontId="4" fillId="6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4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4" fillId="4" borderId="3" xfId="0" applyFont="1" applyFill="1" applyBorder="1" applyAlignment="1" applyProtection="1">
      <alignment horizontal="center" vertical="center" wrapText="1" readingOrder="1"/>
      <protection locked="0"/>
    </xf>
    <xf numFmtId="0" fontId="4" fillId="4" borderId="3" xfId="0" applyFont="1" applyFill="1" applyBorder="1" applyAlignment="1" applyProtection="1">
      <alignment horizontal="left" vertical="top" wrapText="1" readingOrder="1"/>
      <protection locked="0"/>
    </xf>
    <xf numFmtId="167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4" borderId="0" xfId="0" applyFont="1" applyFill="1"/>
    <xf numFmtId="167" fontId="4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4" fillId="7" borderId="6" xfId="0" applyNumberFormat="1" applyFont="1" applyFill="1" applyBorder="1" applyAlignment="1" applyProtection="1">
      <alignment horizontal="right" vertical="center" wrapText="1" readingOrder="1"/>
      <protection locked="0"/>
    </xf>
    <xf numFmtId="168" fontId="4" fillId="7" borderId="6" xfId="0" applyNumberFormat="1" applyFont="1" applyFill="1" applyBorder="1" applyAlignment="1" applyProtection="1">
      <alignment horizontal="right" vertical="center" wrapText="1" readingOrder="1"/>
      <protection locked="0"/>
    </xf>
    <xf numFmtId="168" fontId="4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10" fillId="6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10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4" fillId="4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0" borderId="6" xfId="0" applyNumberFormat="1" applyFont="1" applyBorder="1" applyAlignment="1" applyProtection="1">
      <alignment horizontal="right" vertical="center" wrapText="1" readingOrder="1"/>
      <protection locked="0"/>
    </xf>
    <xf numFmtId="168" fontId="8" fillId="6" borderId="6" xfId="0" applyNumberFormat="1" applyFont="1" applyFill="1" applyBorder="1" applyAlignment="1" applyProtection="1">
      <alignment horizontal="right" vertical="center" wrapText="1" readingOrder="1"/>
      <protection locked="0"/>
    </xf>
    <xf numFmtId="168" fontId="8" fillId="6" borderId="1" xfId="0" applyNumberFormat="1" applyFont="1" applyFill="1" applyBorder="1" applyAlignment="1" applyProtection="1">
      <alignment horizontal="right" vertical="center" wrapText="1" readingOrder="1"/>
      <protection locked="0"/>
    </xf>
    <xf numFmtId="168" fontId="9" fillId="0" borderId="6" xfId="0" applyNumberFormat="1" applyFont="1" applyBorder="1" applyAlignment="1" applyProtection="1">
      <alignment horizontal="right" vertical="center" wrapText="1" readingOrder="1"/>
      <protection locked="0"/>
    </xf>
    <xf numFmtId="168" fontId="8" fillId="0" borderId="1" xfId="0" applyNumberFormat="1" applyFont="1" applyBorder="1" applyAlignment="1" applyProtection="1">
      <alignment horizontal="right" vertical="center" wrapText="1" readingOrder="1"/>
      <protection locked="0"/>
    </xf>
    <xf numFmtId="167" fontId="9" fillId="0" borderId="6" xfId="0" applyNumberFormat="1" applyFont="1" applyBorder="1" applyAlignment="1" applyProtection="1">
      <alignment horizontal="right" vertical="center" wrapText="1" readingOrder="1"/>
      <protection locked="0"/>
    </xf>
    <xf numFmtId="167" fontId="10" fillId="7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9" fillId="6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7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9" fillId="7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4" borderId="1" xfId="0" applyFont="1" applyFill="1" applyBorder="1" applyAlignment="1">
      <alignment horizontal="left" vertical="top" wrapText="1"/>
    </xf>
    <xf numFmtId="0" fontId="13" fillId="8" borderId="1" xfId="2" applyFont="1" applyFill="1" applyBorder="1" applyAlignment="1">
      <alignment horizontal="left" vertical="top" wrapText="1"/>
    </xf>
    <xf numFmtId="167" fontId="10" fillId="0" borderId="6" xfId="0" applyNumberFormat="1" applyFont="1" applyBorder="1" applyAlignment="1" applyProtection="1">
      <alignment horizontal="right" vertical="center" wrapText="1" readingOrder="1"/>
      <protection locked="0"/>
    </xf>
    <xf numFmtId="167" fontId="10" fillId="0" borderId="1" xfId="0" applyNumberFormat="1" applyFont="1" applyBorder="1" applyAlignment="1" applyProtection="1">
      <alignment horizontal="right" vertical="center" wrapText="1" readingOrder="1"/>
      <protection locked="0"/>
    </xf>
    <xf numFmtId="167" fontId="4" fillId="0" borderId="0" xfId="0" applyNumberFormat="1" applyFont="1" applyAlignment="1" applyProtection="1">
      <alignment horizontal="right" vertical="center" wrapText="1" readingOrder="1"/>
      <protection locked="0"/>
    </xf>
    <xf numFmtId="0" fontId="15" fillId="8" borderId="1" xfId="2" applyFont="1" applyFill="1" applyBorder="1" applyAlignment="1">
      <alignment horizontal="left" vertical="top" wrapText="1"/>
    </xf>
    <xf numFmtId="167" fontId="5" fillId="0" borderId="1" xfId="0" applyNumberFormat="1" applyFont="1" applyBorder="1" applyAlignment="1" applyProtection="1">
      <alignment horizontal="right" vertical="top" wrapText="1"/>
      <protection locked="0"/>
    </xf>
    <xf numFmtId="167" fontId="10" fillId="4" borderId="6" xfId="0" applyNumberFormat="1" applyFont="1" applyFill="1" applyBorder="1" applyAlignment="1" applyProtection="1">
      <alignment horizontal="right" vertical="center" wrapText="1" readingOrder="1"/>
      <protection locked="0"/>
    </xf>
    <xf numFmtId="167" fontId="10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6" borderId="3" xfId="0" applyFont="1" applyFill="1" applyBorder="1" applyAlignment="1" applyProtection="1">
      <alignment horizontal="center" vertical="center" wrapText="1" readingOrder="1"/>
      <protection locked="0"/>
    </xf>
    <xf numFmtId="2" fontId="0" fillId="0" borderId="0" xfId="0" applyNumberFormat="1"/>
    <xf numFmtId="167" fontId="4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/>
    <xf numFmtId="0" fontId="4" fillId="0" borderId="0" xfId="0" applyFont="1" applyAlignment="1" applyProtection="1">
      <alignment horizontal="left" vertical="top" wrapText="1" readingOrder="1"/>
      <protection locked="0"/>
    </xf>
    <xf numFmtId="169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173" fontId="8" fillId="5" borderId="6" xfId="0" applyNumberFormat="1" applyFont="1" applyFill="1" applyBorder="1" applyAlignment="1" applyProtection="1">
      <alignment horizontal="right" vertical="center" wrapText="1" readingOrder="1"/>
      <protection locked="0"/>
    </xf>
    <xf numFmtId="173" fontId="8" fillId="5" borderId="1" xfId="0" applyNumberFormat="1" applyFont="1" applyFill="1" applyBorder="1" applyAlignment="1" applyProtection="1">
      <alignment vertical="center" wrapText="1" readingOrder="1"/>
      <protection locked="0"/>
    </xf>
    <xf numFmtId="172" fontId="8" fillId="6" borderId="4" xfId="0" applyNumberFormat="1" applyFont="1" applyFill="1" applyBorder="1" applyAlignment="1" applyProtection="1">
      <alignment horizontal="right" vertical="center" wrapText="1" readingOrder="1"/>
      <protection locked="0"/>
    </xf>
    <xf numFmtId="168" fontId="8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4" fillId="4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9" xfId="0" applyFont="1" applyBorder="1" applyAlignment="1" applyProtection="1">
      <alignment horizontal="left" vertical="top" wrapText="1" readingOrder="1"/>
      <protection locked="0"/>
    </xf>
    <xf numFmtId="0" fontId="9" fillId="0" borderId="1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top" wrapText="1" readingOrder="1"/>
      <protection locked="0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3" borderId="9" xfId="0" applyFont="1" applyFill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12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5" fillId="0" borderId="4" xfId="0" applyFont="1" applyBorder="1" applyAlignment="1" applyProtection="1">
      <alignment vertical="top" wrapText="1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2"/>
  <sheetViews>
    <sheetView tabSelected="1" zoomScale="91" zoomScaleNormal="91" workbookViewId="0"/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3" x14ac:dyDescent="0.2">
      <c r="G1" s="105" t="s">
        <v>46</v>
      </c>
      <c r="H1" s="105"/>
      <c r="I1" s="105"/>
      <c r="J1" s="105"/>
    </row>
    <row r="2" spans="1:13" x14ac:dyDescent="0.2">
      <c r="G2" s="105" t="s">
        <v>40</v>
      </c>
      <c r="H2" s="105"/>
      <c r="I2" s="105"/>
      <c r="J2" s="105"/>
    </row>
    <row r="3" spans="1:13" x14ac:dyDescent="0.2">
      <c r="G3" s="105" t="s">
        <v>41</v>
      </c>
      <c r="H3" s="105"/>
      <c r="I3" s="105"/>
      <c r="J3" s="105"/>
    </row>
    <row r="4" spans="1:13" x14ac:dyDescent="0.2">
      <c r="G4" s="105" t="s">
        <v>45</v>
      </c>
      <c r="H4" s="105"/>
      <c r="I4" s="105"/>
      <c r="J4" s="105"/>
    </row>
    <row r="5" spans="1:13" x14ac:dyDescent="0.2">
      <c r="G5" s="110" t="s">
        <v>552</v>
      </c>
      <c r="H5" s="110"/>
      <c r="I5" s="110"/>
      <c r="J5" s="110"/>
    </row>
    <row r="6" spans="1:13" ht="36.75" customHeight="1" x14ac:dyDescent="0.2">
      <c r="A6" s="111" t="s">
        <v>47</v>
      </c>
      <c r="B6" s="112"/>
      <c r="C6" s="112"/>
      <c r="D6" s="112"/>
      <c r="E6" s="112"/>
      <c r="F6" s="112"/>
      <c r="G6" s="112"/>
      <c r="H6" s="112"/>
      <c r="I6" s="112"/>
      <c r="J6" s="112"/>
    </row>
    <row r="7" spans="1:13" ht="18" customHeight="1" x14ac:dyDescent="0.2">
      <c r="A7" s="4"/>
      <c r="B7" s="4"/>
      <c r="C7" s="4"/>
      <c r="D7" s="4"/>
      <c r="E7" s="4"/>
      <c r="F7" s="4"/>
      <c r="G7" s="4" t="s">
        <v>554</v>
      </c>
      <c r="H7" s="4"/>
      <c r="I7" s="4"/>
      <c r="J7" s="4"/>
    </row>
    <row r="8" spans="1:13" ht="18" customHeight="1" x14ac:dyDescent="0.2">
      <c r="A8" s="106" t="s">
        <v>48</v>
      </c>
      <c r="B8" s="108" t="s">
        <v>49</v>
      </c>
      <c r="C8" s="108" t="s">
        <v>50</v>
      </c>
      <c r="D8" s="108" t="s">
        <v>51</v>
      </c>
      <c r="E8" s="106" t="s">
        <v>52</v>
      </c>
      <c r="F8" s="106" t="s">
        <v>53</v>
      </c>
      <c r="G8" s="106" t="s">
        <v>54</v>
      </c>
      <c r="H8" s="108" t="s">
        <v>55</v>
      </c>
      <c r="I8" s="113"/>
      <c r="J8" s="4"/>
    </row>
    <row r="9" spans="1:13" ht="36.75" customHeight="1" x14ac:dyDescent="0.2">
      <c r="A9" s="107"/>
      <c r="B9" s="109"/>
      <c r="C9" s="109"/>
      <c r="D9" s="109"/>
      <c r="E9" s="107"/>
      <c r="F9" s="107"/>
      <c r="G9" s="107"/>
      <c r="H9" s="5" t="s">
        <v>56</v>
      </c>
      <c r="I9" s="6" t="s">
        <v>57</v>
      </c>
      <c r="J9" s="4"/>
    </row>
    <row r="10" spans="1:13" x14ac:dyDescent="0.2">
      <c r="A10" s="7" t="s">
        <v>30</v>
      </c>
      <c r="B10" s="7" t="s">
        <v>31</v>
      </c>
      <c r="C10" s="7" t="s">
        <v>28</v>
      </c>
      <c r="D10" s="7" t="s">
        <v>58</v>
      </c>
      <c r="E10" s="7" t="s">
        <v>59</v>
      </c>
      <c r="F10" s="7" t="s">
        <v>60</v>
      </c>
      <c r="G10" s="7" t="s">
        <v>61</v>
      </c>
      <c r="H10" s="8" t="s">
        <v>62</v>
      </c>
      <c r="I10" s="9" t="s">
        <v>63</v>
      </c>
      <c r="J10" s="4"/>
    </row>
    <row r="11" spans="1:13" ht="33.75" x14ac:dyDescent="0.2">
      <c r="A11" s="10" t="s">
        <v>64</v>
      </c>
      <c r="B11" s="10" t="s">
        <v>65</v>
      </c>
      <c r="C11" s="10" t="s">
        <v>27</v>
      </c>
      <c r="D11" s="10" t="s">
        <v>27</v>
      </c>
      <c r="E11" s="11" t="s">
        <v>66</v>
      </c>
      <c r="F11" s="10"/>
      <c r="G11" s="15">
        <f>H11+I11</f>
        <v>15680580.067600001</v>
      </c>
      <c r="H11" s="69">
        <f>H12+H80+H96+H113+H179+H212+H246+H270+H325+H370+H395-H400</f>
        <v>6902797.0482000001</v>
      </c>
      <c r="I11" s="96">
        <f>I12+I80+I96+I113+I179+I212+I246+I270+I325+I370+I395</f>
        <v>8777783.0194000006</v>
      </c>
      <c r="J11" s="4"/>
    </row>
    <row r="12" spans="1:13" ht="45" x14ac:dyDescent="0.2">
      <c r="A12" s="10" t="s">
        <v>67</v>
      </c>
      <c r="B12" s="10" t="s">
        <v>30</v>
      </c>
      <c r="C12" s="10" t="s">
        <v>29</v>
      </c>
      <c r="D12" s="10" t="s">
        <v>29</v>
      </c>
      <c r="E12" s="11" t="s">
        <v>68</v>
      </c>
      <c r="F12" s="10"/>
      <c r="G12" s="13">
        <f>H12+I12</f>
        <v>2208690.3291999996</v>
      </c>
      <c r="H12" s="14">
        <f>H13+H46+H49+H64+H66+H68+H73+H75</f>
        <v>1846690.3291999998</v>
      </c>
      <c r="I12" s="14">
        <f>I13+I46+I49+I64+I66+I68+I73+I75</f>
        <v>362000</v>
      </c>
      <c r="J12" s="4"/>
    </row>
    <row r="13" spans="1:13" ht="54" customHeight="1" x14ac:dyDescent="0.2">
      <c r="A13" s="10" t="s">
        <v>69</v>
      </c>
      <c r="B13" s="10" t="s">
        <v>30</v>
      </c>
      <c r="C13" s="10" t="s">
        <v>30</v>
      </c>
      <c r="D13" s="10" t="s">
        <v>29</v>
      </c>
      <c r="E13" s="11" t="s">
        <v>70</v>
      </c>
      <c r="F13" s="10"/>
      <c r="G13" s="15">
        <f t="shared" ref="G13:G43" si="0">H13+I13</f>
        <v>1986493.3291999998</v>
      </c>
      <c r="H13" s="16">
        <f>H14+H44+H45</f>
        <v>1681493.3291999998</v>
      </c>
      <c r="I13" s="17">
        <f>I14+I44+I45</f>
        <v>305000</v>
      </c>
      <c r="J13" s="4"/>
    </row>
    <row r="14" spans="1:13" ht="22.5" x14ac:dyDescent="0.2">
      <c r="A14" s="10" t="s">
        <v>71</v>
      </c>
      <c r="B14" s="10" t="s">
        <v>30</v>
      </c>
      <c r="C14" s="10" t="s">
        <v>30</v>
      </c>
      <c r="D14" s="10" t="s">
        <v>30</v>
      </c>
      <c r="E14" s="11" t="s">
        <v>72</v>
      </c>
      <c r="F14" s="10"/>
      <c r="G14" s="94">
        <f t="shared" si="0"/>
        <v>1986493.3291999998</v>
      </c>
      <c r="H14" s="95">
        <f>H15+H16+H17+H18+H19+H20+H21+H22+H23+H24+H25+H26+H27+H28+H29+H30+H31+H32+H33+H34+H35+H36+H37+H38+H39+H40+H41+H42+H43</f>
        <v>1681493.3291999998</v>
      </c>
      <c r="I14" s="18">
        <f>I15+I16+I17+I18+I19+I20+I21+I22+I23+I24+I25+I26+I27+I28+I29+I30+I31+I32+I33+I34+I35+I36+I37+I38+I39+I40+I41+I42+I43</f>
        <v>305000</v>
      </c>
      <c r="J14" s="4"/>
    </row>
    <row r="15" spans="1:13" ht="12.75" customHeight="1" x14ac:dyDescent="0.2">
      <c r="A15" s="10"/>
      <c r="B15" s="10"/>
      <c r="C15" s="10"/>
      <c r="D15" s="10"/>
      <c r="E15" s="11" t="s">
        <v>73</v>
      </c>
      <c r="F15" s="10" t="s">
        <v>34</v>
      </c>
      <c r="G15" s="19">
        <f t="shared" si="0"/>
        <v>1070696.875</v>
      </c>
      <c r="H15" s="20">
        <v>1070696.875</v>
      </c>
      <c r="I15" s="21">
        <v>0</v>
      </c>
      <c r="J15" s="4"/>
      <c r="M15" s="2"/>
    </row>
    <row r="16" spans="1:13" ht="21.75" x14ac:dyDescent="0.2">
      <c r="A16" s="10"/>
      <c r="B16" s="10"/>
      <c r="C16" s="10"/>
      <c r="D16" s="10"/>
      <c r="E16" s="22" t="s">
        <v>74</v>
      </c>
      <c r="F16" s="10">
        <v>4112</v>
      </c>
      <c r="G16" s="23">
        <f>H16+I16</f>
        <v>263447.25</v>
      </c>
      <c r="H16" s="19">
        <v>263447.25</v>
      </c>
      <c r="I16" s="21">
        <v>0</v>
      </c>
      <c r="J16" s="4"/>
      <c r="M16" s="2"/>
    </row>
    <row r="17" spans="1:10" x14ac:dyDescent="0.2">
      <c r="A17" s="10"/>
      <c r="B17" s="10"/>
      <c r="C17" s="10"/>
      <c r="D17" s="10"/>
      <c r="E17" s="11" t="s">
        <v>75</v>
      </c>
      <c r="F17" s="10">
        <v>4211</v>
      </c>
      <c r="G17" s="23">
        <f t="shared" si="0"/>
        <v>1000</v>
      </c>
      <c r="H17" s="19">
        <v>1000</v>
      </c>
      <c r="I17" s="21">
        <v>0</v>
      </c>
      <c r="J17" s="4"/>
    </row>
    <row r="18" spans="1:10" x14ac:dyDescent="0.2">
      <c r="A18" s="10"/>
      <c r="B18" s="10"/>
      <c r="C18" s="10"/>
      <c r="D18" s="10"/>
      <c r="E18" s="11" t="s">
        <v>76</v>
      </c>
      <c r="F18" s="10" t="s">
        <v>35</v>
      </c>
      <c r="G18" s="93">
        <f t="shared" si="0"/>
        <v>200223.98895</v>
      </c>
      <c r="H18" s="93">
        <v>200223.98895</v>
      </c>
      <c r="I18" s="21">
        <v>0</v>
      </c>
      <c r="J18" s="4"/>
    </row>
    <row r="19" spans="1:10" x14ac:dyDescent="0.2">
      <c r="A19" s="10"/>
      <c r="B19" s="10"/>
      <c r="C19" s="10"/>
      <c r="D19" s="10"/>
      <c r="E19" s="11" t="s">
        <v>77</v>
      </c>
      <c r="F19" s="10" t="s">
        <v>36</v>
      </c>
      <c r="G19" s="23">
        <f t="shared" si="0"/>
        <v>14805</v>
      </c>
      <c r="H19" s="19">
        <v>14805</v>
      </c>
      <c r="I19" s="21">
        <v>0</v>
      </c>
      <c r="J19" s="4"/>
    </row>
    <row r="20" spans="1:10" x14ac:dyDescent="0.2">
      <c r="A20" s="10"/>
      <c r="B20" s="10"/>
      <c r="C20" s="10"/>
      <c r="D20" s="10"/>
      <c r="E20" s="11" t="s">
        <v>78</v>
      </c>
      <c r="F20" s="10" t="s">
        <v>37</v>
      </c>
      <c r="G20" s="93">
        <f t="shared" si="0"/>
        <v>10199.48525</v>
      </c>
      <c r="H20" s="93">
        <v>10199.48525</v>
      </c>
      <c r="I20" s="21">
        <v>0</v>
      </c>
      <c r="J20" s="4"/>
    </row>
    <row r="21" spans="1:10" x14ac:dyDescent="0.2">
      <c r="A21" s="10"/>
      <c r="B21" s="10"/>
      <c r="C21" s="10"/>
      <c r="D21" s="10"/>
      <c r="E21" s="24" t="s">
        <v>79</v>
      </c>
      <c r="F21" s="10">
        <v>4216</v>
      </c>
      <c r="G21" s="23">
        <f t="shared" si="0"/>
        <v>1000</v>
      </c>
      <c r="H21" s="19">
        <v>1000</v>
      </c>
      <c r="I21" s="21">
        <v>0</v>
      </c>
      <c r="J21" s="4"/>
    </row>
    <row r="22" spans="1:10" x14ac:dyDescent="0.2">
      <c r="A22" s="10"/>
      <c r="B22" s="10"/>
      <c r="C22" s="10"/>
      <c r="D22" s="10"/>
      <c r="E22" s="11" t="s">
        <v>80</v>
      </c>
      <c r="F22" s="10" t="s">
        <v>38</v>
      </c>
      <c r="G22" s="23">
        <f t="shared" si="0"/>
        <v>1000</v>
      </c>
      <c r="H22" s="19">
        <v>1000</v>
      </c>
      <c r="I22" s="21">
        <v>0</v>
      </c>
      <c r="J22" s="4"/>
    </row>
    <row r="23" spans="1:10" x14ac:dyDescent="0.2">
      <c r="A23" s="10"/>
      <c r="B23" s="10"/>
      <c r="C23" s="10"/>
      <c r="D23" s="10"/>
      <c r="E23" s="11" t="s">
        <v>81</v>
      </c>
      <c r="F23" s="10" t="s">
        <v>82</v>
      </c>
      <c r="G23" s="23">
        <f t="shared" si="0"/>
        <v>1000</v>
      </c>
      <c r="H23" s="19">
        <v>1000</v>
      </c>
      <c r="I23" s="21">
        <v>0</v>
      </c>
      <c r="J23" s="4"/>
    </row>
    <row r="24" spans="1:10" x14ac:dyDescent="0.2">
      <c r="A24" s="25"/>
      <c r="B24" s="10"/>
      <c r="C24" s="10"/>
      <c r="D24" s="10"/>
      <c r="E24" s="11" t="s">
        <v>83</v>
      </c>
      <c r="F24" s="10" t="s">
        <v>15</v>
      </c>
      <c r="G24" s="23">
        <f t="shared" si="0"/>
        <v>20000</v>
      </c>
      <c r="H24" s="19">
        <v>20000</v>
      </c>
      <c r="I24" s="21">
        <v>0</v>
      </c>
      <c r="J24" s="4"/>
    </row>
    <row r="25" spans="1:10" ht="22.5" x14ac:dyDescent="0.2">
      <c r="A25" s="26"/>
      <c r="B25" s="27"/>
      <c r="C25" s="10"/>
      <c r="D25" s="10"/>
      <c r="E25" s="24" t="s">
        <v>84</v>
      </c>
      <c r="F25" s="10">
        <v>4233</v>
      </c>
      <c r="G25" s="23">
        <f t="shared" si="0"/>
        <v>500</v>
      </c>
      <c r="H25" s="19">
        <v>500</v>
      </c>
      <c r="I25" s="21">
        <v>0</v>
      </c>
      <c r="J25" s="4"/>
    </row>
    <row r="26" spans="1:10" x14ac:dyDescent="0.2">
      <c r="A26" s="28"/>
      <c r="B26" s="27"/>
      <c r="C26" s="10"/>
      <c r="D26" s="10"/>
      <c r="E26" s="11" t="s">
        <v>85</v>
      </c>
      <c r="F26" s="10" t="s">
        <v>16</v>
      </c>
      <c r="G26" s="23">
        <f t="shared" si="0"/>
        <v>25000</v>
      </c>
      <c r="H26" s="19">
        <v>25000</v>
      </c>
      <c r="I26" s="21">
        <v>0</v>
      </c>
      <c r="J26" s="4"/>
    </row>
    <row r="27" spans="1:10" x14ac:dyDescent="0.2">
      <c r="A27" s="29"/>
      <c r="B27" s="10"/>
      <c r="C27" s="10"/>
      <c r="D27" s="10"/>
      <c r="E27" s="11" t="s">
        <v>86</v>
      </c>
      <c r="F27" s="10" t="s">
        <v>17</v>
      </c>
      <c r="G27" s="23">
        <f t="shared" si="0"/>
        <v>5080.25</v>
      </c>
      <c r="H27" s="19">
        <v>5080.25</v>
      </c>
      <c r="I27" s="21">
        <v>0</v>
      </c>
      <c r="J27" s="4"/>
    </row>
    <row r="28" spans="1:10" x14ac:dyDescent="0.2">
      <c r="A28" s="10"/>
      <c r="B28" s="10"/>
      <c r="C28" s="10"/>
      <c r="D28" s="10"/>
      <c r="E28" s="11" t="s">
        <v>87</v>
      </c>
      <c r="F28" s="10" t="s">
        <v>88</v>
      </c>
      <c r="G28" s="19">
        <f t="shared" si="0"/>
        <v>10000</v>
      </c>
      <c r="H28" s="19">
        <v>10000</v>
      </c>
      <c r="I28" s="21">
        <v>0</v>
      </c>
      <c r="J28" s="4"/>
    </row>
    <row r="29" spans="1:10" x14ac:dyDescent="0.2">
      <c r="A29" s="10"/>
      <c r="B29" s="10"/>
      <c r="C29" s="10"/>
      <c r="D29" s="10"/>
      <c r="E29" s="11" t="s">
        <v>89</v>
      </c>
      <c r="F29" s="10">
        <v>4237</v>
      </c>
      <c r="G29" s="23">
        <f t="shared" si="0"/>
        <v>8000</v>
      </c>
      <c r="H29" s="19">
        <v>8000</v>
      </c>
      <c r="I29" s="21">
        <v>0</v>
      </c>
      <c r="J29" s="4"/>
    </row>
    <row r="30" spans="1:10" x14ac:dyDescent="0.2">
      <c r="A30" s="10"/>
      <c r="B30" s="10"/>
      <c r="C30" s="10"/>
      <c r="D30" s="10"/>
      <c r="E30" s="11" t="s">
        <v>90</v>
      </c>
      <c r="F30" s="10" t="s">
        <v>18</v>
      </c>
      <c r="G30" s="23">
        <f t="shared" si="0"/>
        <v>19540.48</v>
      </c>
      <c r="H30" s="19">
        <v>19540.48</v>
      </c>
      <c r="I30" s="21">
        <v>0</v>
      </c>
      <c r="J30" s="4"/>
    </row>
    <row r="31" spans="1:10" x14ac:dyDescent="0.2">
      <c r="A31" s="10"/>
      <c r="B31" s="10"/>
      <c r="C31" s="10"/>
      <c r="D31" s="10"/>
      <c r="E31" s="11" t="s">
        <v>91</v>
      </c>
      <c r="F31" s="10">
        <v>4251</v>
      </c>
      <c r="G31" s="23">
        <f t="shared" si="0"/>
        <v>2000</v>
      </c>
      <c r="H31" s="31">
        <v>2000</v>
      </c>
      <c r="I31" s="21">
        <v>0</v>
      </c>
      <c r="J31" s="4"/>
    </row>
    <row r="32" spans="1:10" x14ac:dyDescent="0.2">
      <c r="A32" s="10"/>
      <c r="B32" s="10"/>
      <c r="C32" s="10"/>
      <c r="D32" s="10"/>
      <c r="E32" s="11" t="s">
        <v>92</v>
      </c>
      <c r="F32" s="10" t="s">
        <v>19</v>
      </c>
      <c r="G32" s="23">
        <f t="shared" si="0"/>
        <v>5000</v>
      </c>
      <c r="H32" s="19">
        <v>5000</v>
      </c>
      <c r="I32" s="21">
        <v>0</v>
      </c>
      <c r="J32" s="4"/>
    </row>
    <row r="33" spans="1:11" ht="22.5" x14ac:dyDescent="0.2">
      <c r="A33" s="10"/>
      <c r="B33" s="10"/>
      <c r="C33" s="10"/>
      <c r="D33" s="10"/>
      <c r="E33" s="11" t="s">
        <v>93</v>
      </c>
      <c r="F33" s="10" t="s">
        <v>21</v>
      </c>
      <c r="G33" s="23">
        <f>H33+I33</f>
        <v>3000</v>
      </c>
      <c r="H33" s="19">
        <v>3000</v>
      </c>
      <c r="I33" s="21">
        <v>0</v>
      </c>
      <c r="J33" s="4"/>
    </row>
    <row r="34" spans="1:11" x14ac:dyDescent="0.2">
      <c r="A34" s="10"/>
      <c r="B34" s="10"/>
      <c r="C34" s="10"/>
      <c r="D34" s="10"/>
      <c r="E34" s="11" t="s">
        <v>94</v>
      </c>
      <c r="F34" s="10" t="s">
        <v>22</v>
      </c>
      <c r="G34" s="23">
        <f t="shared" si="0"/>
        <v>3000</v>
      </c>
      <c r="H34" s="19">
        <v>3000</v>
      </c>
      <c r="I34" s="21">
        <v>0</v>
      </c>
      <c r="J34" s="4"/>
    </row>
    <row r="35" spans="1:11" x14ac:dyDescent="0.2">
      <c r="A35" s="10"/>
      <c r="B35" s="10"/>
      <c r="C35" s="10"/>
      <c r="D35" s="10"/>
      <c r="E35" s="11" t="s">
        <v>95</v>
      </c>
      <c r="F35" s="10" t="s">
        <v>24</v>
      </c>
      <c r="G35" s="23">
        <f t="shared" si="0"/>
        <v>0</v>
      </c>
      <c r="H35" s="19">
        <v>0</v>
      </c>
      <c r="I35" s="21">
        <v>0</v>
      </c>
      <c r="J35" s="4"/>
    </row>
    <row r="36" spans="1:11" x14ac:dyDescent="0.2">
      <c r="A36" s="10"/>
      <c r="B36" s="10"/>
      <c r="C36" s="10"/>
      <c r="D36" s="10"/>
      <c r="E36" s="11" t="s">
        <v>96</v>
      </c>
      <c r="F36" s="10" t="s">
        <v>25</v>
      </c>
      <c r="G36" s="23">
        <f t="shared" si="0"/>
        <v>6000</v>
      </c>
      <c r="H36" s="19">
        <v>6000</v>
      </c>
      <c r="I36" s="21">
        <v>0</v>
      </c>
      <c r="J36" s="4"/>
    </row>
    <row r="37" spans="1:11" x14ac:dyDescent="0.2">
      <c r="A37" s="10"/>
      <c r="B37" s="10"/>
      <c r="C37" s="10"/>
      <c r="D37" s="10"/>
      <c r="E37" s="11" t="s">
        <v>97</v>
      </c>
      <c r="F37" s="10" t="s">
        <v>26</v>
      </c>
      <c r="G37" s="23">
        <f t="shared" si="0"/>
        <v>6000</v>
      </c>
      <c r="H37" s="19">
        <v>6000</v>
      </c>
      <c r="I37" s="21">
        <v>0</v>
      </c>
      <c r="J37" s="4"/>
    </row>
    <row r="38" spans="1:11" x14ac:dyDescent="0.2">
      <c r="A38" s="10"/>
      <c r="B38" s="10"/>
      <c r="C38" s="10"/>
      <c r="D38" s="10"/>
      <c r="E38" s="11" t="s">
        <v>98</v>
      </c>
      <c r="F38" s="10" t="s">
        <v>5</v>
      </c>
      <c r="G38" s="23">
        <f t="shared" si="0"/>
        <v>5000</v>
      </c>
      <c r="H38" s="30">
        <v>5000</v>
      </c>
      <c r="I38" s="21">
        <v>0</v>
      </c>
      <c r="J38" s="4"/>
    </row>
    <row r="39" spans="1:11" x14ac:dyDescent="0.2">
      <c r="A39" s="10"/>
      <c r="B39" s="10"/>
      <c r="C39" s="10"/>
      <c r="D39" s="10"/>
      <c r="E39" s="11" t="s">
        <v>99</v>
      </c>
      <c r="F39" s="10" t="s">
        <v>9</v>
      </c>
      <c r="G39" s="23">
        <f t="shared" si="0"/>
        <v>50000</v>
      </c>
      <c r="H39" s="31">
        <v>0</v>
      </c>
      <c r="I39" s="21">
        <v>50000</v>
      </c>
      <c r="J39" s="4"/>
    </row>
    <row r="40" spans="1:11" x14ac:dyDescent="0.2">
      <c r="A40" s="10"/>
      <c r="B40" s="10"/>
      <c r="C40" s="10"/>
      <c r="D40" s="10"/>
      <c r="E40" s="11" t="s">
        <v>100</v>
      </c>
      <c r="F40" s="10" t="s">
        <v>10</v>
      </c>
      <c r="G40" s="23">
        <f t="shared" si="0"/>
        <v>70000</v>
      </c>
      <c r="H40" s="31">
        <v>0</v>
      </c>
      <c r="I40" s="21">
        <v>70000</v>
      </c>
      <c r="J40" s="4"/>
    </row>
    <row r="41" spans="1:11" x14ac:dyDescent="0.2">
      <c r="A41" s="10"/>
      <c r="B41" s="10"/>
      <c r="C41" s="10"/>
      <c r="D41" s="10"/>
      <c r="E41" s="11" t="s">
        <v>101</v>
      </c>
      <c r="F41" s="10" t="s">
        <v>11</v>
      </c>
      <c r="G41" s="32">
        <f t="shared" si="0"/>
        <v>170000</v>
      </c>
      <c r="H41" s="31">
        <v>0</v>
      </c>
      <c r="I41" s="21">
        <v>170000</v>
      </c>
      <c r="J41" s="4"/>
      <c r="K41" s="3"/>
    </row>
    <row r="42" spans="1:11" x14ac:dyDescent="0.2">
      <c r="A42" s="10"/>
      <c r="B42" s="10"/>
      <c r="C42" s="10"/>
      <c r="D42" s="10"/>
      <c r="E42" s="34" t="s">
        <v>102</v>
      </c>
      <c r="F42" s="10">
        <v>5129</v>
      </c>
      <c r="G42" s="23">
        <f t="shared" si="0"/>
        <v>5000</v>
      </c>
      <c r="H42" s="31">
        <v>0</v>
      </c>
      <c r="I42" s="21">
        <v>5000</v>
      </c>
      <c r="J42" s="4"/>
      <c r="K42" s="35"/>
    </row>
    <row r="43" spans="1:11" x14ac:dyDescent="0.2">
      <c r="A43" s="10"/>
      <c r="B43" s="10"/>
      <c r="C43" s="10"/>
      <c r="D43" s="10"/>
      <c r="E43" s="24" t="s">
        <v>103</v>
      </c>
      <c r="F43" s="10">
        <v>5134</v>
      </c>
      <c r="G43" s="23">
        <f t="shared" si="0"/>
        <v>10000</v>
      </c>
      <c r="H43" s="31">
        <v>0</v>
      </c>
      <c r="I43" s="21">
        <v>10000</v>
      </c>
      <c r="J43" s="4"/>
    </row>
    <row r="44" spans="1:11" ht="22.5" x14ac:dyDescent="0.2">
      <c r="A44" s="10" t="s">
        <v>104</v>
      </c>
      <c r="B44" s="10" t="s">
        <v>30</v>
      </c>
      <c r="C44" s="10" t="s">
        <v>30</v>
      </c>
      <c r="D44" s="10" t="s">
        <v>31</v>
      </c>
      <c r="E44" s="11" t="s">
        <v>105</v>
      </c>
      <c r="F44" s="10"/>
      <c r="G44" s="36">
        <v>0</v>
      </c>
      <c r="H44" s="37">
        <v>0</v>
      </c>
      <c r="I44" s="38">
        <v>0</v>
      </c>
      <c r="J44" s="4"/>
    </row>
    <row r="45" spans="1:11" x14ac:dyDescent="0.2">
      <c r="A45" s="10" t="s">
        <v>106</v>
      </c>
      <c r="B45" s="10" t="s">
        <v>30</v>
      </c>
      <c r="C45" s="10" t="s">
        <v>30</v>
      </c>
      <c r="D45" s="10" t="s">
        <v>28</v>
      </c>
      <c r="E45" s="11" t="s">
        <v>107</v>
      </c>
      <c r="F45" s="10"/>
      <c r="G45" s="36">
        <v>0</v>
      </c>
      <c r="H45" s="37">
        <v>0</v>
      </c>
      <c r="I45" s="38">
        <v>0</v>
      </c>
      <c r="J45" s="4"/>
    </row>
    <row r="46" spans="1:11" x14ac:dyDescent="0.2">
      <c r="A46" s="10" t="s">
        <v>108</v>
      </c>
      <c r="B46" s="10" t="s">
        <v>30</v>
      </c>
      <c r="C46" s="10" t="s">
        <v>31</v>
      </c>
      <c r="D46" s="10" t="s">
        <v>29</v>
      </c>
      <c r="E46" s="11" t="s">
        <v>109</v>
      </c>
      <c r="F46" s="10"/>
      <c r="G46" s="39">
        <v>0</v>
      </c>
      <c r="H46" s="40">
        <v>0</v>
      </c>
      <c r="I46" s="41">
        <v>0</v>
      </c>
      <c r="J46" s="4"/>
    </row>
    <row r="47" spans="1:11" x14ac:dyDescent="0.2">
      <c r="A47" s="10" t="s">
        <v>110</v>
      </c>
      <c r="B47" s="10" t="s">
        <v>30</v>
      </c>
      <c r="C47" s="10" t="s">
        <v>31</v>
      </c>
      <c r="D47" s="10" t="s">
        <v>30</v>
      </c>
      <c r="E47" s="11" t="s">
        <v>111</v>
      </c>
      <c r="F47" s="10"/>
      <c r="G47" s="42">
        <v>0</v>
      </c>
      <c r="H47" s="43">
        <v>0</v>
      </c>
      <c r="I47" s="44">
        <v>0</v>
      </c>
      <c r="J47" s="4"/>
    </row>
    <row r="48" spans="1:11" ht="22.5" x14ac:dyDescent="0.2">
      <c r="A48" s="10" t="s">
        <v>112</v>
      </c>
      <c r="B48" s="10" t="s">
        <v>30</v>
      </c>
      <c r="C48" s="10" t="s">
        <v>31</v>
      </c>
      <c r="D48" s="10" t="s">
        <v>31</v>
      </c>
      <c r="E48" s="11" t="s">
        <v>113</v>
      </c>
      <c r="F48" s="10"/>
      <c r="G48" s="42">
        <v>0</v>
      </c>
      <c r="H48" s="43">
        <v>0</v>
      </c>
      <c r="I48" s="44">
        <v>0</v>
      </c>
      <c r="J48" s="4"/>
    </row>
    <row r="49" spans="1:11" x14ac:dyDescent="0.2">
      <c r="A49" s="10" t="s">
        <v>114</v>
      </c>
      <c r="B49" s="10" t="s">
        <v>30</v>
      </c>
      <c r="C49" s="10" t="s">
        <v>28</v>
      </c>
      <c r="D49" s="10" t="s">
        <v>29</v>
      </c>
      <c r="E49" s="11" t="s">
        <v>115</v>
      </c>
      <c r="F49" s="10"/>
      <c r="G49" s="45">
        <f>H49+I49</f>
        <v>128697</v>
      </c>
      <c r="H49" s="46">
        <f>H50+H59+H60</f>
        <v>71697</v>
      </c>
      <c r="I49" s="46">
        <f>I50+I59+I60</f>
        <v>57000</v>
      </c>
      <c r="J49" s="4"/>
    </row>
    <row r="50" spans="1:11" ht="22.5" x14ac:dyDescent="0.2">
      <c r="A50" s="10" t="s">
        <v>116</v>
      </c>
      <c r="B50" s="10" t="s">
        <v>30</v>
      </c>
      <c r="C50" s="10" t="s">
        <v>28</v>
      </c>
      <c r="D50" s="10" t="s">
        <v>30</v>
      </c>
      <c r="E50" s="11" t="s">
        <v>117</v>
      </c>
      <c r="F50" s="10"/>
      <c r="G50" s="19">
        <f>H50+I50</f>
        <v>6697</v>
      </c>
      <c r="H50" s="47">
        <f>H51+H52+H53+H54+H55+H56+H57+H58</f>
        <v>6697</v>
      </c>
      <c r="I50" s="47">
        <f>I51+I52+I53+I54+I55+I56+I57+I58</f>
        <v>0</v>
      </c>
      <c r="J50" s="4"/>
    </row>
    <row r="51" spans="1:11" x14ac:dyDescent="0.2">
      <c r="A51" s="10"/>
      <c r="B51" s="10"/>
      <c r="C51" s="10"/>
      <c r="D51" s="10"/>
      <c r="E51" s="11" t="s">
        <v>73</v>
      </c>
      <c r="F51" s="10" t="s">
        <v>34</v>
      </c>
      <c r="G51" s="19">
        <f>H51+I51</f>
        <v>5997</v>
      </c>
      <c r="H51" s="47">
        <v>5997</v>
      </c>
      <c r="I51" s="47">
        <v>0</v>
      </c>
      <c r="J51" s="4"/>
    </row>
    <row r="52" spans="1:11" x14ac:dyDescent="0.2">
      <c r="A52" s="10"/>
      <c r="B52" s="10"/>
      <c r="C52" s="10"/>
      <c r="D52" s="10"/>
      <c r="E52" s="11" t="s">
        <v>76</v>
      </c>
      <c r="F52" s="10" t="s">
        <v>35</v>
      </c>
      <c r="G52" s="19">
        <f t="shared" ref="G52:G58" si="1">H52+I52</f>
        <v>700</v>
      </c>
      <c r="H52" s="47">
        <v>700</v>
      </c>
      <c r="I52" s="47">
        <v>0</v>
      </c>
      <c r="J52" s="4"/>
    </row>
    <row r="53" spans="1:11" x14ac:dyDescent="0.2">
      <c r="A53" s="10"/>
      <c r="B53" s="10"/>
      <c r="C53" s="10"/>
      <c r="D53" s="10"/>
      <c r="E53" s="11" t="s">
        <v>77</v>
      </c>
      <c r="F53" s="10" t="s">
        <v>36</v>
      </c>
      <c r="G53" s="19">
        <f t="shared" si="1"/>
        <v>0</v>
      </c>
      <c r="H53" s="47">
        <v>0</v>
      </c>
      <c r="I53" s="47">
        <v>0</v>
      </c>
      <c r="J53" s="4"/>
    </row>
    <row r="54" spans="1:11" x14ac:dyDescent="0.2">
      <c r="A54" s="10"/>
      <c r="B54" s="10"/>
      <c r="C54" s="10"/>
      <c r="D54" s="10"/>
      <c r="E54" s="11" t="s">
        <v>78</v>
      </c>
      <c r="F54" s="10" t="s">
        <v>37</v>
      </c>
      <c r="G54" s="19">
        <f t="shared" si="1"/>
        <v>0</v>
      </c>
      <c r="H54" s="47">
        <v>0</v>
      </c>
      <c r="I54" s="47">
        <v>0</v>
      </c>
      <c r="J54" s="4"/>
    </row>
    <row r="55" spans="1:11" x14ac:dyDescent="0.2">
      <c r="A55" s="10"/>
      <c r="B55" s="10"/>
      <c r="C55" s="10"/>
      <c r="D55" s="10"/>
      <c r="E55" s="11" t="s">
        <v>81</v>
      </c>
      <c r="F55" s="10" t="s">
        <v>82</v>
      </c>
      <c r="G55" s="19">
        <f t="shared" si="1"/>
        <v>0</v>
      </c>
      <c r="H55" s="47">
        <v>0</v>
      </c>
      <c r="I55" s="47">
        <v>0</v>
      </c>
      <c r="J55" s="4"/>
    </row>
    <row r="56" spans="1:11" ht="22.5" x14ac:dyDescent="0.2">
      <c r="A56" s="10"/>
      <c r="B56" s="10"/>
      <c r="C56" s="10"/>
      <c r="D56" s="10"/>
      <c r="E56" s="11" t="s">
        <v>93</v>
      </c>
      <c r="F56" s="10" t="s">
        <v>21</v>
      </c>
      <c r="G56" s="19">
        <f t="shared" si="1"/>
        <v>0</v>
      </c>
      <c r="H56" s="47">
        <v>0</v>
      </c>
      <c r="I56" s="47">
        <v>0</v>
      </c>
      <c r="J56" s="4"/>
    </row>
    <row r="57" spans="1:11" x14ac:dyDescent="0.2">
      <c r="A57" s="10"/>
      <c r="B57" s="10"/>
      <c r="C57" s="10"/>
      <c r="D57" s="10"/>
      <c r="E57" s="11" t="s">
        <v>94</v>
      </c>
      <c r="F57" s="10" t="s">
        <v>22</v>
      </c>
      <c r="G57" s="19">
        <f t="shared" si="1"/>
        <v>0</v>
      </c>
      <c r="H57" s="47">
        <v>0</v>
      </c>
      <c r="I57" s="47">
        <v>0</v>
      </c>
      <c r="J57" s="4"/>
    </row>
    <row r="58" spans="1:11" x14ac:dyDescent="0.2">
      <c r="A58" s="10"/>
      <c r="B58" s="10"/>
      <c r="C58" s="10"/>
      <c r="D58" s="10"/>
      <c r="E58" s="11" t="s">
        <v>96</v>
      </c>
      <c r="F58" s="10" t="s">
        <v>25</v>
      </c>
      <c r="G58" s="19">
        <f t="shared" si="1"/>
        <v>0</v>
      </c>
      <c r="H58" s="47">
        <v>0</v>
      </c>
      <c r="I58" s="47">
        <v>0</v>
      </c>
      <c r="J58" s="4"/>
    </row>
    <row r="59" spans="1:11" ht="15" customHeight="1" x14ac:dyDescent="0.2">
      <c r="A59" s="10" t="s">
        <v>118</v>
      </c>
      <c r="B59" s="10" t="s">
        <v>30</v>
      </c>
      <c r="C59" s="10" t="s">
        <v>28</v>
      </c>
      <c r="D59" s="10" t="s">
        <v>31</v>
      </c>
      <c r="E59" s="11" t="s">
        <v>119</v>
      </c>
      <c r="F59" s="10"/>
      <c r="G59" s="19">
        <v>0</v>
      </c>
      <c r="H59" s="47">
        <v>0</v>
      </c>
      <c r="I59" s="47">
        <v>0</v>
      </c>
      <c r="J59" s="4"/>
    </row>
    <row r="60" spans="1:11" x14ac:dyDescent="0.2">
      <c r="A60" s="10" t="s">
        <v>120</v>
      </c>
      <c r="B60" s="10" t="s">
        <v>30</v>
      </c>
      <c r="C60" s="10" t="s">
        <v>28</v>
      </c>
      <c r="D60" s="10" t="s">
        <v>28</v>
      </c>
      <c r="E60" s="11" t="s">
        <v>121</v>
      </c>
      <c r="F60" s="10"/>
      <c r="G60" s="45">
        <f>H60+I60</f>
        <v>122000</v>
      </c>
      <c r="H60" s="12">
        <f>H61+H62+H63</f>
        <v>65000</v>
      </c>
      <c r="I60" s="12">
        <f>I61+I62+I63</f>
        <v>57000</v>
      </c>
      <c r="J60" s="4"/>
    </row>
    <row r="61" spans="1:11" x14ac:dyDescent="0.2">
      <c r="A61" s="10"/>
      <c r="B61" s="10"/>
      <c r="C61" s="10"/>
      <c r="D61" s="10"/>
      <c r="E61" s="11" t="s">
        <v>121</v>
      </c>
      <c r="F61" s="10">
        <v>4239</v>
      </c>
      <c r="G61" s="48">
        <f>H61+I61</f>
        <v>65000</v>
      </c>
      <c r="H61" s="49">
        <v>65000</v>
      </c>
      <c r="I61" s="49">
        <v>0</v>
      </c>
      <c r="J61" s="4"/>
      <c r="K61" s="50"/>
    </row>
    <row r="62" spans="1:11" x14ac:dyDescent="0.2">
      <c r="A62" s="10"/>
      <c r="B62" s="10"/>
      <c r="C62" s="10"/>
      <c r="D62" s="10"/>
      <c r="E62" s="11" t="s">
        <v>122</v>
      </c>
      <c r="F62" s="10">
        <v>5121</v>
      </c>
      <c r="G62" s="48">
        <f>H62+I62</f>
        <v>57000</v>
      </c>
      <c r="H62" s="51">
        <v>0</v>
      </c>
      <c r="I62" s="51">
        <v>57000</v>
      </c>
      <c r="J62" s="4"/>
    </row>
    <row r="63" spans="1:11" x14ac:dyDescent="0.2">
      <c r="A63" s="10"/>
      <c r="B63" s="10"/>
      <c r="C63" s="10"/>
      <c r="D63" s="10"/>
      <c r="E63" s="11" t="s">
        <v>123</v>
      </c>
      <c r="F63" s="10">
        <v>5411</v>
      </c>
      <c r="G63" s="48">
        <f>H63+I63</f>
        <v>0</v>
      </c>
      <c r="H63" s="51">
        <v>0</v>
      </c>
      <c r="I63" s="51">
        <v>0</v>
      </c>
      <c r="J63" s="4"/>
    </row>
    <row r="64" spans="1:11" ht="22.5" x14ac:dyDescent="0.2">
      <c r="A64" s="10" t="s">
        <v>124</v>
      </c>
      <c r="B64" s="10" t="s">
        <v>30</v>
      </c>
      <c r="C64" s="10" t="s">
        <v>58</v>
      </c>
      <c r="D64" s="10" t="s">
        <v>29</v>
      </c>
      <c r="E64" s="11" t="s">
        <v>125</v>
      </c>
      <c r="F64" s="10"/>
      <c r="G64" s="52">
        <v>0</v>
      </c>
      <c r="H64" s="46">
        <v>0</v>
      </c>
      <c r="I64" s="46">
        <v>0</v>
      </c>
      <c r="J64" s="4"/>
    </row>
    <row r="65" spans="1:10" x14ac:dyDescent="0.2">
      <c r="A65" s="10" t="s">
        <v>126</v>
      </c>
      <c r="B65" s="10" t="s">
        <v>30</v>
      </c>
      <c r="C65" s="10" t="s">
        <v>58</v>
      </c>
      <c r="D65" s="10" t="s">
        <v>30</v>
      </c>
      <c r="E65" s="11" t="s">
        <v>127</v>
      </c>
      <c r="F65" s="10"/>
      <c r="G65" s="19">
        <v>0</v>
      </c>
      <c r="H65" s="47">
        <v>0</v>
      </c>
      <c r="I65" s="47">
        <v>0</v>
      </c>
      <c r="J65" s="4"/>
    </row>
    <row r="66" spans="1:10" ht="22.5" x14ac:dyDescent="0.2">
      <c r="A66" s="10" t="s">
        <v>128</v>
      </c>
      <c r="B66" s="10" t="s">
        <v>30</v>
      </c>
      <c r="C66" s="10" t="s">
        <v>59</v>
      </c>
      <c r="D66" s="10" t="s">
        <v>29</v>
      </c>
      <c r="E66" s="11" t="s">
        <v>129</v>
      </c>
      <c r="F66" s="10"/>
      <c r="G66" s="52">
        <v>0</v>
      </c>
      <c r="H66" s="46">
        <v>0</v>
      </c>
      <c r="I66" s="46">
        <v>0</v>
      </c>
      <c r="J66" s="4"/>
    </row>
    <row r="67" spans="1:10" ht="22.5" x14ac:dyDescent="0.2">
      <c r="A67" s="10" t="s">
        <v>130</v>
      </c>
      <c r="B67" s="10" t="s">
        <v>30</v>
      </c>
      <c r="C67" s="10" t="s">
        <v>59</v>
      </c>
      <c r="D67" s="10" t="s">
        <v>30</v>
      </c>
      <c r="E67" s="11" t="s">
        <v>131</v>
      </c>
      <c r="F67" s="10"/>
      <c r="G67" s="19">
        <v>0</v>
      </c>
      <c r="H67" s="47">
        <v>0</v>
      </c>
      <c r="I67" s="47">
        <v>0</v>
      </c>
      <c r="J67" s="4"/>
    </row>
    <row r="68" spans="1:10" ht="22.5" x14ac:dyDescent="0.2">
      <c r="A68" s="10" t="s">
        <v>132</v>
      </c>
      <c r="B68" s="10" t="s">
        <v>30</v>
      </c>
      <c r="C68" s="10" t="s">
        <v>60</v>
      </c>
      <c r="D68" s="10" t="s">
        <v>29</v>
      </c>
      <c r="E68" s="11" t="s">
        <v>133</v>
      </c>
      <c r="F68" s="10"/>
      <c r="G68" s="45">
        <f>H68+I68</f>
        <v>93500</v>
      </c>
      <c r="H68" s="12">
        <f>H69</f>
        <v>93500</v>
      </c>
      <c r="I68" s="12">
        <f>I69</f>
        <v>0</v>
      </c>
      <c r="J68" s="4"/>
    </row>
    <row r="69" spans="1:10" ht="22.5" x14ac:dyDescent="0.2">
      <c r="A69" s="10" t="s">
        <v>134</v>
      </c>
      <c r="B69" s="10" t="s">
        <v>30</v>
      </c>
      <c r="C69" s="10" t="s">
        <v>60</v>
      </c>
      <c r="D69" s="10" t="s">
        <v>30</v>
      </c>
      <c r="E69" s="11" t="s">
        <v>135</v>
      </c>
      <c r="F69" s="10"/>
      <c r="G69" s="53">
        <f>H69+I69</f>
        <v>93500</v>
      </c>
      <c r="H69" s="54">
        <f>H70+H71+H72</f>
        <v>93500</v>
      </c>
      <c r="I69" s="54">
        <f>I70+I72</f>
        <v>0</v>
      </c>
      <c r="J69" s="4"/>
    </row>
    <row r="70" spans="1:10" s="1" customFormat="1" x14ac:dyDescent="0.2">
      <c r="A70" s="55"/>
      <c r="B70" s="55"/>
      <c r="C70" s="55"/>
      <c r="D70" s="55"/>
      <c r="E70" s="56" t="s">
        <v>92</v>
      </c>
      <c r="F70" s="55">
        <v>4241</v>
      </c>
      <c r="G70" s="48">
        <f>H70+I70</f>
        <v>70000</v>
      </c>
      <c r="H70" s="57">
        <v>70000</v>
      </c>
      <c r="I70" s="57">
        <v>0</v>
      </c>
      <c r="J70" s="58"/>
    </row>
    <row r="71" spans="1:10" s="1" customFormat="1" ht="22.5" x14ac:dyDescent="0.2">
      <c r="A71" s="55"/>
      <c r="B71" s="55"/>
      <c r="C71" s="55"/>
      <c r="D71" s="55"/>
      <c r="E71" s="34" t="s">
        <v>136</v>
      </c>
      <c r="F71" s="10">
        <v>4819</v>
      </c>
      <c r="G71" s="48">
        <f>H71+I71</f>
        <v>2500</v>
      </c>
      <c r="H71" s="47">
        <v>2500</v>
      </c>
      <c r="I71" s="47">
        <v>0</v>
      </c>
      <c r="J71" s="58"/>
    </row>
    <row r="72" spans="1:10" ht="18" customHeight="1" x14ac:dyDescent="0.2">
      <c r="A72" s="10"/>
      <c r="B72" s="10"/>
      <c r="C72" s="10"/>
      <c r="D72" s="10"/>
      <c r="E72" s="11" t="s">
        <v>98</v>
      </c>
      <c r="F72" s="10" t="s">
        <v>5</v>
      </c>
      <c r="G72" s="48">
        <f>H72+I72</f>
        <v>21000</v>
      </c>
      <c r="H72" s="47">
        <v>21000</v>
      </c>
      <c r="I72" s="47">
        <v>0</v>
      </c>
      <c r="J72" s="4"/>
    </row>
    <row r="73" spans="1:10" x14ac:dyDescent="0.2">
      <c r="A73" s="10" t="s">
        <v>137</v>
      </c>
      <c r="B73" s="10" t="s">
        <v>30</v>
      </c>
      <c r="C73" s="10" t="s">
        <v>61</v>
      </c>
      <c r="D73" s="10" t="s">
        <v>29</v>
      </c>
      <c r="E73" s="11" t="s">
        <v>138</v>
      </c>
      <c r="F73" s="10"/>
      <c r="G73" s="52">
        <v>0</v>
      </c>
      <c r="H73" s="46">
        <v>0</v>
      </c>
      <c r="I73" s="46">
        <v>0</v>
      </c>
      <c r="J73" s="4"/>
    </row>
    <row r="74" spans="1:10" x14ac:dyDescent="0.2">
      <c r="A74" s="10" t="s">
        <v>139</v>
      </c>
      <c r="B74" s="10" t="s">
        <v>30</v>
      </c>
      <c r="C74" s="10" t="s">
        <v>61</v>
      </c>
      <c r="D74" s="10" t="s">
        <v>30</v>
      </c>
      <c r="E74" s="11" t="s">
        <v>140</v>
      </c>
      <c r="F74" s="10"/>
      <c r="G74" s="19">
        <v>0</v>
      </c>
      <c r="H74" s="47">
        <v>0</v>
      </c>
      <c r="I74" s="47">
        <v>0</v>
      </c>
      <c r="J74" s="4"/>
    </row>
    <row r="75" spans="1:10" ht="25.5" customHeight="1" x14ac:dyDescent="0.2">
      <c r="A75" s="10" t="s">
        <v>141</v>
      </c>
      <c r="B75" s="10" t="s">
        <v>30</v>
      </c>
      <c r="C75" s="10" t="s">
        <v>62</v>
      </c>
      <c r="D75" s="10" t="s">
        <v>29</v>
      </c>
      <c r="E75" s="11" t="s">
        <v>142</v>
      </c>
      <c r="F75" s="10"/>
      <c r="G75" s="52">
        <v>0</v>
      </c>
      <c r="H75" s="46">
        <v>0</v>
      </c>
      <c r="I75" s="46">
        <v>0</v>
      </c>
      <c r="J75" s="4"/>
    </row>
    <row r="76" spans="1:10" ht="23.25" customHeight="1" x14ac:dyDescent="0.2">
      <c r="A76" s="10" t="s">
        <v>143</v>
      </c>
      <c r="B76" s="10" t="s">
        <v>30</v>
      </c>
      <c r="C76" s="10" t="s">
        <v>62</v>
      </c>
      <c r="D76" s="10" t="s">
        <v>30</v>
      </c>
      <c r="E76" s="11" t="s">
        <v>142</v>
      </c>
      <c r="F76" s="10"/>
      <c r="G76" s="19">
        <v>0</v>
      </c>
      <c r="H76" s="47">
        <v>0</v>
      </c>
      <c r="I76" s="47">
        <v>0</v>
      </c>
      <c r="J76" s="4"/>
    </row>
    <row r="77" spans="1:10" x14ac:dyDescent="0.2">
      <c r="A77" s="10" t="s">
        <v>144</v>
      </c>
      <c r="B77" s="10" t="s">
        <v>30</v>
      </c>
      <c r="C77" s="10" t="s">
        <v>62</v>
      </c>
      <c r="D77" s="10" t="s">
        <v>30</v>
      </c>
      <c r="E77" s="11" t="s">
        <v>145</v>
      </c>
      <c r="F77" s="10"/>
      <c r="G77" s="19">
        <v>0</v>
      </c>
      <c r="H77" s="47">
        <v>0</v>
      </c>
      <c r="I77" s="47">
        <v>0</v>
      </c>
      <c r="J77" s="4"/>
    </row>
    <row r="78" spans="1:10" x14ac:dyDescent="0.2">
      <c r="A78" s="10" t="s">
        <v>146</v>
      </c>
      <c r="B78" s="10" t="s">
        <v>30</v>
      </c>
      <c r="C78" s="10" t="s">
        <v>62</v>
      </c>
      <c r="D78" s="10" t="s">
        <v>30</v>
      </c>
      <c r="E78" s="11" t="s">
        <v>147</v>
      </c>
      <c r="F78" s="10"/>
      <c r="G78" s="19">
        <v>0</v>
      </c>
      <c r="H78" s="47">
        <v>0</v>
      </c>
      <c r="I78" s="47">
        <v>0</v>
      </c>
      <c r="J78" s="4"/>
    </row>
    <row r="79" spans="1:10" ht="22.5" x14ac:dyDescent="0.2">
      <c r="A79" s="10" t="s">
        <v>148</v>
      </c>
      <c r="B79" s="10" t="s">
        <v>30</v>
      </c>
      <c r="C79" s="10" t="s">
        <v>62</v>
      </c>
      <c r="D79" s="10" t="s">
        <v>30</v>
      </c>
      <c r="E79" s="11" t="s">
        <v>149</v>
      </c>
      <c r="F79" s="10"/>
      <c r="G79" s="19">
        <v>0</v>
      </c>
      <c r="H79" s="47">
        <v>0</v>
      </c>
      <c r="I79" s="47">
        <v>0</v>
      </c>
      <c r="J79" s="4"/>
    </row>
    <row r="80" spans="1:10" ht="25.5" customHeight="1" x14ac:dyDescent="0.2">
      <c r="A80" s="10" t="s">
        <v>150</v>
      </c>
      <c r="B80" s="10" t="s">
        <v>31</v>
      </c>
      <c r="C80" s="10" t="s">
        <v>29</v>
      </c>
      <c r="D80" s="10" t="s">
        <v>29</v>
      </c>
      <c r="E80" s="11" t="s">
        <v>151</v>
      </c>
      <c r="F80" s="10"/>
      <c r="G80" s="59">
        <v>0</v>
      </c>
      <c r="H80" s="59">
        <v>0</v>
      </c>
      <c r="I80" s="59">
        <v>0</v>
      </c>
      <c r="J80" s="4"/>
    </row>
    <row r="81" spans="1:10" x14ac:dyDescent="0.2">
      <c r="A81" s="10" t="s">
        <v>152</v>
      </c>
      <c r="B81" s="10" t="s">
        <v>31</v>
      </c>
      <c r="C81" s="10" t="s">
        <v>30</v>
      </c>
      <c r="D81" s="10" t="s">
        <v>29</v>
      </c>
      <c r="E81" s="11" t="s">
        <v>153</v>
      </c>
      <c r="F81" s="10"/>
      <c r="G81" s="47">
        <v>0</v>
      </c>
      <c r="H81" s="47">
        <v>0</v>
      </c>
      <c r="I81" s="47">
        <v>0</v>
      </c>
      <c r="J81" s="4"/>
    </row>
    <row r="82" spans="1:10" x14ac:dyDescent="0.2">
      <c r="A82" s="10" t="s">
        <v>154</v>
      </c>
      <c r="B82" s="10" t="s">
        <v>31</v>
      </c>
      <c r="C82" s="10" t="s">
        <v>30</v>
      </c>
      <c r="D82" s="10" t="s">
        <v>30</v>
      </c>
      <c r="E82" s="11" t="s">
        <v>155</v>
      </c>
      <c r="F82" s="10"/>
      <c r="G82" s="47">
        <v>0</v>
      </c>
      <c r="H82" s="47">
        <v>0</v>
      </c>
      <c r="I82" s="47">
        <v>0</v>
      </c>
      <c r="J82" s="4"/>
    </row>
    <row r="83" spans="1:10" x14ac:dyDescent="0.2">
      <c r="A83" s="10"/>
      <c r="B83" s="10"/>
      <c r="C83" s="10"/>
      <c r="D83" s="10"/>
      <c r="E83" s="11" t="s">
        <v>90</v>
      </c>
      <c r="F83" s="10" t="s">
        <v>18</v>
      </c>
      <c r="G83" s="19">
        <v>0</v>
      </c>
      <c r="H83" s="47">
        <v>0</v>
      </c>
      <c r="I83" s="47">
        <v>0</v>
      </c>
      <c r="J83" s="4"/>
    </row>
    <row r="84" spans="1:10" x14ac:dyDescent="0.2">
      <c r="A84" s="10"/>
      <c r="B84" s="10"/>
      <c r="C84" s="10"/>
      <c r="D84" s="10"/>
      <c r="E84" s="11" t="s">
        <v>96</v>
      </c>
      <c r="F84" s="10" t="s">
        <v>25</v>
      </c>
      <c r="G84" s="19">
        <v>0</v>
      </c>
      <c r="H84" s="47">
        <v>0</v>
      </c>
      <c r="I84" s="47">
        <v>0</v>
      </c>
      <c r="J84" s="4"/>
    </row>
    <row r="85" spans="1:10" x14ac:dyDescent="0.2">
      <c r="A85" s="10"/>
      <c r="B85" s="10"/>
      <c r="C85" s="10"/>
      <c r="D85" s="10"/>
      <c r="E85" s="11" t="s">
        <v>97</v>
      </c>
      <c r="F85" s="10" t="s">
        <v>26</v>
      </c>
      <c r="G85" s="19">
        <v>0</v>
      </c>
      <c r="H85" s="47">
        <v>0</v>
      </c>
      <c r="I85" s="47">
        <v>0</v>
      </c>
      <c r="J85" s="4"/>
    </row>
    <row r="86" spans="1:10" x14ac:dyDescent="0.2">
      <c r="A86" s="10"/>
      <c r="B86" s="10"/>
      <c r="C86" s="10"/>
      <c r="D86" s="10"/>
      <c r="E86" s="11" t="s">
        <v>156</v>
      </c>
      <c r="F86" s="10" t="s">
        <v>3</v>
      </c>
      <c r="G86" s="19">
        <v>0</v>
      </c>
      <c r="H86" s="47">
        <v>0</v>
      </c>
      <c r="I86" s="47">
        <v>0</v>
      </c>
      <c r="J86" s="4"/>
    </row>
    <row r="87" spans="1:10" x14ac:dyDescent="0.2">
      <c r="A87" s="10" t="s">
        <v>157</v>
      </c>
      <c r="B87" s="10" t="s">
        <v>31</v>
      </c>
      <c r="C87" s="10" t="s">
        <v>31</v>
      </c>
      <c r="D87" s="10" t="s">
        <v>29</v>
      </c>
      <c r="E87" s="11" t="s">
        <v>158</v>
      </c>
      <c r="F87" s="10"/>
      <c r="G87" s="19">
        <v>0</v>
      </c>
      <c r="H87" s="47">
        <v>0</v>
      </c>
      <c r="I87" s="47">
        <v>0</v>
      </c>
      <c r="J87" s="4"/>
    </row>
    <row r="88" spans="1:10" x14ac:dyDescent="0.2">
      <c r="A88" s="10" t="s">
        <v>159</v>
      </c>
      <c r="B88" s="10" t="s">
        <v>31</v>
      </c>
      <c r="C88" s="10" t="s">
        <v>31</v>
      </c>
      <c r="D88" s="10" t="s">
        <v>30</v>
      </c>
      <c r="E88" s="11" t="s">
        <v>160</v>
      </c>
      <c r="F88" s="10"/>
      <c r="G88" s="19">
        <v>0</v>
      </c>
      <c r="H88" s="47">
        <v>0</v>
      </c>
      <c r="I88" s="47">
        <v>0</v>
      </c>
      <c r="J88" s="4"/>
    </row>
    <row r="89" spans="1:10" x14ac:dyDescent="0.2">
      <c r="A89" s="10" t="s">
        <v>161</v>
      </c>
      <c r="B89" s="10" t="s">
        <v>31</v>
      </c>
      <c r="C89" s="10" t="s">
        <v>28</v>
      </c>
      <c r="D89" s="10" t="s">
        <v>29</v>
      </c>
      <c r="E89" s="11" t="s">
        <v>162</v>
      </c>
      <c r="F89" s="10"/>
      <c r="G89" s="19">
        <v>0</v>
      </c>
      <c r="H89" s="47">
        <v>0</v>
      </c>
      <c r="I89" s="47">
        <v>0</v>
      </c>
      <c r="J89" s="4"/>
    </row>
    <row r="90" spans="1:10" x14ac:dyDescent="0.2">
      <c r="A90" s="10" t="s">
        <v>163</v>
      </c>
      <c r="B90" s="10" t="s">
        <v>31</v>
      </c>
      <c r="C90" s="10" t="s">
        <v>28</v>
      </c>
      <c r="D90" s="10" t="s">
        <v>30</v>
      </c>
      <c r="E90" s="11" t="s">
        <v>164</v>
      </c>
      <c r="F90" s="10"/>
      <c r="G90" s="19">
        <v>0</v>
      </c>
      <c r="H90" s="47">
        <v>0</v>
      </c>
      <c r="I90" s="47">
        <v>0</v>
      </c>
      <c r="J90" s="4"/>
    </row>
    <row r="91" spans="1:10" ht="22.5" x14ac:dyDescent="0.2">
      <c r="A91" s="10" t="s">
        <v>165</v>
      </c>
      <c r="B91" s="10" t="s">
        <v>31</v>
      </c>
      <c r="C91" s="10" t="s">
        <v>58</v>
      </c>
      <c r="D91" s="10" t="s">
        <v>29</v>
      </c>
      <c r="E91" s="11" t="s">
        <v>166</v>
      </c>
      <c r="F91" s="10"/>
      <c r="G91" s="19">
        <v>0</v>
      </c>
      <c r="H91" s="47">
        <v>0</v>
      </c>
      <c r="I91" s="47">
        <v>0</v>
      </c>
      <c r="J91" s="4"/>
    </row>
    <row r="92" spans="1:10" ht="22.5" x14ac:dyDescent="0.2">
      <c r="A92" s="10" t="s">
        <v>167</v>
      </c>
      <c r="B92" s="10" t="s">
        <v>31</v>
      </c>
      <c r="C92" s="10" t="s">
        <v>58</v>
      </c>
      <c r="D92" s="10" t="s">
        <v>30</v>
      </c>
      <c r="E92" s="11" t="s">
        <v>166</v>
      </c>
      <c r="F92" s="10"/>
      <c r="G92" s="19">
        <v>0</v>
      </c>
      <c r="H92" s="47">
        <v>0</v>
      </c>
      <c r="I92" s="47">
        <v>0</v>
      </c>
      <c r="J92" s="4"/>
    </row>
    <row r="93" spans="1:10" x14ac:dyDescent="0.2">
      <c r="A93" s="10" t="s">
        <v>168</v>
      </c>
      <c r="B93" s="10" t="s">
        <v>31</v>
      </c>
      <c r="C93" s="10" t="s">
        <v>59</v>
      </c>
      <c r="D93" s="10" t="s">
        <v>29</v>
      </c>
      <c r="E93" s="11" t="s">
        <v>169</v>
      </c>
      <c r="F93" s="10"/>
      <c r="G93" s="19">
        <v>0</v>
      </c>
      <c r="H93" s="47">
        <v>0</v>
      </c>
      <c r="I93" s="47">
        <v>0</v>
      </c>
      <c r="J93" s="4"/>
    </row>
    <row r="94" spans="1:10" x14ac:dyDescent="0.2">
      <c r="A94" s="10" t="s">
        <v>170</v>
      </c>
      <c r="B94" s="10" t="s">
        <v>31</v>
      </c>
      <c r="C94" s="10" t="s">
        <v>59</v>
      </c>
      <c r="D94" s="10" t="s">
        <v>30</v>
      </c>
      <c r="E94" s="11" t="s">
        <v>171</v>
      </c>
      <c r="F94" s="10"/>
      <c r="G94" s="19">
        <v>0</v>
      </c>
      <c r="H94" s="47">
        <v>0</v>
      </c>
      <c r="I94" s="47">
        <v>0</v>
      </c>
      <c r="J94" s="4"/>
    </row>
    <row r="95" spans="1:10" x14ac:dyDescent="0.2">
      <c r="A95" s="10"/>
      <c r="B95" s="10"/>
      <c r="C95" s="10"/>
      <c r="D95" s="10"/>
      <c r="E95" s="11" t="s">
        <v>156</v>
      </c>
      <c r="F95" s="10" t="s">
        <v>3</v>
      </c>
      <c r="G95" s="19">
        <v>0</v>
      </c>
      <c r="H95" s="47">
        <v>0</v>
      </c>
      <c r="I95" s="47">
        <v>0</v>
      </c>
      <c r="J95" s="4"/>
    </row>
    <row r="96" spans="1:10" ht="45" x14ac:dyDescent="0.2">
      <c r="A96" s="10" t="s">
        <v>172</v>
      </c>
      <c r="B96" s="10" t="s">
        <v>28</v>
      </c>
      <c r="C96" s="10" t="s">
        <v>29</v>
      </c>
      <c r="D96" s="10" t="s">
        <v>29</v>
      </c>
      <c r="E96" s="11" t="s">
        <v>173</v>
      </c>
      <c r="F96" s="10"/>
      <c r="G96" s="60">
        <v>0</v>
      </c>
      <c r="H96" s="59">
        <v>0</v>
      </c>
      <c r="I96" s="59">
        <v>0</v>
      </c>
      <c r="J96" s="4"/>
    </row>
    <row r="97" spans="1:10" x14ac:dyDescent="0.2">
      <c r="A97" s="10" t="s">
        <v>174</v>
      </c>
      <c r="B97" s="10" t="s">
        <v>28</v>
      </c>
      <c r="C97" s="10" t="s">
        <v>30</v>
      </c>
      <c r="D97" s="10" t="s">
        <v>29</v>
      </c>
      <c r="E97" s="11" t="s">
        <v>175</v>
      </c>
      <c r="F97" s="10"/>
      <c r="G97" s="19">
        <v>0</v>
      </c>
      <c r="H97" s="47">
        <v>0</v>
      </c>
      <c r="I97" s="47">
        <v>0</v>
      </c>
      <c r="J97" s="4"/>
    </row>
    <row r="98" spans="1:10" x14ac:dyDescent="0.2">
      <c r="A98" s="10" t="s">
        <v>176</v>
      </c>
      <c r="B98" s="10" t="s">
        <v>28</v>
      </c>
      <c r="C98" s="10" t="s">
        <v>30</v>
      </c>
      <c r="D98" s="10" t="s">
        <v>30</v>
      </c>
      <c r="E98" s="11" t="s">
        <v>177</v>
      </c>
      <c r="F98" s="10"/>
      <c r="G98" s="19">
        <v>0</v>
      </c>
      <c r="H98" s="47">
        <v>0</v>
      </c>
      <c r="I98" s="47">
        <v>0</v>
      </c>
      <c r="J98" s="4"/>
    </row>
    <row r="99" spans="1:10" x14ac:dyDescent="0.2">
      <c r="A99" s="10" t="s">
        <v>178</v>
      </c>
      <c r="B99" s="10" t="s">
        <v>28</v>
      </c>
      <c r="C99" s="10" t="s">
        <v>30</v>
      </c>
      <c r="D99" s="10" t="s">
        <v>31</v>
      </c>
      <c r="E99" s="11" t="s">
        <v>179</v>
      </c>
      <c r="F99" s="10"/>
      <c r="G99" s="19">
        <v>0</v>
      </c>
      <c r="H99" s="47">
        <v>0</v>
      </c>
      <c r="I99" s="47">
        <v>0</v>
      </c>
      <c r="J99" s="4"/>
    </row>
    <row r="100" spans="1:10" x14ac:dyDescent="0.2">
      <c r="A100" s="10" t="s">
        <v>180</v>
      </c>
      <c r="B100" s="10" t="s">
        <v>28</v>
      </c>
      <c r="C100" s="10" t="s">
        <v>30</v>
      </c>
      <c r="D100" s="10" t="s">
        <v>28</v>
      </c>
      <c r="E100" s="11" t="s">
        <v>181</v>
      </c>
      <c r="F100" s="10"/>
      <c r="G100" s="19">
        <v>0</v>
      </c>
      <c r="H100" s="47">
        <v>0</v>
      </c>
      <c r="I100" s="47">
        <v>0</v>
      </c>
      <c r="J100" s="4"/>
    </row>
    <row r="101" spans="1:10" x14ac:dyDescent="0.2">
      <c r="A101" s="10" t="s">
        <v>182</v>
      </c>
      <c r="B101" s="10" t="s">
        <v>28</v>
      </c>
      <c r="C101" s="10" t="s">
        <v>31</v>
      </c>
      <c r="D101" s="10" t="s">
        <v>29</v>
      </c>
      <c r="E101" s="11" t="s">
        <v>183</v>
      </c>
      <c r="F101" s="10"/>
      <c r="G101" s="19">
        <v>0</v>
      </c>
      <c r="H101" s="47">
        <v>0</v>
      </c>
      <c r="I101" s="47">
        <v>0</v>
      </c>
      <c r="J101" s="4"/>
    </row>
    <row r="102" spans="1:10" ht="22.5" x14ac:dyDescent="0.2">
      <c r="A102" s="10" t="s">
        <v>184</v>
      </c>
      <c r="B102" s="10" t="s">
        <v>28</v>
      </c>
      <c r="C102" s="10" t="s">
        <v>28</v>
      </c>
      <c r="D102" s="10" t="s">
        <v>29</v>
      </c>
      <c r="E102" s="11" t="s">
        <v>185</v>
      </c>
      <c r="F102" s="10"/>
      <c r="G102" s="19">
        <v>0</v>
      </c>
      <c r="H102" s="47">
        <v>0</v>
      </c>
      <c r="I102" s="47">
        <v>0</v>
      </c>
      <c r="J102" s="4"/>
    </row>
    <row r="103" spans="1:10" x14ac:dyDescent="0.2">
      <c r="A103" s="10" t="s">
        <v>186</v>
      </c>
      <c r="B103" s="10" t="s">
        <v>28</v>
      </c>
      <c r="C103" s="10" t="s">
        <v>28</v>
      </c>
      <c r="D103" s="10" t="s">
        <v>30</v>
      </c>
      <c r="E103" s="11" t="s">
        <v>187</v>
      </c>
      <c r="F103" s="10"/>
      <c r="G103" s="19">
        <v>0</v>
      </c>
      <c r="H103" s="47">
        <v>0</v>
      </c>
      <c r="I103" s="47">
        <v>0</v>
      </c>
      <c r="J103" s="4"/>
    </row>
    <row r="104" spans="1:10" x14ac:dyDescent="0.2">
      <c r="A104" s="10" t="s">
        <v>188</v>
      </c>
      <c r="B104" s="10" t="s">
        <v>28</v>
      </c>
      <c r="C104" s="10" t="s">
        <v>28</v>
      </c>
      <c r="D104" s="10" t="s">
        <v>31</v>
      </c>
      <c r="E104" s="11" t="s">
        <v>189</v>
      </c>
      <c r="F104" s="10"/>
      <c r="G104" s="19">
        <v>0</v>
      </c>
      <c r="H104" s="47">
        <v>0</v>
      </c>
      <c r="I104" s="47">
        <v>0</v>
      </c>
      <c r="J104" s="4"/>
    </row>
    <row r="105" spans="1:10" x14ac:dyDescent="0.2">
      <c r="A105" s="10" t="s">
        <v>190</v>
      </c>
      <c r="B105" s="10" t="s">
        <v>28</v>
      </c>
      <c r="C105" s="10" t="s">
        <v>58</v>
      </c>
      <c r="D105" s="10" t="s">
        <v>29</v>
      </c>
      <c r="E105" s="11" t="s">
        <v>191</v>
      </c>
      <c r="F105" s="10"/>
      <c r="G105" s="19">
        <v>0</v>
      </c>
      <c r="H105" s="47">
        <v>0</v>
      </c>
      <c r="I105" s="47">
        <v>0</v>
      </c>
      <c r="J105" s="4"/>
    </row>
    <row r="106" spans="1:10" x14ac:dyDescent="0.2">
      <c r="A106" s="10" t="s">
        <v>192</v>
      </c>
      <c r="B106" s="10" t="s">
        <v>28</v>
      </c>
      <c r="C106" s="10" t="s">
        <v>58</v>
      </c>
      <c r="D106" s="10" t="s">
        <v>30</v>
      </c>
      <c r="E106" s="11" t="s">
        <v>193</v>
      </c>
      <c r="F106" s="10"/>
      <c r="G106" s="19">
        <v>0</v>
      </c>
      <c r="H106" s="47">
        <v>0</v>
      </c>
      <c r="I106" s="47">
        <v>0</v>
      </c>
      <c r="J106" s="4"/>
    </row>
    <row r="107" spans="1:10" x14ac:dyDescent="0.2">
      <c r="A107" s="10" t="s">
        <v>194</v>
      </c>
      <c r="B107" s="10" t="s">
        <v>28</v>
      </c>
      <c r="C107" s="10" t="s">
        <v>59</v>
      </c>
      <c r="D107" s="10" t="s">
        <v>29</v>
      </c>
      <c r="E107" s="11" t="s">
        <v>195</v>
      </c>
      <c r="F107" s="10"/>
      <c r="G107" s="19">
        <v>0</v>
      </c>
      <c r="H107" s="47">
        <v>0</v>
      </c>
      <c r="I107" s="47">
        <v>0</v>
      </c>
      <c r="J107" s="4"/>
    </row>
    <row r="108" spans="1:10" x14ac:dyDescent="0.2">
      <c r="A108" s="10" t="s">
        <v>196</v>
      </c>
      <c r="B108" s="10" t="s">
        <v>28</v>
      </c>
      <c r="C108" s="10" t="s">
        <v>59</v>
      </c>
      <c r="D108" s="10" t="s">
        <v>30</v>
      </c>
      <c r="E108" s="11" t="s">
        <v>197</v>
      </c>
      <c r="F108" s="10"/>
      <c r="G108" s="19">
        <v>0</v>
      </c>
      <c r="H108" s="47">
        <v>0</v>
      </c>
      <c r="I108" s="47">
        <v>0</v>
      </c>
      <c r="J108" s="4"/>
    </row>
    <row r="109" spans="1:10" ht="25.5" customHeight="1" x14ac:dyDescent="0.2">
      <c r="A109" s="10" t="s">
        <v>198</v>
      </c>
      <c r="B109" s="10" t="s">
        <v>28</v>
      </c>
      <c r="C109" s="10" t="s">
        <v>60</v>
      </c>
      <c r="D109" s="10" t="s">
        <v>29</v>
      </c>
      <c r="E109" s="11" t="s">
        <v>199</v>
      </c>
      <c r="F109" s="10"/>
      <c r="G109" s="19">
        <v>0</v>
      </c>
      <c r="H109" s="47">
        <v>0</v>
      </c>
      <c r="I109" s="47">
        <v>0</v>
      </c>
      <c r="J109" s="4"/>
    </row>
    <row r="110" spans="1:10" ht="22.5" x14ac:dyDescent="0.2">
      <c r="A110" s="10" t="s">
        <v>200</v>
      </c>
      <c r="B110" s="10" t="s">
        <v>28</v>
      </c>
      <c r="C110" s="10" t="s">
        <v>60</v>
      </c>
      <c r="D110" s="10" t="s">
        <v>30</v>
      </c>
      <c r="E110" s="11" t="s">
        <v>201</v>
      </c>
      <c r="F110" s="10"/>
      <c r="G110" s="19">
        <v>0</v>
      </c>
      <c r="H110" s="47">
        <v>0</v>
      </c>
      <c r="I110" s="47">
        <v>0</v>
      </c>
      <c r="J110" s="4"/>
    </row>
    <row r="111" spans="1:10" ht="22.5" x14ac:dyDescent="0.2">
      <c r="A111" s="10" t="s">
        <v>202</v>
      </c>
      <c r="B111" s="10" t="s">
        <v>28</v>
      </c>
      <c r="C111" s="10" t="s">
        <v>61</v>
      </c>
      <c r="D111" s="10" t="s">
        <v>29</v>
      </c>
      <c r="E111" s="11" t="s">
        <v>203</v>
      </c>
      <c r="F111" s="10"/>
      <c r="G111" s="19">
        <v>0</v>
      </c>
      <c r="H111" s="47">
        <v>0</v>
      </c>
      <c r="I111" s="47">
        <v>0</v>
      </c>
      <c r="J111" s="4"/>
    </row>
    <row r="112" spans="1:10" ht="22.5" x14ac:dyDescent="0.2">
      <c r="A112" s="10" t="s">
        <v>204</v>
      </c>
      <c r="B112" s="10" t="s">
        <v>28</v>
      </c>
      <c r="C112" s="10" t="s">
        <v>61</v>
      </c>
      <c r="D112" s="10" t="s">
        <v>30</v>
      </c>
      <c r="E112" s="11" t="s">
        <v>205</v>
      </c>
      <c r="F112" s="10"/>
      <c r="G112" s="19">
        <v>0</v>
      </c>
      <c r="H112" s="47">
        <v>0</v>
      </c>
      <c r="I112" s="47">
        <v>0</v>
      </c>
      <c r="J112" s="4"/>
    </row>
    <row r="113" spans="1:10" ht="33.75" x14ac:dyDescent="0.2">
      <c r="A113" s="10" t="s">
        <v>206</v>
      </c>
      <c r="B113" s="10" t="s">
        <v>58</v>
      </c>
      <c r="C113" s="10" t="s">
        <v>29</v>
      </c>
      <c r="D113" s="10" t="s">
        <v>29</v>
      </c>
      <c r="E113" s="11" t="s">
        <v>207</v>
      </c>
      <c r="F113" s="10"/>
      <c r="G113" s="61">
        <f>H113+I113</f>
        <v>4560283.0194000006</v>
      </c>
      <c r="H113" s="59">
        <f>H114+H123+H133+H143+H147+H162+H164+H169+H177</f>
        <v>93000</v>
      </c>
      <c r="I113" s="62">
        <f>I114+I123+I133+I143+I147+I162+I164+I169+I177</f>
        <v>4467283.0194000006</v>
      </c>
      <c r="J113" s="4"/>
    </row>
    <row r="114" spans="1:10" ht="22.5" x14ac:dyDescent="0.2">
      <c r="A114" s="10" t="s">
        <v>208</v>
      </c>
      <c r="B114" s="10" t="s">
        <v>58</v>
      </c>
      <c r="C114" s="10" t="s">
        <v>30</v>
      </c>
      <c r="D114" s="10" t="s">
        <v>29</v>
      </c>
      <c r="E114" s="11" t="s">
        <v>209</v>
      </c>
      <c r="F114" s="10"/>
      <c r="G114" s="52">
        <f>H114+I114</f>
        <v>0</v>
      </c>
      <c r="H114" s="46">
        <f>H115+H122</f>
        <v>0</v>
      </c>
      <c r="I114" s="46">
        <f>I115+I122</f>
        <v>0</v>
      </c>
      <c r="J114" s="4"/>
    </row>
    <row r="115" spans="1:10" ht="22.5" x14ac:dyDescent="0.2">
      <c r="A115" s="10" t="s">
        <v>210</v>
      </c>
      <c r="B115" s="10" t="s">
        <v>58</v>
      </c>
      <c r="C115" s="10" t="s">
        <v>30</v>
      </c>
      <c r="D115" s="10" t="s">
        <v>30</v>
      </c>
      <c r="E115" s="11" t="s">
        <v>211</v>
      </c>
      <c r="F115" s="10"/>
      <c r="G115" s="19">
        <f t="shared" ref="G115:G121" si="2">H115+I115</f>
        <v>0</v>
      </c>
      <c r="H115" s="47">
        <f>H116+H117+H118+H119+H120+H121</f>
        <v>0</v>
      </c>
      <c r="I115" s="47">
        <f>I116+I117+I118+I119+I120+I121</f>
        <v>0</v>
      </c>
      <c r="J115" s="4"/>
    </row>
    <row r="116" spans="1:10" x14ac:dyDescent="0.2">
      <c r="A116" s="10"/>
      <c r="B116" s="10"/>
      <c r="C116" s="10"/>
      <c r="D116" s="10"/>
      <c r="E116" s="11" t="s">
        <v>212</v>
      </c>
      <c r="F116" s="10" t="s">
        <v>39</v>
      </c>
      <c r="G116" s="19">
        <f t="shared" si="2"/>
        <v>0</v>
      </c>
      <c r="H116" s="47">
        <v>0</v>
      </c>
      <c r="I116" s="47">
        <v>0</v>
      </c>
      <c r="J116" s="4"/>
    </row>
    <row r="117" spans="1:10" x14ac:dyDescent="0.2">
      <c r="A117" s="10"/>
      <c r="B117" s="10"/>
      <c r="C117" s="10"/>
      <c r="D117" s="10"/>
      <c r="E117" s="11" t="s">
        <v>90</v>
      </c>
      <c r="F117" s="10" t="s">
        <v>18</v>
      </c>
      <c r="G117" s="19">
        <f t="shared" si="2"/>
        <v>0</v>
      </c>
      <c r="H117" s="47">
        <v>0</v>
      </c>
      <c r="I117" s="47">
        <v>0</v>
      </c>
      <c r="J117" s="4"/>
    </row>
    <row r="118" spans="1:10" x14ac:dyDescent="0.2">
      <c r="A118" s="10"/>
      <c r="B118" s="10"/>
      <c r="C118" s="10"/>
      <c r="D118" s="10"/>
      <c r="E118" s="11" t="s">
        <v>92</v>
      </c>
      <c r="F118" s="10" t="s">
        <v>19</v>
      </c>
      <c r="G118" s="19">
        <f t="shared" si="2"/>
        <v>0</v>
      </c>
      <c r="H118" s="47">
        <v>0</v>
      </c>
      <c r="I118" s="47">
        <v>0</v>
      </c>
      <c r="J118" s="4"/>
    </row>
    <row r="119" spans="1:10" ht="15.75" customHeight="1" x14ac:dyDescent="0.2">
      <c r="A119" s="10"/>
      <c r="B119" s="10"/>
      <c r="C119" s="10"/>
      <c r="D119" s="10"/>
      <c r="E119" s="11" t="s">
        <v>213</v>
      </c>
      <c r="F119" s="10" t="s">
        <v>20</v>
      </c>
      <c r="G119" s="19">
        <f>H119+I119</f>
        <v>0</v>
      </c>
      <c r="H119" s="47">
        <v>0</v>
      </c>
      <c r="I119" s="47">
        <v>0</v>
      </c>
      <c r="J119" s="4"/>
    </row>
    <row r="120" spans="1:10" x14ac:dyDescent="0.2">
      <c r="A120" s="10"/>
      <c r="B120" s="10"/>
      <c r="C120" s="10"/>
      <c r="D120" s="10"/>
      <c r="E120" s="11" t="s">
        <v>97</v>
      </c>
      <c r="F120" s="10" t="s">
        <v>26</v>
      </c>
      <c r="G120" s="19">
        <f t="shared" si="2"/>
        <v>0</v>
      </c>
      <c r="H120" s="47">
        <v>0</v>
      </c>
      <c r="I120" s="47">
        <v>0</v>
      </c>
      <c r="J120" s="4"/>
    </row>
    <row r="121" spans="1:10" ht="22.5" x14ac:dyDescent="0.2">
      <c r="A121" s="10"/>
      <c r="B121" s="10"/>
      <c r="C121" s="10"/>
      <c r="D121" s="10"/>
      <c r="E121" s="11" t="s">
        <v>214</v>
      </c>
      <c r="F121" s="10" t="s">
        <v>1</v>
      </c>
      <c r="G121" s="19">
        <f t="shared" si="2"/>
        <v>0</v>
      </c>
      <c r="H121" s="47">
        <v>0</v>
      </c>
      <c r="I121" s="47">
        <v>0</v>
      </c>
      <c r="J121" s="4"/>
    </row>
    <row r="122" spans="1:10" ht="22.5" x14ac:dyDescent="0.2">
      <c r="A122" s="10" t="s">
        <v>215</v>
      </c>
      <c r="B122" s="10" t="s">
        <v>58</v>
      </c>
      <c r="C122" s="10" t="s">
        <v>30</v>
      </c>
      <c r="D122" s="10" t="s">
        <v>31</v>
      </c>
      <c r="E122" s="11" t="s">
        <v>216</v>
      </c>
      <c r="F122" s="10"/>
      <c r="G122" s="19">
        <v>0</v>
      </c>
      <c r="H122" s="47">
        <v>0</v>
      </c>
      <c r="I122" s="47">
        <v>0</v>
      </c>
      <c r="J122" s="4"/>
    </row>
    <row r="123" spans="1:10" ht="22.5" x14ac:dyDescent="0.2">
      <c r="A123" s="10" t="s">
        <v>217</v>
      </c>
      <c r="B123" s="10" t="s">
        <v>58</v>
      </c>
      <c r="C123" s="10" t="s">
        <v>31</v>
      </c>
      <c r="D123" s="10" t="s">
        <v>29</v>
      </c>
      <c r="E123" s="11" t="s">
        <v>218</v>
      </c>
      <c r="F123" s="10"/>
      <c r="G123" s="63">
        <f>H123+I123</f>
        <v>857000</v>
      </c>
      <c r="H123" s="64">
        <f>H124+H126+H127+H128</f>
        <v>27000</v>
      </c>
      <c r="I123" s="64">
        <f>I124+I126+I127+I128</f>
        <v>830000</v>
      </c>
      <c r="J123" s="4"/>
    </row>
    <row r="124" spans="1:10" x14ac:dyDescent="0.2">
      <c r="A124" s="10" t="s">
        <v>219</v>
      </c>
      <c r="B124" s="10" t="s">
        <v>58</v>
      </c>
      <c r="C124" s="10" t="s">
        <v>31</v>
      </c>
      <c r="D124" s="10" t="s">
        <v>30</v>
      </c>
      <c r="E124" s="11" t="s">
        <v>220</v>
      </c>
      <c r="F124" s="10"/>
      <c r="G124" s="53">
        <f>G125</f>
        <v>27000</v>
      </c>
      <c r="H124" s="65">
        <f>H125</f>
        <v>27000</v>
      </c>
      <c r="I124" s="57">
        <f>I125</f>
        <v>0</v>
      </c>
      <c r="J124" s="4"/>
    </row>
    <row r="125" spans="1:10" x14ac:dyDescent="0.2">
      <c r="A125" s="10"/>
      <c r="B125" s="10"/>
      <c r="C125" s="10"/>
      <c r="D125" s="10"/>
      <c r="E125" s="11" t="s">
        <v>221</v>
      </c>
      <c r="F125" s="10">
        <v>4111</v>
      </c>
      <c r="G125" s="19">
        <f>H125+I125</f>
        <v>27000</v>
      </c>
      <c r="H125" s="47">
        <v>27000</v>
      </c>
      <c r="I125" s="47">
        <v>0</v>
      </c>
      <c r="J125" s="4"/>
    </row>
    <row r="126" spans="1:10" x14ac:dyDescent="0.2">
      <c r="A126" s="10" t="s">
        <v>222</v>
      </c>
      <c r="B126" s="10" t="s">
        <v>58</v>
      </c>
      <c r="C126" s="10" t="s">
        <v>31</v>
      </c>
      <c r="D126" s="10" t="s">
        <v>31</v>
      </c>
      <c r="E126" s="11" t="s">
        <v>223</v>
      </c>
      <c r="F126" s="10"/>
      <c r="G126" s="19">
        <v>0</v>
      </c>
      <c r="H126" s="47">
        <v>0</v>
      </c>
      <c r="I126" s="47">
        <v>0</v>
      </c>
      <c r="J126" s="4"/>
    </row>
    <row r="127" spans="1:10" x14ac:dyDescent="0.2">
      <c r="A127" s="10" t="s">
        <v>224</v>
      </c>
      <c r="B127" s="10" t="s">
        <v>58</v>
      </c>
      <c r="C127" s="10" t="s">
        <v>31</v>
      </c>
      <c r="D127" s="10" t="s">
        <v>28</v>
      </c>
      <c r="E127" s="11" t="s">
        <v>225</v>
      </c>
      <c r="F127" s="10"/>
      <c r="G127" s="19">
        <v>0</v>
      </c>
      <c r="H127" s="47">
        <v>0</v>
      </c>
      <c r="I127" s="47">
        <v>0</v>
      </c>
      <c r="J127" s="4"/>
    </row>
    <row r="128" spans="1:10" x14ac:dyDescent="0.2">
      <c r="A128" s="10" t="s">
        <v>226</v>
      </c>
      <c r="B128" s="10" t="s">
        <v>58</v>
      </c>
      <c r="C128" s="10" t="s">
        <v>31</v>
      </c>
      <c r="D128" s="10" t="s">
        <v>58</v>
      </c>
      <c r="E128" s="11" t="s">
        <v>227</v>
      </c>
      <c r="F128" s="10"/>
      <c r="G128" s="53">
        <f t="shared" ref="G128:G142" si="3">H128+I128</f>
        <v>830000</v>
      </c>
      <c r="H128" s="65">
        <f>H129+H131+H130+H132</f>
        <v>0</v>
      </c>
      <c r="I128" s="65">
        <f>I129+I131+I130+I132</f>
        <v>830000</v>
      </c>
      <c r="J128" s="4"/>
    </row>
    <row r="129" spans="1:10" x14ac:dyDescent="0.2">
      <c r="A129" s="10"/>
      <c r="B129" s="10"/>
      <c r="C129" s="10"/>
      <c r="D129" s="10"/>
      <c r="E129" s="11" t="s">
        <v>228</v>
      </c>
      <c r="F129" s="10" t="s">
        <v>8</v>
      </c>
      <c r="G129" s="19">
        <f t="shared" si="3"/>
        <v>800000</v>
      </c>
      <c r="H129" s="47">
        <v>0</v>
      </c>
      <c r="I129" s="47">
        <v>800000</v>
      </c>
      <c r="J129" s="4"/>
    </row>
    <row r="130" spans="1:10" x14ac:dyDescent="0.2">
      <c r="A130" s="10"/>
      <c r="B130" s="10"/>
      <c r="C130" s="10"/>
      <c r="D130" s="10"/>
      <c r="E130" s="92" t="s">
        <v>553</v>
      </c>
      <c r="F130" s="10">
        <v>5129</v>
      </c>
      <c r="G130" s="19">
        <f t="shared" si="3"/>
        <v>10000</v>
      </c>
      <c r="H130" s="47">
        <v>0</v>
      </c>
      <c r="I130" s="47">
        <v>10000</v>
      </c>
      <c r="J130" s="4"/>
    </row>
    <row r="131" spans="1:10" ht="22.5" x14ac:dyDescent="0.2">
      <c r="A131" s="10"/>
      <c r="B131" s="10"/>
      <c r="C131" s="10"/>
      <c r="D131" s="90"/>
      <c r="E131" s="100" t="s">
        <v>43</v>
      </c>
      <c r="F131" s="98">
        <v>5511</v>
      </c>
      <c r="G131" s="19">
        <f t="shared" si="3"/>
        <v>0</v>
      </c>
      <c r="H131" s="47">
        <v>0</v>
      </c>
      <c r="I131" s="47">
        <v>0</v>
      </c>
      <c r="J131" s="4"/>
    </row>
    <row r="132" spans="1:10" x14ac:dyDescent="0.2">
      <c r="A132" s="10"/>
      <c r="B132" s="10"/>
      <c r="C132" s="10"/>
      <c r="D132" s="10"/>
      <c r="E132" s="99" t="s">
        <v>103</v>
      </c>
      <c r="F132" s="10" t="s">
        <v>14</v>
      </c>
      <c r="G132" s="19">
        <f t="shared" si="3"/>
        <v>20000</v>
      </c>
      <c r="H132" s="47">
        <v>0</v>
      </c>
      <c r="I132" s="47">
        <v>20000</v>
      </c>
      <c r="J132" s="4"/>
    </row>
    <row r="133" spans="1:10" x14ac:dyDescent="0.2">
      <c r="A133" s="10" t="s">
        <v>229</v>
      </c>
      <c r="B133" s="10" t="s">
        <v>58</v>
      </c>
      <c r="C133" s="10" t="s">
        <v>28</v>
      </c>
      <c r="D133" s="10" t="s">
        <v>29</v>
      </c>
      <c r="E133" s="11" t="s">
        <v>230</v>
      </c>
      <c r="F133" s="10"/>
      <c r="G133" s="63">
        <f t="shared" si="3"/>
        <v>111000</v>
      </c>
      <c r="H133" s="64">
        <f>H134+H135+H138+H139+H140+H141</f>
        <v>1000</v>
      </c>
      <c r="I133" s="64">
        <f>I134+I135+I138+I139+I140+I141</f>
        <v>110000</v>
      </c>
      <c r="J133" s="4"/>
    </row>
    <row r="134" spans="1:10" x14ac:dyDescent="0.2">
      <c r="A134" s="10" t="s">
        <v>231</v>
      </c>
      <c r="B134" s="10" t="s">
        <v>58</v>
      </c>
      <c r="C134" s="10" t="s">
        <v>28</v>
      </c>
      <c r="D134" s="10" t="s">
        <v>30</v>
      </c>
      <c r="E134" s="11" t="s">
        <v>232</v>
      </c>
      <c r="F134" s="10"/>
      <c r="G134" s="66">
        <f t="shared" si="3"/>
        <v>0</v>
      </c>
      <c r="H134" s="57">
        <v>0</v>
      </c>
      <c r="I134" s="57">
        <v>0</v>
      </c>
      <c r="J134" s="4"/>
    </row>
    <row r="135" spans="1:10" x14ac:dyDescent="0.2">
      <c r="A135" s="10" t="s">
        <v>233</v>
      </c>
      <c r="B135" s="10" t="s">
        <v>58</v>
      </c>
      <c r="C135" s="10" t="s">
        <v>28</v>
      </c>
      <c r="D135" s="10" t="s">
        <v>31</v>
      </c>
      <c r="E135" s="11" t="s">
        <v>234</v>
      </c>
      <c r="F135" s="10"/>
      <c r="G135" s="85">
        <f t="shared" si="3"/>
        <v>110000</v>
      </c>
      <c r="H135" s="65">
        <f>H136+H137</f>
        <v>0</v>
      </c>
      <c r="I135" s="65">
        <f>I136+I137</f>
        <v>110000</v>
      </c>
      <c r="J135" s="4"/>
    </row>
    <row r="136" spans="1:10" x14ac:dyDescent="0.2">
      <c r="A136" s="10"/>
      <c r="B136" s="10"/>
      <c r="C136" s="10"/>
      <c r="D136" s="10"/>
      <c r="E136" s="24" t="s">
        <v>235</v>
      </c>
      <c r="F136" s="55">
        <v>5112</v>
      </c>
      <c r="G136" s="66">
        <f t="shared" si="3"/>
        <v>100000</v>
      </c>
      <c r="H136" s="47">
        <v>0</v>
      </c>
      <c r="I136" s="47">
        <v>100000</v>
      </c>
      <c r="J136" s="4"/>
    </row>
    <row r="137" spans="1:10" x14ac:dyDescent="0.2">
      <c r="A137" s="10"/>
      <c r="B137" s="10"/>
      <c r="C137" s="10"/>
      <c r="D137" s="10"/>
      <c r="E137" s="11" t="s">
        <v>103</v>
      </c>
      <c r="F137" s="10" t="s">
        <v>14</v>
      </c>
      <c r="G137" s="66">
        <f t="shared" si="3"/>
        <v>10000</v>
      </c>
      <c r="H137" s="47">
        <v>0</v>
      </c>
      <c r="I137" s="47">
        <v>10000</v>
      </c>
      <c r="J137" s="4"/>
    </row>
    <row r="138" spans="1:10" x14ac:dyDescent="0.2">
      <c r="A138" s="10" t="s">
        <v>236</v>
      </c>
      <c r="B138" s="10" t="s">
        <v>58</v>
      </c>
      <c r="C138" s="10" t="s">
        <v>28</v>
      </c>
      <c r="D138" s="10" t="s">
        <v>28</v>
      </c>
      <c r="E138" s="11" t="s">
        <v>237</v>
      </c>
      <c r="F138" s="10"/>
      <c r="G138" s="66">
        <f t="shared" si="3"/>
        <v>0</v>
      </c>
      <c r="H138" s="47">
        <v>0</v>
      </c>
      <c r="I138" s="47">
        <v>0</v>
      </c>
      <c r="J138" s="4"/>
    </row>
    <row r="139" spans="1:10" x14ac:dyDescent="0.2">
      <c r="A139" s="10" t="s">
        <v>238</v>
      </c>
      <c r="B139" s="10" t="s">
        <v>58</v>
      </c>
      <c r="C139" s="10" t="s">
        <v>28</v>
      </c>
      <c r="D139" s="10" t="s">
        <v>58</v>
      </c>
      <c r="E139" s="11" t="s">
        <v>239</v>
      </c>
      <c r="F139" s="10"/>
      <c r="G139" s="66">
        <f t="shared" si="3"/>
        <v>0</v>
      </c>
      <c r="H139" s="47">
        <v>0</v>
      </c>
      <c r="I139" s="47">
        <v>0</v>
      </c>
      <c r="J139" s="4"/>
    </row>
    <row r="140" spans="1:10" x14ac:dyDescent="0.2">
      <c r="A140" s="10" t="s">
        <v>240</v>
      </c>
      <c r="B140" s="10" t="s">
        <v>58</v>
      </c>
      <c r="C140" s="10" t="s">
        <v>28</v>
      </c>
      <c r="D140" s="10" t="s">
        <v>59</v>
      </c>
      <c r="E140" s="11" t="s">
        <v>241</v>
      </c>
      <c r="F140" s="10"/>
      <c r="G140" s="66">
        <f t="shared" si="3"/>
        <v>0</v>
      </c>
      <c r="H140" s="47">
        <v>0</v>
      </c>
      <c r="I140" s="47">
        <v>0</v>
      </c>
      <c r="J140" s="4"/>
    </row>
    <row r="141" spans="1:10" x14ac:dyDescent="0.2">
      <c r="A141" s="10" t="s">
        <v>242</v>
      </c>
      <c r="B141" s="10" t="s">
        <v>58</v>
      </c>
      <c r="C141" s="10" t="s">
        <v>28</v>
      </c>
      <c r="D141" s="10" t="s">
        <v>60</v>
      </c>
      <c r="E141" s="11" t="s">
        <v>243</v>
      </c>
      <c r="F141" s="10"/>
      <c r="G141" s="66">
        <f t="shared" si="3"/>
        <v>1000</v>
      </c>
      <c r="H141" s="49">
        <f>H142</f>
        <v>1000</v>
      </c>
      <c r="I141" s="47">
        <f>I142</f>
        <v>0</v>
      </c>
      <c r="J141" s="4"/>
    </row>
    <row r="142" spans="1:10" x14ac:dyDescent="0.2">
      <c r="A142" s="10"/>
      <c r="B142" s="10"/>
      <c r="C142" s="10"/>
      <c r="D142" s="10"/>
      <c r="E142" s="24" t="s">
        <v>244</v>
      </c>
      <c r="F142" s="55">
        <v>4657</v>
      </c>
      <c r="G142" s="66">
        <f t="shared" si="3"/>
        <v>1000</v>
      </c>
      <c r="H142" s="47">
        <v>1000</v>
      </c>
      <c r="I142" s="47">
        <v>0</v>
      </c>
      <c r="J142" s="4"/>
    </row>
    <row r="143" spans="1:10" ht="22.5" x14ac:dyDescent="0.2">
      <c r="A143" s="10" t="s">
        <v>245</v>
      </c>
      <c r="B143" s="10" t="s">
        <v>58</v>
      </c>
      <c r="C143" s="10" t="s">
        <v>58</v>
      </c>
      <c r="D143" s="10" t="s">
        <v>29</v>
      </c>
      <c r="E143" s="11" t="s">
        <v>246</v>
      </c>
      <c r="F143" s="10"/>
      <c r="G143" s="52">
        <v>0</v>
      </c>
      <c r="H143" s="46">
        <v>0</v>
      </c>
      <c r="I143" s="46">
        <v>0</v>
      </c>
      <c r="J143" s="4"/>
    </row>
    <row r="144" spans="1:10" ht="22.5" x14ac:dyDescent="0.2">
      <c r="A144" s="10" t="s">
        <v>247</v>
      </c>
      <c r="B144" s="10" t="s">
        <v>58</v>
      </c>
      <c r="C144" s="10" t="s">
        <v>58</v>
      </c>
      <c r="D144" s="10" t="s">
        <v>30</v>
      </c>
      <c r="E144" s="11" t="s">
        <v>248</v>
      </c>
      <c r="F144" s="10"/>
      <c r="G144" s="19">
        <v>0</v>
      </c>
      <c r="H144" s="47">
        <v>0</v>
      </c>
      <c r="I144" s="47">
        <v>0</v>
      </c>
      <c r="J144" s="4"/>
    </row>
    <row r="145" spans="1:10" x14ac:dyDescent="0.2">
      <c r="A145" s="10" t="s">
        <v>249</v>
      </c>
      <c r="B145" s="10" t="s">
        <v>58</v>
      </c>
      <c r="C145" s="10" t="s">
        <v>58</v>
      </c>
      <c r="D145" s="10" t="s">
        <v>31</v>
      </c>
      <c r="E145" s="11" t="s">
        <v>250</v>
      </c>
      <c r="F145" s="10"/>
      <c r="G145" s="19">
        <v>0</v>
      </c>
      <c r="H145" s="47">
        <v>0</v>
      </c>
      <c r="I145" s="47">
        <v>0</v>
      </c>
      <c r="J145" s="4"/>
    </row>
    <row r="146" spans="1:10" x14ac:dyDescent="0.2">
      <c r="A146" s="10" t="s">
        <v>251</v>
      </c>
      <c r="B146" s="10" t="s">
        <v>58</v>
      </c>
      <c r="C146" s="10" t="s">
        <v>58</v>
      </c>
      <c r="D146" s="10" t="s">
        <v>28</v>
      </c>
      <c r="E146" s="11" t="s">
        <v>252</v>
      </c>
      <c r="F146" s="10"/>
      <c r="G146" s="19">
        <v>0</v>
      </c>
      <c r="H146" s="47">
        <v>0</v>
      </c>
      <c r="I146" s="47">
        <v>0</v>
      </c>
      <c r="J146" s="4"/>
    </row>
    <row r="147" spans="1:10" x14ac:dyDescent="0.2">
      <c r="A147" s="10" t="s">
        <v>253</v>
      </c>
      <c r="B147" s="10" t="s">
        <v>58</v>
      </c>
      <c r="C147" s="10" t="s">
        <v>59</v>
      </c>
      <c r="D147" s="10" t="s">
        <v>29</v>
      </c>
      <c r="E147" s="11" t="s">
        <v>254</v>
      </c>
      <c r="F147" s="10"/>
      <c r="G147" s="68">
        <f>H147+I147</f>
        <v>3592283.0194000001</v>
      </c>
      <c r="H147" s="12">
        <f>H148+H156+H157+H158+H159</f>
        <v>65000</v>
      </c>
      <c r="I147" s="69">
        <f>I148+I156+I157+I158+I159</f>
        <v>3527283.0194000001</v>
      </c>
      <c r="J147" s="4"/>
    </row>
    <row r="148" spans="1:10" x14ac:dyDescent="0.2">
      <c r="A148" s="10" t="s">
        <v>255</v>
      </c>
      <c r="B148" s="10" t="s">
        <v>58</v>
      </c>
      <c r="C148" s="10" t="s">
        <v>59</v>
      </c>
      <c r="D148" s="10" t="s">
        <v>30</v>
      </c>
      <c r="E148" s="11" t="s">
        <v>256</v>
      </c>
      <c r="F148" s="10"/>
      <c r="G148" s="97">
        <f>H148+I148</f>
        <v>3592283.0194000001</v>
      </c>
      <c r="H148" s="54">
        <f>H149+H150+H151+H152+H153+H154+H155</f>
        <v>65000</v>
      </c>
      <c r="I148" s="71">
        <f>I149+I150+I151+I152+I153+I154+I155</f>
        <v>3527283.0194000001</v>
      </c>
      <c r="J148" s="4"/>
    </row>
    <row r="149" spans="1:10" ht="16.5" customHeight="1" x14ac:dyDescent="0.2">
      <c r="A149" s="10"/>
      <c r="B149" s="10"/>
      <c r="C149" s="10"/>
      <c r="D149" s="10"/>
      <c r="E149" s="11" t="s">
        <v>213</v>
      </c>
      <c r="F149" s="10" t="s">
        <v>20</v>
      </c>
      <c r="G149" s="72">
        <f t="shared" ref="G149:G161" si="4">H149+I149</f>
        <v>60000</v>
      </c>
      <c r="H149" s="47">
        <v>60000</v>
      </c>
      <c r="I149" s="47">
        <v>0</v>
      </c>
      <c r="J149" s="4"/>
    </row>
    <row r="150" spans="1:10" x14ac:dyDescent="0.2">
      <c r="A150" s="10"/>
      <c r="B150" s="10"/>
      <c r="C150" s="10"/>
      <c r="D150" s="10"/>
      <c r="E150" s="11" t="s">
        <v>257</v>
      </c>
      <c r="F150" s="10">
        <v>4241</v>
      </c>
      <c r="G150" s="72">
        <f t="shared" si="4"/>
        <v>5000</v>
      </c>
      <c r="H150" s="47">
        <v>5000</v>
      </c>
      <c r="I150" s="47">
        <v>0</v>
      </c>
      <c r="J150" s="4"/>
    </row>
    <row r="151" spans="1:10" x14ac:dyDescent="0.2">
      <c r="A151" s="10"/>
      <c r="B151" s="10"/>
      <c r="C151" s="10"/>
      <c r="D151" s="10"/>
      <c r="E151" s="11" t="s">
        <v>258</v>
      </c>
      <c r="F151" s="10">
        <v>4216</v>
      </c>
      <c r="G151" s="72">
        <f t="shared" si="4"/>
        <v>0</v>
      </c>
      <c r="H151" s="47">
        <v>0</v>
      </c>
      <c r="I151" s="47">
        <v>0</v>
      </c>
      <c r="J151" s="4"/>
    </row>
    <row r="152" spans="1:10" x14ac:dyDescent="0.2">
      <c r="A152" s="10"/>
      <c r="B152" s="10"/>
      <c r="C152" s="10"/>
      <c r="D152" s="10"/>
      <c r="E152" s="11" t="s">
        <v>99</v>
      </c>
      <c r="F152" s="10" t="s">
        <v>9</v>
      </c>
      <c r="G152" s="70">
        <f t="shared" si="4"/>
        <v>3325283.0194000001</v>
      </c>
      <c r="H152" s="47">
        <v>0</v>
      </c>
      <c r="I152" s="33">
        <v>3325283.0194000001</v>
      </c>
      <c r="J152" s="4"/>
    </row>
    <row r="153" spans="1:10" x14ac:dyDescent="0.2">
      <c r="A153" s="10"/>
      <c r="B153" s="10"/>
      <c r="C153" s="10"/>
      <c r="D153" s="10"/>
      <c r="E153" s="24" t="s">
        <v>259</v>
      </c>
      <c r="F153" s="10">
        <v>5122</v>
      </c>
      <c r="G153" s="72">
        <f t="shared" si="4"/>
        <v>30000</v>
      </c>
      <c r="H153" s="47">
        <v>0</v>
      </c>
      <c r="I153" s="47">
        <v>30000</v>
      </c>
      <c r="J153" s="4"/>
    </row>
    <row r="154" spans="1:10" x14ac:dyDescent="0.2">
      <c r="A154" s="10"/>
      <c r="B154" s="10"/>
      <c r="C154" s="10"/>
      <c r="D154" s="10"/>
      <c r="E154" s="34" t="s">
        <v>102</v>
      </c>
      <c r="F154" s="10">
        <v>5129</v>
      </c>
      <c r="G154" s="72">
        <f t="shared" si="4"/>
        <v>47000</v>
      </c>
      <c r="H154" s="47">
        <v>0</v>
      </c>
      <c r="I154" s="47">
        <v>47000</v>
      </c>
      <c r="J154" s="4"/>
    </row>
    <row r="155" spans="1:10" x14ac:dyDescent="0.2">
      <c r="A155" s="10"/>
      <c r="B155" s="10"/>
      <c r="C155" s="10"/>
      <c r="D155" s="10"/>
      <c r="E155" s="11" t="s">
        <v>103</v>
      </c>
      <c r="F155" s="10" t="s">
        <v>14</v>
      </c>
      <c r="G155" s="72">
        <f t="shared" si="4"/>
        <v>125000</v>
      </c>
      <c r="H155" s="47">
        <v>0</v>
      </c>
      <c r="I155" s="47">
        <v>125000</v>
      </c>
      <c r="J155" s="4"/>
    </row>
    <row r="156" spans="1:10" x14ac:dyDescent="0.2">
      <c r="A156" s="10" t="s">
        <v>260</v>
      </c>
      <c r="B156" s="10" t="s">
        <v>58</v>
      </c>
      <c r="C156" s="10" t="s">
        <v>59</v>
      </c>
      <c r="D156" s="10" t="s">
        <v>31</v>
      </c>
      <c r="E156" s="11" t="s">
        <v>261</v>
      </c>
      <c r="F156" s="10"/>
      <c r="G156" s="72">
        <f t="shared" si="4"/>
        <v>0</v>
      </c>
      <c r="H156" s="47">
        <v>0</v>
      </c>
      <c r="I156" s="47">
        <v>0</v>
      </c>
      <c r="J156" s="4"/>
    </row>
    <row r="157" spans="1:10" x14ac:dyDescent="0.2">
      <c r="A157" s="10" t="s">
        <v>262</v>
      </c>
      <c r="B157" s="10" t="s">
        <v>58</v>
      </c>
      <c r="C157" s="10" t="s">
        <v>59</v>
      </c>
      <c r="D157" s="10" t="s">
        <v>28</v>
      </c>
      <c r="E157" s="11" t="s">
        <v>263</v>
      </c>
      <c r="F157" s="10"/>
      <c r="G157" s="72">
        <f t="shared" si="4"/>
        <v>0</v>
      </c>
      <c r="H157" s="47">
        <v>0</v>
      </c>
      <c r="I157" s="47">
        <v>0</v>
      </c>
      <c r="J157" s="4"/>
    </row>
    <row r="158" spans="1:10" x14ac:dyDescent="0.2">
      <c r="A158" s="10" t="s">
        <v>264</v>
      </c>
      <c r="B158" s="10" t="s">
        <v>58</v>
      </c>
      <c r="C158" s="10" t="s">
        <v>59</v>
      </c>
      <c r="D158" s="10" t="s">
        <v>58</v>
      </c>
      <c r="E158" s="11" t="s">
        <v>265</v>
      </c>
      <c r="F158" s="10"/>
      <c r="G158" s="72">
        <f t="shared" si="4"/>
        <v>0</v>
      </c>
      <c r="H158" s="47">
        <v>0</v>
      </c>
      <c r="I158" s="47">
        <v>0</v>
      </c>
      <c r="J158" s="4"/>
    </row>
    <row r="159" spans="1:10" x14ac:dyDescent="0.2">
      <c r="A159" s="10" t="s">
        <v>266</v>
      </c>
      <c r="B159" s="10" t="s">
        <v>58</v>
      </c>
      <c r="C159" s="10" t="s">
        <v>59</v>
      </c>
      <c r="D159" s="10" t="s">
        <v>59</v>
      </c>
      <c r="E159" s="11" t="s">
        <v>267</v>
      </c>
      <c r="F159" s="10"/>
      <c r="G159" s="72">
        <f t="shared" si="4"/>
        <v>0</v>
      </c>
      <c r="H159" s="57">
        <f>H160+H161</f>
        <v>0</v>
      </c>
      <c r="I159" s="57">
        <v>0</v>
      </c>
      <c r="J159" s="4"/>
    </row>
    <row r="160" spans="1:10" x14ac:dyDescent="0.2">
      <c r="A160" s="10"/>
      <c r="B160" s="10"/>
      <c r="C160" s="10"/>
      <c r="D160" s="10"/>
      <c r="E160" s="34" t="s">
        <v>268</v>
      </c>
      <c r="F160" s="10">
        <v>5113</v>
      </c>
      <c r="G160" s="72">
        <f t="shared" si="4"/>
        <v>0</v>
      </c>
      <c r="H160" s="57">
        <v>0</v>
      </c>
      <c r="I160" s="57">
        <v>0</v>
      </c>
      <c r="J160" s="4"/>
    </row>
    <row r="161" spans="1:10" x14ac:dyDescent="0.2">
      <c r="A161" s="10"/>
      <c r="B161" s="10"/>
      <c r="C161" s="10"/>
      <c r="D161" s="10"/>
      <c r="E161" s="34" t="s">
        <v>102</v>
      </c>
      <c r="F161" s="10">
        <v>5129</v>
      </c>
      <c r="G161" s="72">
        <f t="shared" si="4"/>
        <v>0</v>
      </c>
      <c r="H161" s="47">
        <v>0</v>
      </c>
      <c r="I161" s="47">
        <v>0</v>
      </c>
      <c r="J161" s="4"/>
    </row>
    <row r="162" spans="1:10" x14ac:dyDescent="0.2">
      <c r="A162" s="10" t="s">
        <v>269</v>
      </c>
      <c r="B162" s="10" t="s">
        <v>58</v>
      </c>
      <c r="C162" s="10" t="s">
        <v>60</v>
      </c>
      <c r="D162" s="10" t="s">
        <v>29</v>
      </c>
      <c r="E162" s="11" t="s">
        <v>270</v>
      </c>
      <c r="F162" s="10"/>
      <c r="G162" s="52">
        <v>0</v>
      </c>
      <c r="H162" s="46">
        <v>0</v>
      </c>
      <c r="I162" s="46">
        <v>0</v>
      </c>
      <c r="J162" s="4"/>
    </row>
    <row r="163" spans="1:10" x14ac:dyDescent="0.2">
      <c r="A163" s="10" t="s">
        <v>271</v>
      </c>
      <c r="B163" s="10" t="s">
        <v>58</v>
      </c>
      <c r="C163" s="10" t="s">
        <v>60</v>
      </c>
      <c r="D163" s="10" t="s">
        <v>30</v>
      </c>
      <c r="E163" s="11" t="s">
        <v>272</v>
      </c>
      <c r="F163" s="10"/>
      <c r="G163" s="19">
        <v>0</v>
      </c>
      <c r="H163" s="47">
        <v>0</v>
      </c>
      <c r="I163" s="47">
        <v>0</v>
      </c>
      <c r="J163" s="4"/>
    </row>
    <row r="164" spans="1:10" x14ac:dyDescent="0.2">
      <c r="A164" s="10" t="s">
        <v>273</v>
      </c>
      <c r="B164" s="10" t="s">
        <v>58</v>
      </c>
      <c r="C164" s="10" t="s">
        <v>61</v>
      </c>
      <c r="D164" s="10" t="s">
        <v>29</v>
      </c>
      <c r="E164" s="11" t="s">
        <v>274</v>
      </c>
      <c r="F164" s="10"/>
      <c r="G164" s="52">
        <v>0</v>
      </c>
      <c r="H164" s="46">
        <v>0</v>
      </c>
      <c r="I164" s="46">
        <v>0</v>
      </c>
      <c r="J164" s="4"/>
    </row>
    <row r="165" spans="1:10" ht="22.5" x14ac:dyDescent="0.2">
      <c r="A165" s="10" t="s">
        <v>275</v>
      </c>
      <c r="B165" s="10" t="s">
        <v>58</v>
      </c>
      <c r="C165" s="10" t="s">
        <v>61</v>
      </c>
      <c r="D165" s="10" t="s">
        <v>30</v>
      </c>
      <c r="E165" s="11" t="s">
        <v>276</v>
      </c>
      <c r="F165" s="10"/>
      <c r="G165" s="19">
        <v>0</v>
      </c>
      <c r="H165" s="47">
        <v>0</v>
      </c>
      <c r="I165" s="47">
        <v>0</v>
      </c>
      <c r="J165" s="4"/>
    </row>
    <row r="166" spans="1:10" x14ac:dyDescent="0.2">
      <c r="A166" s="10" t="s">
        <v>277</v>
      </c>
      <c r="B166" s="10" t="s">
        <v>58</v>
      </c>
      <c r="C166" s="10" t="s">
        <v>61</v>
      </c>
      <c r="D166" s="10" t="s">
        <v>31</v>
      </c>
      <c r="E166" s="11" t="s">
        <v>278</v>
      </c>
      <c r="F166" s="10"/>
      <c r="G166" s="19">
        <v>0</v>
      </c>
      <c r="H166" s="47">
        <v>0</v>
      </c>
      <c r="I166" s="47">
        <v>0</v>
      </c>
      <c r="J166" s="4"/>
    </row>
    <row r="167" spans="1:10" x14ac:dyDescent="0.2">
      <c r="A167" s="10" t="s">
        <v>279</v>
      </c>
      <c r="B167" s="10" t="s">
        <v>58</v>
      </c>
      <c r="C167" s="10" t="s">
        <v>61</v>
      </c>
      <c r="D167" s="10" t="s">
        <v>28</v>
      </c>
      <c r="E167" s="11" t="s">
        <v>280</v>
      </c>
      <c r="F167" s="10"/>
      <c r="G167" s="19">
        <v>0</v>
      </c>
      <c r="H167" s="47">
        <v>0</v>
      </c>
      <c r="I167" s="47">
        <v>0</v>
      </c>
      <c r="J167" s="4"/>
    </row>
    <row r="168" spans="1:10" x14ac:dyDescent="0.2">
      <c r="A168" s="10" t="s">
        <v>281</v>
      </c>
      <c r="B168" s="10" t="s">
        <v>58</v>
      </c>
      <c r="C168" s="10" t="s">
        <v>61</v>
      </c>
      <c r="D168" s="10" t="s">
        <v>58</v>
      </c>
      <c r="E168" s="11" t="s">
        <v>282</v>
      </c>
      <c r="F168" s="10"/>
      <c r="G168" s="19">
        <v>0</v>
      </c>
      <c r="H168" s="47">
        <v>0</v>
      </c>
      <c r="I168" s="47">
        <v>0</v>
      </c>
      <c r="J168" s="4"/>
    </row>
    <row r="169" spans="1:10" ht="33.75" x14ac:dyDescent="0.2">
      <c r="A169" s="10" t="s">
        <v>283</v>
      </c>
      <c r="B169" s="10" t="s">
        <v>58</v>
      </c>
      <c r="C169" s="10" t="s">
        <v>62</v>
      </c>
      <c r="D169" s="10" t="s">
        <v>29</v>
      </c>
      <c r="E169" s="11" t="s">
        <v>284</v>
      </c>
      <c r="F169" s="10"/>
      <c r="G169" s="52">
        <v>0</v>
      </c>
      <c r="H169" s="46">
        <v>0</v>
      </c>
      <c r="I169" s="46">
        <v>0</v>
      </c>
      <c r="J169" s="4"/>
    </row>
    <row r="170" spans="1:10" ht="33.75" x14ac:dyDescent="0.2">
      <c r="A170" s="10" t="s">
        <v>285</v>
      </c>
      <c r="B170" s="10" t="s">
        <v>58</v>
      </c>
      <c r="C170" s="10" t="s">
        <v>62</v>
      </c>
      <c r="D170" s="10" t="s">
        <v>30</v>
      </c>
      <c r="E170" s="11" t="s">
        <v>286</v>
      </c>
      <c r="F170" s="10"/>
      <c r="G170" s="19">
        <v>0</v>
      </c>
      <c r="H170" s="47">
        <v>0</v>
      </c>
      <c r="I170" s="47">
        <v>0</v>
      </c>
      <c r="J170" s="4"/>
    </row>
    <row r="171" spans="1:10" ht="33.75" x14ac:dyDescent="0.2">
      <c r="A171" s="10" t="s">
        <v>287</v>
      </c>
      <c r="B171" s="10" t="s">
        <v>58</v>
      </c>
      <c r="C171" s="10" t="s">
        <v>62</v>
      </c>
      <c r="D171" s="10" t="s">
        <v>31</v>
      </c>
      <c r="E171" s="11" t="s">
        <v>288</v>
      </c>
      <c r="F171" s="10"/>
      <c r="G171" s="19">
        <v>0</v>
      </c>
      <c r="H171" s="47">
        <v>0</v>
      </c>
      <c r="I171" s="47">
        <v>0</v>
      </c>
      <c r="J171" s="4"/>
    </row>
    <row r="172" spans="1:10" ht="22.5" x14ac:dyDescent="0.2">
      <c r="A172" s="10" t="s">
        <v>289</v>
      </c>
      <c r="B172" s="10" t="s">
        <v>58</v>
      </c>
      <c r="C172" s="10" t="s">
        <v>62</v>
      </c>
      <c r="D172" s="10" t="s">
        <v>28</v>
      </c>
      <c r="E172" s="11" t="s">
        <v>290</v>
      </c>
      <c r="F172" s="10"/>
      <c r="G172" s="19">
        <v>0</v>
      </c>
      <c r="H172" s="47">
        <v>0</v>
      </c>
      <c r="I172" s="47">
        <v>0</v>
      </c>
      <c r="J172" s="4"/>
    </row>
    <row r="173" spans="1:10" ht="33.75" x14ac:dyDescent="0.2">
      <c r="A173" s="10" t="s">
        <v>291</v>
      </c>
      <c r="B173" s="10" t="s">
        <v>58</v>
      </c>
      <c r="C173" s="10" t="s">
        <v>62</v>
      </c>
      <c r="D173" s="10" t="s">
        <v>58</v>
      </c>
      <c r="E173" s="11" t="s">
        <v>292</v>
      </c>
      <c r="F173" s="10"/>
      <c r="G173" s="19">
        <v>0</v>
      </c>
      <c r="H173" s="47">
        <v>0</v>
      </c>
      <c r="I173" s="47">
        <v>0</v>
      </c>
      <c r="J173" s="4"/>
    </row>
    <row r="174" spans="1:10" ht="22.5" x14ac:dyDescent="0.2">
      <c r="A174" s="10" t="s">
        <v>293</v>
      </c>
      <c r="B174" s="10" t="s">
        <v>58</v>
      </c>
      <c r="C174" s="10" t="s">
        <v>62</v>
      </c>
      <c r="D174" s="10" t="s">
        <v>59</v>
      </c>
      <c r="E174" s="11" t="s">
        <v>294</v>
      </c>
      <c r="F174" s="10"/>
      <c r="G174" s="19">
        <v>0</v>
      </c>
      <c r="H174" s="47">
        <v>0</v>
      </c>
      <c r="I174" s="47">
        <v>0</v>
      </c>
      <c r="J174" s="4"/>
    </row>
    <row r="175" spans="1:10" ht="17.25" customHeight="1" x14ac:dyDescent="0.2">
      <c r="A175" s="10" t="s">
        <v>295</v>
      </c>
      <c r="B175" s="10" t="s">
        <v>58</v>
      </c>
      <c r="C175" s="10" t="s">
        <v>62</v>
      </c>
      <c r="D175" s="10" t="s">
        <v>60</v>
      </c>
      <c r="E175" s="11" t="s">
        <v>296</v>
      </c>
      <c r="F175" s="10"/>
      <c r="G175" s="19">
        <v>0</v>
      </c>
      <c r="H175" s="47">
        <v>0</v>
      </c>
      <c r="I175" s="47">
        <v>0</v>
      </c>
      <c r="J175" s="4"/>
    </row>
    <row r="176" spans="1:10" ht="22.5" x14ac:dyDescent="0.2">
      <c r="A176" s="10" t="s">
        <v>297</v>
      </c>
      <c r="B176" s="10" t="s">
        <v>58</v>
      </c>
      <c r="C176" s="10" t="s">
        <v>62</v>
      </c>
      <c r="D176" s="10" t="s">
        <v>61</v>
      </c>
      <c r="E176" s="11" t="s">
        <v>298</v>
      </c>
      <c r="F176" s="10"/>
      <c r="G176" s="19">
        <v>0</v>
      </c>
      <c r="H176" s="47">
        <v>0</v>
      </c>
      <c r="I176" s="47">
        <v>0</v>
      </c>
      <c r="J176" s="4"/>
    </row>
    <row r="177" spans="1:10" ht="22.5" x14ac:dyDescent="0.2">
      <c r="A177" s="10" t="s">
        <v>299</v>
      </c>
      <c r="B177" s="10" t="s">
        <v>58</v>
      </c>
      <c r="C177" s="10" t="s">
        <v>63</v>
      </c>
      <c r="D177" s="10" t="s">
        <v>29</v>
      </c>
      <c r="E177" s="11" t="s">
        <v>300</v>
      </c>
      <c r="F177" s="10"/>
      <c r="G177" s="52">
        <f>H177+I177</f>
        <v>0</v>
      </c>
      <c r="H177" s="46">
        <f>H178</f>
        <v>0</v>
      </c>
      <c r="I177" s="46">
        <f>I178</f>
        <v>0</v>
      </c>
      <c r="J177" s="4"/>
    </row>
    <row r="178" spans="1:10" ht="22.5" x14ac:dyDescent="0.2">
      <c r="A178" s="10" t="s">
        <v>301</v>
      </c>
      <c r="B178" s="10" t="s">
        <v>58</v>
      </c>
      <c r="C178" s="10" t="s">
        <v>63</v>
      </c>
      <c r="D178" s="10" t="s">
        <v>30</v>
      </c>
      <c r="E178" s="11" t="s">
        <v>302</v>
      </c>
      <c r="F178" s="10"/>
      <c r="G178" s="19">
        <v>0</v>
      </c>
      <c r="H178" s="47">
        <v>0</v>
      </c>
      <c r="I178" s="47">
        <v>0</v>
      </c>
      <c r="J178" s="4"/>
    </row>
    <row r="179" spans="1:10" ht="33.75" x14ac:dyDescent="0.2">
      <c r="A179" s="10" t="s">
        <v>303</v>
      </c>
      <c r="B179" s="10" t="s">
        <v>59</v>
      </c>
      <c r="C179" s="10" t="s">
        <v>29</v>
      </c>
      <c r="D179" s="10" t="s">
        <v>29</v>
      </c>
      <c r="E179" s="11" t="s">
        <v>304</v>
      </c>
      <c r="F179" s="10"/>
      <c r="G179" s="73">
        <f>H179+I179</f>
        <v>1934271.9239999999</v>
      </c>
      <c r="H179" s="74">
        <f>H180+H187+H191+H193+H199+H206</f>
        <v>960271.92399999988</v>
      </c>
      <c r="I179" s="74">
        <f>I180+I187+I191+I193+I199+I206</f>
        <v>974000</v>
      </c>
      <c r="J179" s="4"/>
    </row>
    <row r="180" spans="1:10" x14ac:dyDescent="0.2">
      <c r="A180" s="10" t="s">
        <v>305</v>
      </c>
      <c r="B180" s="10" t="s">
        <v>59</v>
      </c>
      <c r="C180" s="10" t="s">
        <v>30</v>
      </c>
      <c r="D180" s="10" t="s">
        <v>29</v>
      </c>
      <c r="E180" s="11" t="s">
        <v>306</v>
      </c>
      <c r="F180" s="10"/>
      <c r="G180" s="75">
        <f t="shared" ref="G180:G211" si="5">H180+I180</f>
        <v>845163.2</v>
      </c>
      <c r="H180" s="46">
        <f>H181</f>
        <v>591163.19999999995</v>
      </c>
      <c r="I180" s="46">
        <f>I181</f>
        <v>254000</v>
      </c>
      <c r="J180" s="4"/>
    </row>
    <row r="181" spans="1:10" x14ac:dyDescent="0.2">
      <c r="A181" s="10" t="s">
        <v>307</v>
      </c>
      <c r="B181" s="10" t="s">
        <v>59</v>
      </c>
      <c r="C181" s="10" t="s">
        <v>30</v>
      </c>
      <c r="D181" s="10" t="s">
        <v>30</v>
      </c>
      <c r="E181" s="11" t="s">
        <v>308</v>
      </c>
      <c r="F181" s="10"/>
      <c r="G181" s="48">
        <f t="shared" si="5"/>
        <v>845163.2</v>
      </c>
      <c r="H181" s="57">
        <f>H182+H183+H184+H185+H186</f>
        <v>591163.19999999995</v>
      </c>
      <c r="I181" s="57">
        <f>I182+I183+I184+I185+I186</f>
        <v>254000</v>
      </c>
      <c r="J181" s="4"/>
    </row>
    <row r="182" spans="1:10" x14ac:dyDescent="0.2">
      <c r="A182" s="10"/>
      <c r="B182" s="10"/>
      <c r="C182" s="10"/>
      <c r="D182" s="10"/>
      <c r="E182" s="11" t="s">
        <v>77</v>
      </c>
      <c r="F182" s="10" t="s">
        <v>36</v>
      </c>
      <c r="G182" s="48">
        <f t="shared" si="5"/>
        <v>0</v>
      </c>
      <c r="H182" s="57">
        <v>0</v>
      </c>
      <c r="I182" s="57">
        <v>0</v>
      </c>
      <c r="J182" s="4"/>
    </row>
    <row r="183" spans="1:10" x14ac:dyDescent="0.2">
      <c r="A183" s="10"/>
      <c r="B183" s="10"/>
      <c r="C183" s="10"/>
      <c r="D183" s="10"/>
      <c r="E183" s="11" t="s">
        <v>309</v>
      </c>
      <c r="F183" s="55">
        <v>4511</v>
      </c>
      <c r="G183" s="48">
        <f t="shared" si="5"/>
        <v>591163.19999999995</v>
      </c>
      <c r="H183" s="57">
        <v>591163.19999999995</v>
      </c>
      <c r="I183" s="57">
        <v>0</v>
      </c>
      <c r="J183" s="4"/>
    </row>
    <row r="184" spans="1:10" x14ac:dyDescent="0.2">
      <c r="A184" s="10"/>
      <c r="B184" s="10"/>
      <c r="C184" s="10"/>
      <c r="D184" s="10"/>
      <c r="E184" s="11" t="s">
        <v>103</v>
      </c>
      <c r="F184" s="10">
        <v>5134</v>
      </c>
      <c r="G184" s="48">
        <f t="shared" si="5"/>
        <v>10000</v>
      </c>
      <c r="H184" s="57">
        <v>0</v>
      </c>
      <c r="I184" s="57">
        <v>10000</v>
      </c>
      <c r="J184" s="4"/>
    </row>
    <row r="185" spans="1:10" x14ac:dyDescent="0.2">
      <c r="A185" s="10"/>
      <c r="B185" s="10"/>
      <c r="C185" s="10"/>
      <c r="D185" s="10"/>
      <c r="E185" s="11" t="s">
        <v>100</v>
      </c>
      <c r="F185" s="10" t="s">
        <v>10</v>
      </c>
      <c r="G185" s="48">
        <f t="shared" si="5"/>
        <v>220000</v>
      </c>
      <c r="H185" s="57">
        <v>0</v>
      </c>
      <c r="I185" s="57">
        <v>220000</v>
      </c>
      <c r="J185" s="4"/>
    </row>
    <row r="186" spans="1:10" x14ac:dyDescent="0.2">
      <c r="A186" s="10"/>
      <c r="B186" s="10"/>
      <c r="C186" s="10"/>
      <c r="D186" s="10"/>
      <c r="E186" s="11" t="s">
        <v>310</v>
      </c>
      <c r="F186" s="10" t="s">
        <v>12</v>
      </c>
      <c r="G186" s="48">
        <f t="shared" si="5"/>
        <v>24000</v>
      </c>
      <c r="H186" s="57">
        <v>0</v>
      </c>
      <c r="I186" s="57">
        <v>24000</v>
      </c>
      <c r="J186" s="4"/>
    </row>
    <row r="187" spans="1:10" ht="22.5" x14ac:dyDescent="0.2">
      <c r="A187" s="10">
        <v>2520</v>
      </c>
      <c r="B187" s="10" t="s">
        <v>59</v>
      </c>
      <c r="C187" s="10">
        <v>2</v>
      </c>
      <c r="D187" s="10" t="s">
        <v>29</v>
      </c>
      <c r="E187" s="11" t="s">
        <v>311</v>
      </c>
      <c r="F187" s="10"/>
      <c r="G187" s="75">
        <f t="shared" si="5"/>
        <v>0</v>
      </c>
      <c r="H187" s="12">
        <f>H188</f>
        <v>0</v>
      </c>
      <c r="I187" s="12">
        <f>I188</f>
        <v>0</v>
      </c>
      <c r="J187" s="4"/>
    </row>
    <row r="188" spans="1:10" ht="22.5" x14ac:dyDescent="0.2">
      <c r="A188" s="10">
        <v>2521</v>
      </c>
      <c r="B188" s="10" t="s">
        <v>59</v>
      </c>
      <c r="C188" s="10">
        <v>2</v>
      </c>
      <c r="D188" s="10" t="s">
        <v>30</v>
      </c>
      <c r="E188" s="11" t="s">
        <v>312</v>
      </c>
      <c r="F188" s="10"/>
      <c r="G188" s="48">
        <f t="shared" si="5"/>
        <v>0</v>
      </c>
      <c r="H188" s="47">
        <f>H189+H190</f>
        <v>0</v>
      </c>
      <c r="I188" s="47">
        <v>0</v>
      </c>
      <c r="J188" s="4"/>
    </row>
    <row r="189" spans="1:10" x14ac:dyDescent="0.2">
      <c r="A189" s="10"/>
      <c r="B189" s="10"/>
      <c r="C189" s="10"/>
      <c r="D189" s="10"/>
      <c r="E189" s="11" t="s">
        <v>78</v>
      </c>
      <c r="F189" s="10">
        <v>4214</v>
      </c>
      <c r="G189" s="48">
        <f t="shared" si="5"/>
        <v>0</v>
      </c>
      <c r="H189" s="47">
        <v>0</v>
      </c>
      <c r="I189" s="47">
        <v>0</v>
      </c>
      <c r="J189" s="4"/>
    </row>
    <row r="190" spans="1:10" x14ac:dyDescent="0.2">
      <c r="A190" s="10"/>
      <c r="B190" s="10"/>
      <c r="C190" s="10"/>
      <c r="D190" s="10"/>
      <c r="E190" s="11" t="s">
        <v>90</v>
      </c>
      <c r="F190" s="10">
        <v>4239</v>
      </c>
      <c r="G190" s="48">
        <f t="shared" si="5"/>
        <v>0</v>
      </c>
      <c r="H190" s="47">
        <v>0</v>
      </c>
      <c r="I190" s="47">
        <v>0</v>
      </c>
      <c r="J190" s="4"/>
    </row>
    <row r="191" spans="1:10" x14ac:dyDescent="0.2">
      <c r="A191" s="10" t="s">
        <v>313</v>
      </c>
      <c r="B191" s="10" t="s">
        <v>59</v>
      </c>
      <c r="C191" s="10" t="s">
        <v>28</v>
      </c>
      <c r="D191" s="10" t="s">
        <v>29</v>
      </c>
      <c r="E191" s="11" t="s">
        <v>314</v>
      </c>
      <c r="F191" s="10"/>
      <c r="G191" s="75">
        <f t="shared" si="5"/>
        <v>0</v>
      </c>
      <c r="H191" s="46">
        <v>0</v>
      </c>
      <c r="I191" s="46">
        <v>0</v>
      </c>
      <c r="J191" s="4"/>
    </row>
    <row r="192" spans="1:10" x14ac:dyDescent="0.2">
      <c r="A192" s="10" t="s">
        <v>315</v>
      </c>
      <c r="B192" s="10" t="s">
        <v>59</v>
      </c>
      <c r="C192" s="10" t="s">
        <v>28</v>
      </c>
      <c r="D192" s="10" t="s">
        <v>30</v>
      </c>
      <c r="E192" s="11" t="s">
        <v>316</v>
      </c>
      <c r="F192" s="10"/>
      <c r="G192" s="48">
        <f t="shared" si="5"/>
        <v>0</v>
      </c>
      <c r="H192" s="47">
        <v>0</v>
      </c>
      <c r="I192" s="47">
        <v>0</v>
      </c>
      <c r="J192" s="4"/>
    </row>
    <row r="193" spans="1:10" x14ac:dyDescent="0.2">
      <c r="A193" s="10" t="s">
        <v>317</v>
      </c>
      <c r="B193" s="10" t="s">
        <v>59</v>
      </c>
      <c r="C193" s="10" t="s">
        <v>58</v>
      </c>
      <c r="D193" s="10" t="s">
        <v>29</v>
      </c>
      <c r="E193" s="11" t="s">
        <v>318</v>
      </c>
      <c r="F193" s="10"/>
      <c r="G193" s="75">
        <f>H193+I193</f>
        <v>730000</v>
      </c>
      <c r="H193" s="46">
        <f>H194</f>
        <v>20000</v>
      </c>
      <c r="I193" s="46">
        <f>I194</f>
        <v>710000</v>
      </c>
      <c r="J193" s="4"/>
    </row>
    <row r="194" spans="1:10" x14ac:dyDescent="0.2">
      <c r="A194" s="10" t="s">
        <v>319</v>
      </c>
      <c r="B194" s="10" t="s">
        <v>59</v>
      </c>
      <c r="C194" s="10" t="s">
        <v>58</v>
      </c>
      <c r="D194" s="10" t="s">
        <v>30</v>
      </c>
      <c r="E194" s="11" t="s">
        <v>320</v>
      </c>
      <c r="F194" s="10"/>
      <c r="G194" s="48">
        <f t="shared" si="5"/>
        <v>730000</v>
      </c>
      <c r="H194" s="57">
        <f>H195+H196+H197+H198</f>
        <v>20000</v>
      </c>
      <c r="I194" s="57">
        <f>I195+I196+I197+I198</f>
        <v>710000</v>
      </c>
      <c r="J194" s="4"/>
    </row>
    <row r="195" spans="1:10" x14ac:dyDescent="0.2">
      <c r="A195" s="10"/>
      <c r="B195" s="10"/>
      <c r="C195" s="10"/>
      <c r="D195" s="10"/>
      <c r="E195" s="56" t="s">
        <v>77</v>
      </c>
      <c r="F195" s="10">
        <v>4213</v>
      </c>
      <c r="G195" s="48">
        <f>H195+I195</f>
        <v>20000</v>
      </c>
      <c r="H195" s="57">
        <v>20000</v>
      </c>
      <c r="I195" s="57">
        <v>0</v>
      </c>
      <c r="J195" s="4"/>
    </row>
    <row r="196" spans="1:10" x14ac:dyDescent="0.2">
      <c r="A196" s="10"/>
      <c r="B196" s="10"/>
      <c r="C196" s="10"/>
      <c r="D196" s="10"/>
      <c r="E196" s="11" t="s">
        <v>228</v>
      </c>
      <c r="F196" s="10">
        <v>5112</v>
      </c>
      <c r="G196" s="48">
        <f>H196+I196</f>
        <v>300000</v>
      </c>
      <c r="H196" s="57">
        <v>0</v>
      </c>
      <c r="I196" s="57">
        <v>300000</v>
      </c>
      <c r="J196" s="4"/>
    </row>
    <row r="197" spans="1:10" x14ac:dyDescent="0.2">
      <c r="A197" s="10"/>
      <c r="B197" s="10"/>
      <c r="C197" s="10"/>
      <c r="D197" s="10"/>
      <c r="E197" s="34" t="s">
        <v>268</v>
      </c>
      <c r="F197" s="10">
        <v>5113</v>
      </c>
      <c r="G197" s="48">
        <f>H197+I197</f>
        <v>400000</v>
      </c>
      <c r="H197" s="57">
        <v>0</v>
      </c>
      <c r="I197" s="57">
        <v>400000</v>
      </c>
      <c r="J197" s="4"/>
    </row>
    <row r="198" spans="1:10" x14ac:dyDescent="0.2">
      <c r="A198" s="10" t="s">
        <v>0</v>
      </c>
      <c r="B198" s="10"/>
      <c r="C198" s="10"/>
      <c r="D198" s="10"/>
      <c r="E198" s="11" t="s">
        <v>103</v>
      </c>
      <c r="F198" s="10">
        <v>5134</v>
      </c>
      <c r="G198" s="48">
        <f>H198+I198</f>
        <v>10000</v>
      </c>
      <c r="H198" s="57">
        <v>0</v>
      </c>
      <c r="I198" s="57">
        <v>10000</v>
      </c>
      <c r="J198" s="4"/>
    </row>
    <row r="199" spans="1:10" ht="33.75" x14ac:dyDescent="0.2">
      <c r="A199" s="10" t="s">
        <v>321</v>
      </c>
      <c r="B199" s="10" t="s">
        <v>59</v>
      </c>
      <c r="C199" s="10" t="s">
        <v>59</v>
      </c>
      <c r="D199" s="10" t="s">
        <v>29</v>
      </c>
      <c r="E199" s="11" t="s">
        <v>322</v>
      </c>
      <c r="F199" s="10"/>
      <c r="G199" s="75">
        <f t="shared" si="5"/>
        <v>0</v>
      </c>
      <c r="H199" s="46">
        <v>0</v>
      </c>
      <c r="I199" s="46">
        <v>0</v>
      </c>
      <c r="J199" s="4"/>
    </row>
    <row r="200" spans="1:10" ht="22.5" x14ac:dyDescent="0.2">
      <c r="A200" s="10" t="s">
        <v>323</v>
      </c>
      <c r="B200" s="10" t="s">
        <v>59</v>
      </c>
      <c r="C200" s="10" t="s">
        <v>59</v>
      </c>
      <c r="D200" s="10" t="s">
        <v>30</v>
      </c>
      <c r="E200" s="11" t="s">
        <v>324</v>
      </c>
      <c r="F200" s="10"/>
      <c r="G200" s="48">
        <f t="shared" si="5"/>
        <v>0</v>
      </c>
      <c r="H200" s="57">
        <v>0</v>
      </c>
      <c r="I200" s="47">
        <v>0</v>
      </c>
      <c r="J200" s="4"/>
    </row>
    <row r="201" spans="1:10" x14ac:dyDescent="0.2">
      <c r="A201" s="10"/>
      <c r="B201" s="10"/>
      <c r="C201" s="10"/>
      <c r="D201" s="10"/>
      <c r="E201" s="11" t="s">
        <v>90</v>
      </c>
      <c r="F201" s="10" t="s">
        <v>18</v>
      </c>
      <c r="G201" s="48">
        <f t="shared" si="5"/>
        <v>0</v>
      </c>
      <c r="H201" s="57">
        <v>0</v>
      </c>
      <c r="I201" s="47">
        <v>0</v>
      </c>
      <c r="J201" s="4"/>
    </row>
    <row r="202" spans="1:10" x14ac:dyDescent="0.2">
      <c r="A202" s="10"/>
      <c r="B202" s="10"/>
      <c r="C202" s="10"/>
      <c r="D202" s="10"/>
      <c r="E202" s="11" t="s">
        <v>92</v>
      </c>
      <c r="F202" s="10" t="s">
        <v>19</v>
      </c>
      <c r="G202" s="48">
        <f t="shared" si="5"/>
        <v>0</v>
      </c>
      <c r="H202" s="57">
        <v>0</v>
      </c>
      <c r="I202" s="47">
        <v>0</v>
      </c>
      <c r="J202" s="4"/>
    </row>
    <row r="203" spans="1:10" x14ac:dyDescent="0.2">
      <c r="A203" s="10"/>
      <c r="B203" s="10"/>
      <c r="C203" s="10"/>
      <c r="D203" s="10"/>
      <c r="E203" s="11" t="s">
        <v>325</v>
      </c>
      <c r="F203" s="10" t="s">
        <v>23</v>
      </c>
      <c r="G203" s="48">
        <f t="shared" si="5"/>
        <v>0</v>
      </c>
      <c r="H203" s="57">
        <v>0</v>
      </c>
      <c r="I203" s="47">
        <v>0</v>
      </c>
      <c r="J203" s="4"/>
    </row>
    <row r="204" spans="1:10" x14ac:dyDescent="0.2">
      <c r="A204" s="10"/>
      <c r="B204" s="10"/>
      <c r="C204" s="10"/>
      <c r="D204" s="10"/>
      <c r="E204" s="11" t="s">
        <v>95</v>
      </c>
      <c r="F204" s="10" t="s">
        <v>24</v>
      </c>
      <c r="G204" s="48">
        <f t="shared" si="5"/>
        <v>0</v>
      </c>
      <c r="H204" s="57">
        <v>0</v>
      </c>
      <c r="I204" s="47">
        <v>0</v>
      </c>
      <c r="J204" s="4"/>
    </row>
    <row r="205" spans="1:10" x14ac:dyDescent="0.2">
      <c r="A205" s="10"/>
      <c r="B205" s="10"/>
      <c r="C205" s="10"/>
      <c r="D205" s="10"/>
      <c r="E205" s="11" t="s">
        <v>97</v>
      </c>
      <c r="F205" s="10" t="s">
        <v>26</v>
      </c>
      <c r="G205" s="48">
        <f t="shared" si="5"/>
        <v>0</v>
      </c>
      <c r="H205" s="57">
        <v>0</v>
      </c>
      <c r="I205" s="47">
        <v>0</v>
      </c>
      <c r="J205" s="4"/>
    </row>
    <row r="206" spans="1:10" ht="22.5" x14ac:dyDescent="0.2">
      <c r="A206" s="10" t="s">
        <v>326</v>
      </c>
      <c r="B206" s="10" t="s">
        <v>59</v>
      </c>
      <c r="C206" s="10" t="s">
        <v>60</v>
      </c>
      <c r="D206" s="10" t="s">
        <v>29</v>
      </c>
      <c r="E206" s="11" t="s">
        <v>327</v>
      </c>
      <c r="F206" s="10"/>
      <c r="G206" s="75">
        <f t="shared" si="5"/>
        <v>359108.72399999999</v>
      </c>
      <c r="H206" s="12">
        <f>H207+H208+H209+H211+H210</f>
        <v>349108.72399999999</v>
      </c>
      <c r="I206" s="12">
        <f>I207+I208+I209+I211+I210</f>
        <v>10000</v>
      </c>
      <c r="J206" s="4"/>
    </row>
    <row r="207" spans="1:10" x14ac:dyDescent="0.2">
      <c r="A207" s="10"/>
      <c r="B207" s="10"/>
      <c r="C207" s="10"/>
      <c r="D207" s="10"/>
      <c r="E207" s="11" t="s">
        <v>328</v>
      </c>
      <c r="F207" s="10">
        <v>4213</v>
      </c>
      <c r="G207" s="48">
        <f t="shared" si="5"/>
        <v>3000</v>
      </c>
      <c r="H207" s="47">
        <v>3000</v>
      </c>
      <c r="I207" s="47">
        <v>0</v>
      </c>
      <c r="J207" s="4"/>
    </row>
    <row r="208" spans="1:10" x14ac:dyDescent="0.2">
      <c r="A208" s="10"/>
      <c r="B208" s="10"/>
      <c r="C208" s="10"/>
      <c r="D208" s="10"/>
      <c r="E208" s="11" t="s">
        <v>78</v>
      </c>
      <c r="F208" s="10">
        <v>4214</v>
      </c>
      <c r="G208" s="48">
        <f>H208+I208</f>
        <v>500</v>
      </c>
      <c r="H208" s="47">
        <v>500</v>
      </c>
      <c r="I208" s="47">
        <v>0</v>
      </c>
      <c r="J208" s="4"/>
    </row>
    <row r="209" spans="1:14" x14ac:dyDescent="0.2">
      <c r="A209" s="10"/>
      <c r="B209" s="10"/>
      <c r="C209" s="10"/>
      <c r="D209" s="10"/>
      <c r="E209" s="11" t="s">
        <v>90</v>
      </c>
      <c r="F209" s="10">
        <v>4239</v>
      </c>
      <c r="G209" s="48">
        <f t="shared" si="5"/>
        <v>45000</v>
      </c>
      <c r="H209" s="47">
        <v>45000</v>
      </c>
      <c r="I209" s="47">
        <v>0</v>
      </c>
      <c r="J209" s="4"/>
    </row>
    <row r="210" spans="1:14" x14ac:dyDescent="0.2">
      <c r="A210" s="10"/>
      <c r="B210" s="10"/>
      <c r="C210" s="10"/>
      <c r="D210" s="10"/>
      <c r="E210" s="11" t="s">
        <v>329</v>
      </c>
      <c r="F210" s="10">
        <v>4729</v>
      </c>
      <c r="G210" s="48">
        <f>H210+I210</f>
        <v>300608.72399999999</v>
      </c>
      <c r="H210" s="47">
        <v>300608.72399999999</v>
      </c>
      <c r="I210" s="47">
        <v>0</v>
      </c>
      <c r="J210" s="4"/>
    </row>
    <row r="211" spans="1:14" x14ac:dyDescent="0.2">
      <c r="A211" s="10"/>
      <c r="B211" s="10"/>
      <c r="C211" s="10"/>
      <c r="D211" s="10"/>
      <c r="E211" s="11" t="s">
        <v>103</v>
      </c>
      <c r="F211" s="10">
        <v>5134</v>
      </c>
      <c r="G211" s="48">
        <f t="shared" si="5"/>
        <v>10000</v>
      </c>
      <c r="H211" s="47">
        <v>0</v>
      </c>
      <c r="I211" s="47">
        <v>10000</v>
      </c>
      <c r="J211" s="4"/>
    </row>
    <row r="212" spans="1:14" ht="45" x14ac:dyDescent="0.2">
      <c r="A212" s="10" t="s">
        <v>330</v>
      </c>
      <c r="B212" s="10" t="s">
        <v>60</v>
      </c>
      <c r="C212" s="10" t="s">
        <v>29</v>
      </c>
      <c r="D212" s="10" t="s">
        <v>29</v>
      </c>
      <c r="E212" s="11" t="s">
        <v>331</v>
      </c>
      <c r="F212" s="10"/>
      <c r="G212" s="76">
        <f>H212+I212</f>
        <v>1714169.2</v>
      </c>
      <c r="H212" s="74">
        <f>H213+H215+H217+H232+H234</f>
        <v>624169.19999999995</v>
      </c>
      <c r="I212" s="74">
        <f>I213+I215+I217+I232+I234</f>
        <v>1090000</v>
      </c>
      <c r="J212" s="4"/>
      <c r="M212" s="1"/>
      <c r="N212" s="1"/>
    </row>
    <row r="213" spans="1:14" x14ac:dyDescent="0.2">
      <c r="A213" s="10" t="s">
        <v>332</v>
      </c>
      <c r="B213" s="10" t="s">
        <v>60</v>
      </c>
      <c r="C213" s="10" t="s">
        <v>31</v>
      </c>
      <c r="D213" s="10" t="s">
        <v>29</v>
      </c>
      <c r="E213" s="11" t="s">
        <v>333</v>
      </c>
      <c r="F213" s="10"/>
      <c r="G213" s="52">
        <v>0</v>
      </c>
      <c r="H213" s="46">
        <v>0</v>
      </c>
      <c r="I213" s="46">
        <v>0</v>
      </c>
      <c r="J213" s="4"/>
    </row>
    <row r="214" spans="1:14" x14ac:dyDescent="0.2">
      <c r="A214" s="10" t="s">
        <v>334</v>
      </c>
      <c r="B214" s="10" t="s">
        <v>60</v>
      </c>
      <c r="C214" s="10" t="s">
        <v>31</v>
      </c>
      <c r="D214" s="10" t="s">
        <v>30</v>
      </c>
      <c r="E214" s="11" t="s">
        <v>335</v>
      </c>
      <c r="F214" s="10"/>
      <c r="G214" s="19">
        <v>0</v>
      </c>
      <c r="H214" s="47">
        <v>0</v>
      </c>
      <c r="I214" s="47">
        <v>0</v>
      </c>
      <c r="J214" s="4"/>
    </row>
    <row r="215" spans="1:14" x14ac:dyDescent="0.2">
      <c r="A215" s="10" t="s">
        <v>336</v>
      </c>
      <c r="B215" s="10" t="s">
        <v>60</v>
      </c>
      <c r="C215" s="10" t="s">
        <v>28</v>
      </c>
      <c r="D215" s="10" t="s">
        <v>29</v>
      </c>
      <c r="E215" s="11" t="s">
        <v>337</v>
      </c>
      <c r="F215" s="10"/>
      <c r="G215" s="52">
        <v>0</v>
      </c>
      <c r="H215" s="46">
        <v>0</v>
      </c>
      <c r="I215" s="46">
        <v>0</v>
      </c>
      <c r="J215" s="4"/>
    </row>
    <row r="216" spans="1:14" x14ac:dyDescent="0.2">
      <c r="A216" s="10" t="s">
        <v>338</v>
      </c>
      <c r="B216" s="10" t="s">
        <v>60</v>
      </c>
      <c r="C216" s="10" t="s">
        <v>28</v>
      </c>
      <c r="D216" s="10" t="s">
        <v>30</v>
      </c>
      <c r="E216" s="11" t="s">
        <v>339</v>
      </c>
      <c r="F216" s="10"/>
      <c r="G216" s="19">
        <v>0</v>
      </c>
      <c r="H216" s="47">
        <v>0</v>
      </c>
      <c r="I216" s="47">
        <v>0</v>
      </c>
      <c r="J216" s="4"/>
    </row>
    <row r="217" spans="1:14" x14ac:dyDescent="0.2">
      <c r="A217" s="10" t="s">
        <v>340</v>
      </c>
      <c r="B217" s="10" t="s">
        <v>60</v>
      </c>
      <c r="C217" s="10" t="s">
        <v>58</v>
      </c>
      <c r="D217" s="10" t="s">
        <v>29</v>
      </c>
      <c r="E217" s="11" t="s">
        <v>341</v>
      </c>
      <c r="F217" s="10"/>
      <c r="G217" s="45">
        <f>H217+I217</f>
        <v>790000</v>
      </c>
      <c r="H217" s="12">
        <f>H218</f>
        <v>70000</v>
      </c>
      <c r="I217" s="12">
        <f>I218</f>
        <v>720000</v>
      </c>
      <c r="J217" s="4"/>
    </row>
    <row r="218" spans="1:14" x14ac:dyDescent="0.2">
      <c r="A218" s="10" t="s">
        <v>342</v>
      </c>
      <c r="B218" s="10" t="s">
        <v>60</v>
      </c>
      <c r="C218" s="10" t="s">
        <v>58</v>
      </c>
      <c r="D218" s="10" t="s">
        <v>30</v>
      </c>
      <c r="E218" s="11" t="s">
        <v>343</v>
      </c>
      <c r="F218" s="10"/>
      <c r="G218" s="19">
        <f>H218+I218</f>
        <v>790000</v>
      </c>
      <c r="H218" s="47">
        <f>H219+H220+H221+H222+H223+H224+H225+H226+H227+H228+H229+H230+H231</f>
        <v>70000</v>
      </c>
      <c r="I218" s="47">
        <f>I219+I220+I221+I222+I223+I224+I225+I226+I227+I228+I229+I230+I231</f>
        <v>720000</v>
      </c>
      <c r="J218" s="4"/>
    </row>
    <row r="219" spans="1:14" x14ac:dyDescent="0.2">
      <c r="A219" s="10"/>
      <c r="B219" s="10"/>
      <c r="C219" s="10"/>
      <c r="D219" s="10"/>
      <c r="E219" s="11" t="s">
        <v>76</v>
      </c>
      <c r="F219" s="10" t="s">
        <v>35</v>
      </c>
      <c r="G219" s="19">
        <f t="shared" ref="G219:G231" si="6">H219+I219</f>
        <v>0</v>
      </c>
      <c r="H219" s="47">
        <v>0</v>
      </c>
      <c r="I219" s="47">
        <v>0</v>
      </c>
      <c r="J219" s="4"/>
    </row>
    <row r="220" spans="1:14" x14ac:dyDescent="0.2">
      <c r="A220" s="10"/>
      <c r="B220" s="10"/>
      <c r="C220" s="10"/>
      <c r="D220" s="10"/>
      <c r="E220" s="11" t="s">
        <v>212</v>
      </c>
      <c r="F220" s="10" t="s">
        <v>39</v>
      </c>
      <c r="G220" s="19">
        <f t="shared" si="6"/>
        <v>0</v>
      </c>
      <c r="H220" s="47">
        <v>0</v>
      </c>
      <c r="I220" s="47">
        <v>0</v>
      </c>
      <c r="J220" s="4"/>
    </row>
    <row r="221" spans="1:14" x14ac:dyDescent="0.2">
      <c r="A221" s="10"/>
      <c r="B221" s="10"/>
      <c r="C221" s="10"/>
      <c r="D221" s="10"/>
      <c r="E221" s="11" t="s">
        <v>90</v>
      </c>
      <c r="F221" s="10" t="s">
        <v>18</v>
      </c>
      <c r="G221" s="19">
        <f t="shared" si="6"/>
        <v>0</v>
      </c>
      <c r="H221" s="47">
        <v>0</v>
      </c>
      <c r="I221" s="47">
        <v>0</v>
      </c>
      <c r="J221" s="4"/>
    </row>
    <row r="222" spans="1:14" x14ac:dyDescent="0.2">
      <c r="A222" s="10"/>
      <c r="B222" s="10"/>
      <c r="C222" s="10"/>
      <c r="D222" s="10"/>
      <c r="E222" s="11" t="s">
        <v>92</v>
      </c>
      <c r="F222" s="10" t="s">
        <v>19</v>
      </c>
      <c r="G222" s="19">
        <f t="shared" si="6"/>
        <v>0</v>
      </c>
      <c r="H222" s="47">
        <v>0</v>
      </c>
      <c r="I222" s="47">
        <v>0</v>
      </c>
      <c r="J222" s="4"/>
    </row>
    <row r="223" spans="1:14" ht="14.25" customHeight="1" x14ac:dyDescent="0.2">
      <c r="A223" s="10"/>
      <c r="B223" s="10"/>
      <c r="C223" s="10"/>
      <c r="D223" s="10"/>
      <c r="E223" s="11" t="s">
        <v>213</v>
      </c>
      <c r="F223" s="10" t="s">
        <v>20</v>
      </c>
      <c r="G223" s="19">
        <f t="shared" si="6"/>
        <v>70000</v>
      </c>
      <c r="H223" s="47">
        <v>70000</v>
      </c>
      <c r="I223" s="47">
        <v>0</v>
      </c>
      <c r="J223" s="4"/>
    </row>
    <row r="224" spans="1:14" ht="22.5" x14ac:dyDescent="0.2">
      <c r="A224" s="10"/>
      <c r="B224" s="10"/>
      <c r="C224" s="10"/>
      <c r="D224" s="10"/>
      <c r="E224" s="11" t="s">
        <v>93</v>
      </c>
      <c r="F224" s="10" t="s">
        <v>21</v>
      </c>
      <c r="G224" s="19">
        <f t="shared" si="6"/>
        <v>0</v>
      </c>
      <c r="H224" s="47">
        <v>0</v>
      </c>
      <c r="I224" s="47">
        <v>0</v>
      </c>
      <c r="J224" s="4"/>
    </row>
    <row r="225" spans="1:10" x14ac:dyDescent="0.2">
      <c r="A225" s="10"/>
      <c r="B225" s="10"/>
      <c r="C225" s="10"/>
      <c r="D225" s="10"/>
      <c r="E225" s="11" t="s">
        <v>97</v>
      </c>
      <c r="F225" s="10" t="s">
        <v>26</v>
      </c>
      <c r="G225" s="19">
        <f t="shared" si="6"/>
        <v>0</v>
      </c>
      <c r="H225" s="47">
        <v>0</v>
      </c>
      <c r="I225" s="47">
        <v>0</v>
      </c>
      <c r="J225" s="4"/>
    </row>
    <row r="226" spans="1:10" x14ac:dyDescent="0.2">
      <c r="A226" s="10"/>
      <c r="B226" s="10"/>
      <c r="C226" s="10"/>
      <c r="D226" s="10"/>
      <c r="E226" s="11" t="s">
        <v>228</v>
      </c>
      <c r="F226" s="10" t="s">
        <v>8</v>
      </c>
      <c r="G226" s="19">
        <f t="shared" si="6"/>
        <v>700000</v>
      </c>
      <c r="H226" s="47">
        <v>0</v>
      </c>
      <c r="I226" s="47">
        <v>700000</v>
      </c>
      <c r="J226" s="4"/>
    </row>
    <row r="227" spans="1:10" x14ac:dyDescent="0.2">
      <c r="A227" s="10"/>
      <c r="B227" s="10"/>
      <c r="C227" s="10"/>
      <c r="D227" s="10"/>
      <c r="E227" s="11" t="s">
        <v>99</v>
      </c>
      <c r="F227" s="10" t="s">
        <v>9</v>
      </c>
      <c r="G227" s="19">
        <f t="shared" si="6"/>
        <v>0</v>
      </c>
      <c r="H227" s="47">
        <v>0</v>
      </c>
      <c r="I227" s="47">
        <v>0</v>
      </c>
      <c r="J227" s="4"/>
    </row>
    <row r="228" spans="1:10" x14ac:dyDescent="0.2">
      <c r="A228" s="10"/>
      <c r="B228" s="10"/>
      <c r="C228" s="10"/>
      <c r="D228" s="10"/>
      <c r="E228" s="11" t="s">
        <v>100</v>
      </c>
      <c r="F228" s="10" t="s">
        <v>10</v>
      </c>
      <c r="G228" s="19">
        <f t="shared" si="6"/>
        <v>0</v>
      </c>
      <c r="H228" s="47">
        <v>0</v>
      </c>
      <c r="I228" s="47">
        <v>0</v>
      </c>
      <c r="J228" s="4"/>
    </row>
    <row r="229" spans="1:10" x14ac:dyDescent="0.2">
      <c r="A229" s="10"/>
      <c r="B229" s="10"/>
      <c r="C229" s="10"/>
      <c r="D229" s="10"/>
      <c r="E229" s="11" t="s">
        <v>310</v>
      </c>
      <c r="F229" s="10" t="s">
        <v>12</v>
      </c>
      <c r="G229" s="19">
        <f t="shared" si="6"/>
        <v>0</v>
      </c>
      <c r="H229" s="47">
        <v>0</v>
      </c>
      <c r="I229" s="47">
        <v>0</v>
      </c>
      <c r="J229" s="4"/>
    </row>
    <row r="230" spans="1:10" x14ac:dyDescent="0.2">
      <c r="A230" s="10"/>
      <c r="B230" s="10"/>
      <c r="C230" s="10"/>
      <c r="D230" s="10"/>
      <c r="E230" s="11" t="s">
        <v>344</v>
      </c>
      <c r="F230" s="10" t="s">
        <v>13</v>
      </c>
      <c r="G230" s="19">
        <f t="shared" si="6"/>
        <v>0</v>
      </c>
      <c r="H230" s="47">
        <v>0</v>
      </c>
      <c r="I230" s="47">
        <v>0</v>
      </c>
      <c r="J230" s="4"/>
    </row>
    <row r="231" spans="1:10" x14ac:dyDescent="0.2">
      <c r="A231" s="10"/>
      <c r="B231" s="10"/>
      <c r="C231" s="10"/>
      <c r="D231" s="10"/>
      <c r="E231" s="11" t="s">
        <v>103</v>
      </c>
      <c r="F231" s="10" t="s">
        <v>14</v>
      </c>
      <c r="G231" s="19">
        <f t="shared" si="6"/>
        <v>20000</v>
      </c>
      <c r="H231" s="47">
        <v>0</v>
      </c>
      <c r="I231" s="47">
        <v>20000</v>
      </c>
      <c r="J231" s="4"/>
    </row>
    <row r="232" spans="1:10" ht="33.75" x14ac:dyDescent="0.2">
      <c r="A232" s="10" t="s">
        <v>345</v>
      </c>
      <c r="B232" s="10" t="s">
        <v>60</v>
      </c>
      <c r="C232" s="10" t="s">
        <v>59</v>
      </c>
      <c r="D232" s="10" t="s">
        <v>29</v>
      </c>
      <c r="E232" s="11" t="s">
        <v>346</v>
      </c>
      <c r="F232" s="10"/>
      <c r="G232" s="52">
        <v>0</v>
      </c>
      <c r="H232" s="46">
        <v>0</v>
      </c>
      <c r="I232" s="46">
        <v>0</v>
      </c>
      <c r="J232" s="4"/>
    </row>
    <row r="233" spans="1:10" ht="33.75" x14ac:dyDescent="0.2">
      <c r="A233" s="10" t="s">
        <v>347</v>
      </c>
      <c r="B233" s="10" t="s">
        <v>60</v>
      </c>
      <c r="C233" s="10" t="s">
        <v>59</v>
      </c>
      <c r="D233" s="10" t="s">
        <v>30</v>
      </c>
      <c r="E233" s="11" t="s">
        <v>348</v>
      </c>
      <c r="F233" s="10"/>
      <c r="G233" s="19">
        <v>0</v>
      </c>
      <c r="H233" s="47">
        <v>0</v>
      </c>
      <c r="I233" s="47">
        <v>0</v>
      </c>
      <c r="J233" s="4"/>
    </row>
    <row r="234" spans="1:10" ht="22.5" x14ac:dyDescent="0.2">
      <c r="A234" s="10" t="s">
        <v>349</v>
      </c>
      <c r="B234" s="10" t="s">
        <v>60</v>
      </c>
      <c r="C234" s="10" t="s">
        <v>60</v>
      </c>
      <c r="D234" s="10" t="s">
        <v>29</v>
      </c>
      <c r="E234" s="11" t="s">
        <v>350</v>
      </c>
      <c r="F234" s="10"/>
      <c r="G234" s="45">
        <f>H234+I234</f>
        <v>924169.2</v>
      </c>
      <c r="H234" s="12">
        <f>H235</f>
        <v>554169.19999999995</v>
      </c>
      <c r="I234" s="12">
        <f>I235</f>
        <v>370000</v>
      </c>
      <c r="J234" s="4"/>
    </row>
    <row r="235" spans="1:10" ht="22.5" x14ac:dyDescent="0.2">
      <c r="A235" s="10" t="s">
        <v>351</v>
      </c>
      <c r="B235" s="10" t="s">
        <v>60</v>
      </c>
      <c r="C235" s="10" t="s">
        <v>60</v>
      </c>
      <c r="D235" s="10" t="s">
        <v>30</v>
      </c>
      <c r="E235" s="11" t="s">
        <v>352</v>
      </c>
      <c r="F235" s="10"/>
      <c r="G235" s="48">
        <f>H235+I235</f>
        <v>924169.2</v>
      </c>
      <c r="H235" s="49">
        <f>H236+H237+H238+H239+H240+H241+H242+H243+H244+H245</f>
        <v>554169.19999999995</v>
      </c>
      <c r="I235" s="49">
        <f>I236+I237+I238+I240+I241+I242+I243+I244+I245</f>
        <v>370000</v>
      </c>
      <c r="J235" s="4"/>
    </row>
    <row r="236" spans="1:10" x14ac:dyDescent="0.2">
      <c r="A236" s="10"/>
      <c r="B236" s="10"/>
      <c r="C236" s="10"/>
      <c r="D236" s="10"/>
      <c r="E236" s="11" t="s">
        <v>309</v>
      </c>
      <c r="F236" s="10">
        <v>4511</v>
      </c>
      <c r="G236" s="48">
        <f t="shared" ref="G236:G245" si="7">H236+I236</f>
        <v>538169.19999999995</v>
      </c>
      <c r="H236" s="49">
        <v>538169.19999999995</v>
      </c>
      <c r="I236" s="49">
        <v>0</v>
      </c>
      <c r="J236" s="4"/>
    </row>
    <row r="237" spans="1:10" ht="17.25" customHeight="1" x14ac:dyDescent="0.2">
      <c r="A237" s="10"/>
      <c r="B237" s="10"/>
      <c r="C237" s="10"/>
      <c r="D237" s="10"/>
      <c r="E237" s="11" t="s">
        <v>213</v>
      </c>
      <c r="F237" s="10" t="s">
        <v>20</v>
      </c>
      <c r="G237" s="48">
        <f t="shared" si="7"/>
        <v>0</v>
      </c>
      <c r="H237" s="47">
        <v>0</v>
      </c>
      <c r="I237" s="47">
        <v>0</v>
      </c>
      <c r="J237" s="4"/>
    </row>
    <row r="238" spans="1:10" x14ac:dyDescent="0.2">
      <c r="A238" s="10"/>
      <c r="B238" s="10"/>
      <c r="C238" s="10"/>
      <c r="D238" s="10"/>
      <c r="E238" s="11" t="s">
        <v>90</v>
      </c>
      <c r="F238" s="10">
        <v>4239</v>
      </c>
      <c r="G238" s="48">
        <f t="shared" si="7"/>
        <v>6000</v>
      </c>
      <c r="H238" s="47">
        <v>6000</v>
      </c>
      <c r="I238" s="47">
        <v>0</v>
      </c>
      <c r="J238" s="4"/>
    </row>
    <row r="239" spans="1:10" x14ac:dyDescent="0.2">
      <c r="A239" s="10"/>
      <c r="B239" s="10"/>
      <c r="C239" s="10"/>
      <c r="D239" s="10"/>
      <c r="E239" s="11" t="s">
        <v>97</v>
      </c>
      <c r="F239" s="10">
        <v>4269</v>
      </c>
      <c r="G239" s="48">
        <f t="shared" si="7"/>
        <v>10000</v>
      </c>
      <c r="H239" s="47">
        <v>10000</v>
      </c>
      <c r="I239" s="47">
        <v>0</v>
      </c>
      <c r="J239" s="4"/>
    </row>
    <row r="240" spans="1:10" x14ac:dyDescent="0.2">
      <c r="A240" s="10"/>
      <c r="B240" s="10"/>
      <c r="C240" s="10"/>
      <c r="D240" s="10"/>
      <c r="E240" s="11" t="s">
        <v>228</v>
      </c>
      <c r="F240" s="10" t="s">
        <v>8</v>
      </c>
      <c r="G240" s="48">
        <f t="shared" si="7"/>
        <v>0</v>
      </c>
      <c r="H240" s="47">
        <v>0</v>
      </c>
      <c r="I240" s="47">
        <v>0</v>
      </c>
      <c r="J240" s="4"/>
    </row>
    <row r="241" spans="1:13" x14ac:dyDescent="0.2">
      <c r="A241" s="10"/>
      <c r="B241" s="10"/>
      <c r="C241" s="10"/>
      <c r="D241" s="10"/>
      <c r="E241" s="34" t="s">
        <v>268</v>
      </c>
      <c r="F241" s="10" t="s">
        <v>9</v>
      </c>
      <c r="G241" s="48">
        <f t="shared" si="7"/>
        <v>100000</v>
      </c>
      <c r="H241" s="47">
        <v>0</v>
      </c>
      <c r="I241" s="47">
        <v>100000</v>
      </c>
      <c r="J241" s="4"/>
      <c r="M241" s="2"/>
    </row>
    <row r="242" spans="1:13" x14ac:dyDescent="0.2">
      <c r="A242" s="10"/>
      <c r="B242" s="10"/>
      <c r="C242" s="10"/>
      <c r="D242" s="10"/>
      <c r="E242" s="11" t="s">
        <v>101</v>
      </c>
      <c r="F242" s="10" t="s">
        <v>11</v>
      </c>
      <c r="G242" s="48">
        <f t="shared" si="7"/>
        <v>0</v>
      </c>
      <c r="H242" s="47">
        <v>0</v>
      </c>
      <c r="I242" s="47">
        <v>0</v>
      </c>
      <c r="J242" s="4"/>
    </row>
    <row r="243" spans="1:13" x14ac:dyDescent="0.2">
      <c r="A243" s="10"/>
      <c r="B243" s="10"/>
      <c r="C243" s="10"/>
      <c r="D243" s="10"/>
      <c r="E243" s="11" t="s">
        <v>310</v>
      </c>
      <c r="F243" s="10" t="s">
        <v>12</v>
      </c>
      <c r="G243" s="48">
        <f t="shared" si="7"/>
        <v>0</v>
      </c>
      <c r="H243" s="47">
        <v>0</v>
      </c>
      <c r="I243" s="47">
        <v>0</v>
      </c>
      <c r="J243" s="4"/>
    </row>
    <row r="244" spans="1:13" x14ac:dyDescent="0.2">
      <c r="A244" s="10"/>
      <c r="B244" s="10"/>
      <c r="C244" s="10"/>
      <c r="D244" s="10"/>
      <c r="E244" s="79" t="s">
        <v>103</v>
      </c>
      <c r="F244" s="10">
        <v>5134</v>
      </c>
      <c r="G244" s="48">
        <f t="shared" si="7"/>
        <v>20000</v>
      </c>
      <c r="H244" s="47">
        <v>0</v>
      </c>
      <c r="I244" s="47">
        <v>20000</v>
      </c>
      <c r="J244" s="4"/>
    </row>
    <row r="245" spans="1:13" x14ac:dyDescent="0.2">
      <c r="A245" s="10"/>
      <c r="B245" s="10"/>
      <c r="C245" s="10"/>
      <c r="D245" s="10"/>
      <c r="E245" s="34" t="s">
        <v>353</v>
      </c>
      <c r="F245" s="10">
        <v>5241</v>
      </c>
      <c r="G245" s="48">
        <f t="shared" si="7"/>
        <v>250000</v>
      </c>
      <c r="H245" s="47">
        <v>0</v>
      </c>
      <c r="I245" s="47">
        <v>250000</v>
      </c>
      <c r="J245" s="4"/>
      <c r="M245" s="2"/>
    </row>
    <row r="246" spans="1:13" ht="22.5" x14ac:dyDescent="0.2">
      <c r="A246" s="10" t="s">
        <v>354</v>
      </c>
      <c r="B246" s="10" t="s">
        <v>61</v>
      </c>
      <c r="C246" s="10" t="s">
        <v>29</v>
      </c>
      <c r="D246" s="10" t="s">
        <v>29</v>
      </c>
      <c r="E246" s="56" t="s">
        <v>355</v>
      </c>
      <c r="F246" s="10"/>
      <c r="G246" s="77">
        <f>H246+I246</f>
        <v>0</v>
      </c>
      <c r="H246" s="59">
        <f>H247+H251+H256+H261+H263+H265</f>
        <v>0</v>
      </c>
      <c r="I246" s="59">
        <f>I247+I251+I256+I261+I263+I265</f>
        <v>0</v>
      </c>
      <c r="J246" s="4"/>
    </row>
    <row r="247" spans="1:13" x14ac:dyDescent="0.2">
      <c r="A247" s="10" t="s">
        <v>356</v>
      </c>
      <c r="B247" s="10" t="s">
        <v>61</v>
      </c>
      <c r="C247" s="10" t="s">
        <v>30</v>
      </c>
      <c r="D247" s="10" t="s">
        <v>29</v>
      </c>
      <c r="E247" s="11" t="s">
        <v>357</v>
      </c>
      <c r="F247" s="10"/>
      <c r="G247" s="52">
        <v>0</v>
      </c>
      <c r="H247" s="46">
        <v>0</v>
      </c>
      <c r="I247" s="46">
        <v>0</v>
      </c>
      <c r="J247" s="4"/>
    </row>
    <row r="248" spans="1:13" x14ac:dyDescent="0.2">
      <c r="A248" s="10" t="s">
        <v>358</v>
      </c>
      <c r="B248" s="10" t="s">
        <v>61</v>
      </c>
      <c r="C248" s="10" t="s">
        <v>30</v>
      </c>
      <c r="D248" s="10" t="s">
        <v>30</v>
      </c>
      <c r="E248" s="11" t="s">
        <v>359</v>
      </c>
      <c r="F248" s="10"/>
      <c r="G248" s="19">
        <v>0</v>
      </c>
      <c r="H248" s="47">
        <v>0</v>
      </c>
      <c r="I248" s="47">
        <v>0</v>
      </c>
      <c r="J248" s="4"/>
    </row>
    <row r="249" spans="1:13" x14ac:dyDescent="0.2">
      <c r="A249" s="10" t="s">
        <v>360</v>
      </c>
      <c r="B249" s="10" t="s">
        <v>61</v>
      </c>
      <c r="C249" s="10" t="s">
        <v>30</v>
      </c>
      <c r="D249" s="10" t="s">
        <v>31</v>
      </c>
      <c r="E249" s="11" t="s">
        <v>361</v>
      </c>
      <c r="F249" s="10"/>
      <c r="G249" s="19">
        <v>0</v>
      </c>
      <c r="H249" s="47">
        <v>0</v>
      </c>
      <c r="I249" s="47">
        <v>0</v>
      </c>
      <c r="J249" s="4"/>
    </row>
    <row r="250" spans="1:13" x14ac:dyDescent="0.2">
      <c r="A250" s="10" t="s">
        <v>362</v>
      </c>
      <c r="B250" s="10" t="s">
        <v>61</v>
      </c>
      <c r="C250" s="10" t="s">
        <v>30</v>
      </c>
      <c r="D250" s="10" t="s">
        <v>28</v>
      </c>
      <c r="E250" s="11" t="s">
        <v>363</v>
      </c>
      <c r="F250" s="10"/>
      <c r="G250" s="19">
        <v>0</v>
      </c>
      <c r="H250" s="47">
        <v>0</v>
      </c>
      <c r="I250" s="47">
        <v>0</v>
      </c>
      <c r="J250" s="4"/>
    </row>
    <row r="251" spans="1:13" x14ac:dyDescent="0.2">
      <c r="A251" s="10" t="s">
        <v>364</v>
      </c>
      <c r="B251" s="10" t="s">
        <v>61</v>
      </c>
      <c r="C251" s="10" t="s">
        <v>31</v>
      </c>
      <c r="D251" s="10" t="s">
        <v>29</v>
      </c>
      <c r="E251" s="11" t="s">
        <v>365</v>
      </c>
      <c r="F251" s="10"/>
      <c r="G251" s="52">
        <v>0</v>
      </c>
      <c r="H251" s="46">
        <v>0</v>
      </c>
      <c r="I251" s="46">
        <v>0</v>
      </c>
      <c r="J251" s="4"/>
    </row>
    <row r="252" spans="1:13" x14ac:dyDescent="0.2">
      <c r="A252" s="10" t="s">
        <v>366</v>
      </c>
      <c r="B252" s="10" t="s">
        <v>61</v>
      </c>
      <c r="C252" s="10" t="s">
        <v>31</v>
      </c>
      <c r="D252" s="10" t="s">
        <v>30</v>
      </c>
      <c r="E252" s="11" t="s">
        <v>367</v>
      </c>
      <c r="F252" s="10"/>
      <c r="G252" s="19">
        <v>0</v>
      </c>
      <c r="H252" s="47">
        <v>0</v>
      </c>
      <c r="I252" s="47">
        <v>0</v>
      </c>
      <c r="J252" s="4"/>
    </row>
    <row r="253" spans="1:13" x14ac:dyDescent="0.2">
      <c r="A253" s="10" t="s">
        <v>368</v>
      </c>
      <c r="B253" s="10" t="s">
        <v>61</v>
      </c>
      <c r="C253" s="10" t="s">
        <v>31</v>
      </c>
      <c r="D253" s="10" t="s">
        <v>31</v>
      </c>
      <c r="E253" s="11" t="s">
        <v>369</v>
      </c>
      <c r="F253" s="10"/>
      <c r="G253" s="19">
        <v>0</v>
      </c>
      <c r="H253" s="47">
        <v>0</v>
      </c>
      <c r="I253" s="47">
        <v>0</v>
      </c>
      <c r="J253" s="4"/>
    </row>
    <row r="254" spans="1:13" x14ac:dyDescent="0.2">
      <c r="A254" s="10" t="s">
        <v>370</v>
      </c>
      <c r="B254" s="10" t="s">
        <v>61</v>
      </c>
      <c r="C254" s="10" t="s">
        <v>31</v>
      </c>
      <c r="D254" s="10" t="s">
        <v>28</v>
      </c>
      <c r="E254" s="11" t="s">
        <v>371</v>
      </c>
      <c r="F254" s="10"/>
      <c r="G254" s="19">
        <v>0</v>
      </c>
      <c r="H254" s="47">
        <v>0</v>
      </c>
      <c r="I254" s="47">
        <v>0</v>
      </c>
      <c r="J254" s="4"/>
    </row>
    <row r="255" spans="1:13" x14ac:dyDescent="0.2">
      <c r="A255" s="10" t="s">
        <v>372</v>
      </c>
      <c r="B255" s="10" t="s">
        <v>61</v>
      </c>
      <c r="C255" s="10" t="s">
        <v>31</v>
      </c>
      <c r="D255" s="10" t="s">
        <v>58</v>
      </c>
      <c r="E255" s="11" t="s">
        <v>373</v>
      </c>
      <c r="F255" s="10"/>
      <c r="G255" s="19">
        <v>0</v>
      </c>
      <c r="H255" s="47">
        <v>0</v>
      </c>
      <c r="I255" s="47">
        <v>0</v>
      </c>
      <c r="J255" s="4"/>
    </row>
    <row r="256" spans="1:13" x14ac:dyDescent="0.2">
      <c r="A256" s="10" t="s">
        <v>374</v>
      </c>
      <c r="B256" s="10" t="s">
        <v>61</v>
      </c>
      <c r="C256" s="10" t="s">
        <v>28</v>
      </c>
      <c r="D256" s="10" t="s">
        <v>29</v>
      </c>
      <c r="E256" s="11" t="s">
        <v>375</v>
      </c>
      <c r="F256" s="10"/>
      <c r="G256" s="52">
        <v>0</v>
      </c>
      <c r="H256" s="46">
        <v>0</v>
      </c>
      <c r="I256" s="46">
        <v>0</v>
      </c>
      <c r="J256" s="4"/>
    </row>
    <row r="257" spans="1:10" x14ac:dyDescent="0.2">
      <c r="A257" s="10" t="s">
        <v>376</v>
      </c>
      <c r="B257" s="10" t="s">
        <v>61</v>
      </c>
      <c r="C257" s="10" t="s">
        <v>28</v>
      </c>
      <c r="D257" s="10" t="s">
        <v>30</v>
      </c>
      <c r="E257" s="11" t="s">
        <v>377</v>
      </c>
      <c r="F257" s="10"/>
      <c r="G257" s="19">
        <v>0</v>
      </c>
      <c r="H257" s="47">
        <v>0</v>
      </c>
      <c r="I257" s="47">
        <v>0</v>
      </c>
      <c r="J257" s="4"/>
    </row>
    <row r="258" spans="1:10" x14ac:dyDescent="0.2">
      <c r="A258" s="10" t="s">
        <v>378</v>
      </c>
      <c r="B258" s="10" t="s">
        <v>61</v>
      </c>
      <c r="C258" s="10" t="s">
        <v>28</v>
      </c>
      <c r="D258" s="10" t="s">
        <v>31</v>
      </c>
      <c r="E258" s="11" t="s">
        <v>379</v>
      </c>
      <c r="F258" s="10"/>
      <c r="G258" s="19">
        <v>0</v>
      </c>
      <c r="H258" s="47">
        <v>0</v>
      </c>
      <c r="I258" s="47">
        <v>0</v>
      </c>
      <c r="J258" s="4"/>
    </row>
    <row r="259" spans="1:10" ht="16.5" customHeight="1" x14ac:dyDescent="0.2">
      <c r="A259" s="10" t="s">
        <v>380</v>
      </c>
      <c r="B259" s="10" t="s">
        <v>61</v>
      </c>
      <c r="C259" s="10" t="s">
        <v>28</v>
      </c>
      <c r="D259" s="10" t="s">
        <v>28</v>
      </c>
      <c r="E259" s="11" t="s">
        <v>381</v>
      </c>
      <c r="F259" s="10"/>
      <c r="G259" s="19">
        <v>0</v>
      </c>
      <c r="H259" s="47">
        <v>0</v>
      </c>
      <c r="I259" s="47">
        <v>0</v>
      </c>
      <c r="J259" s="4"/>
    </row>
    <row r="260" spans="1:10" ht="22.5" x14ac:dyDescent="0.2">
      <c r="A260" s="10" t="s">
        <v>382</v>
      </c>
      <c r="B260" s="10" t="s">
        <v>61</v>
      </c>
      <c r="C260" s="10" t="s">
        <v>28</v>
      </c>
      <c r="D260" s="10" t="s">
        <v>58</v>
      </c>
      <c r="E260" s="11" t="s">
        <v>383</v>
      </c>
      <c r="F260" s="10"/>
      <c r="G260" s="19">
        <v>0</v>
      </c>
      <c r="H260" s="47">
        <v>0</v>
      </c>
      <c r="I260" s="47">
        <v>0</v>
      </c>
      <c r="J260" s="4"/>
    </row>
    <row r="261" spans="1:10" x14ac:dyDescent="0.2">
      <c r="A261" s="10" t="s">
        <v>384</v>
      </c>
      <c r="B261" s="10" t="s">
        <v>61</v>
      </c>
      <c r="C261" s="10" t="s">
        <v>58</v>
      </c>
      <c r="D261" s="10" t="s">
        <v>29</v>
      </c>
      <c r="E261" s="11" t="s">
        <v>385</v>
      </c>
      <c r="F261" s="10"/>
      <c r="G261" s="52">
        <v>0</v>
      </c>
      <c r="H261" s="46">
        <v>0</v>
      </c>
      <c r="I261" s="46">
        <v>0</v>
      </c>
      <c r="J261" s="4"/>
    </row>
    <row r="262" spans="1:10" x14ac:dyDescent="0.2">
      <c r="A262" s="10" t="s">
        <v>386</v>
      </c>
      <c r="B262" s="10" t="s">
        <v>61</v>
      </c>
      <c r="C262" s="10" t="s">
        <v>58</v>
      </c>
      <c r="D262" s="10" t="s">
        <v>30</v>
      </c>
      <c r="E262" s="11" t="s">
        <v>387</v>
      </c>
      <c r="F262" s="10"/>
      <c r="G262" s="19">
        <v>0</v>
      </c>
      <c r="H262" s="47">
        <v>0</v>
      </c>
      <c r="I262" s="47">
        <v>0</v>
      </c>
      <c r="J262" s="4"/>
    </row>
    <row r="263" spans="1:10" ht="22.5" x14ac:dyDescent="0.2">
      <c r="A263" s="10" t="s">
        <v>388</v>
      </c>
      <c r="B263" s="10" t="s">
        <v>61</v>
      </c>
      <c r="C263" s="10" t="s">
        <v>59</v>
      </c>
      <c r="D263" s="10" t="s">
        <v>29</v>
      </c>
      <c r="E263" s="11" t="s">
        <v>389</v>
      </c>
      <c r="F263" s="10"/>
      <c r="G263" s="52">
        <v>0</v>
      </c>
      <c r="H263" s="46">
        <v>0</v>
      </c>
      <c r="I263" s="46">
        <v>0</v>
      </c>
      <c r="J263" s="4"/>
    </row>
    <row r="264" spans="1:10" ht="22.5" x14ac:dyDescent="0.2">
      <c r="A264" s="10" t="s">
        <v>390</v>
      </c>
      <c r="B264" s="10" t="s">
        <v>61</v>
      </c>
      <c r="C264" s="10" t="s">
        <v>59</v>
      </c>
      <c r="D264" s="10" t="s">
        <v>30</v>
      </c>
      <c r="E264" s="11" t="s">
        <v>391</v>
      </c>
      <c r="F264" s="10"/>
      <c r="G264" s="19">
        <v>0</v>
      </c>
      <c r="H264" s="47">
        <v>0</v>
      </c>
      <c r="I264" s="47">
        <v>0</v>
      </c>
      <c r="J264" s="4"/>
    </row>
    <row r="265" spans="1:10" x14ac:dyDescent="0.2">
      <c r="A265" s="10" t="s">
        <v>392</v>
      </c>
      <c r="B265" s="10" t="s">
        <v>61</v>
      </c>
      <c r="C265" s="10" t="s">
        <v>60</v>
      </c>
      <c r="D265" s="10" t="s">
        <v>29</v>
      </c>
      <c r="E265" s="11" t="s">
        <v>393</v>
      </c>
      <c r="F265" s="10"/>
      <c r="G265" s="52">
        <f>H265+I265</f>
        <v>0</v>
      </c>
      <c r="H265" s="46">
        <f>H266+H267</f>
        <v>0</v>
      </c>
      <c r="I265" s="46">
        <f>I266+I267</f>
        <v>0</v>
      </c>
      <c r="J265" s="4"/>
    </row>
    <row r="266" spans="1:10" ht="16.5" customHeight="1" x14ac:dyDescent="0.2">
      <c r="A266" s="10" t="s">
        <v>394</v>
      </c>
      <c r="B266" s="10" t="s">
        <v>61</v>
      </c>
      <c r="C266" s="10" t="s">
        <v>60</v>
      </c>
      <c r="D266" s="10" t="s">
        <v>30</v>
      </c>
      <c r="E266" s="11" t="s">
        <v>395</v>
      </c>
      <c r="F266" s="10"/>
      <c r="G266" s="19">
        <v>0</v>
      </c>
      <c r="H266" s="47">
        <v>0</v>
      </c>
      <c r="I266" s="47">
        <v>0</v>
      </c>
      <c r="J266" s="4"/>
    </row>
    <row r="267" spans="1:10" x14ac:dyDescent="0.2">
      <c r="A267" s="10" t="s">
        <v>396</v>
      </c>
      <c r="B267" s="10" t="s">
        <v>61</v>
      </c>
      <c r="C267" s="10" t="s">
        <v>60</v>
      </c>
      <c r="D267" s="10" t="s">
        <v>31</v>
      </c>
      <c r="E267" s="11" t="s">
        <v>397</v>
      </c>
      <c r="F267" s="10"/>
      <c r="G267" s="66">
        <f t="shared" ref="G267:G279" si="8">H267+I267</f>
        <v>0</v>
      </c>
      <c r="H267" s="57">
        <f>H268+H269</f>
        <v>0</v>
      </c>
      <c r="I267" s="57">
        <f>I268+I269</f>
        <v>0</v>
      </c>
      <c r="J267" s="4"/>
    </row>
    <row r="268" spans="1:10" ht="22.5" x14ac:dyDescent="0.2">
      <c r="A268" s="10"/>
      <c r="B268" s="10"/>
      <c r="C268" s="10"/>
      <c r="D268" s="10"/>
      <c r="E268" s="11" t="s">
        <v>213</v>
      </c>
      <c r="F268" s="55">
        <v>4251</v>
      </c>
      <c r="G268" s="66">
        <f t="shared" si="8"/>
        <v>0</v>
      </c>
      <c r="H268" s="47">
        <v>0</v>
      </c>
      <c r="I268" s="47">
        <v>0</v>
      </c>
      <c r="J268" s="4"/>
    </row>
    <row r="269" spans="1:10" x14ac:dyDescent="0.2">
      <c r="A269" s="10"/>
      <c r="B269" s="10"/>
      <c r="C269" s="10"/>
      <c r="D269" s="10"/>
      <c r="E269" s="78" t="s">
        <v>398</v>
      </c>
      <c r="F269" s="55">
        <v>4639</v>
      </c>
      <c r="G269" s="66">
        <f t="shared" si="8"/>
        <v>0</v>
      </c>
      <c r="H269" s="47">
        <v>0</v>
      </c>
      <c r="I269" s="47"/>
      <c r="J269" s="4"/>
    </row>
    <row r="270" spans="1:10" ht="33.75" x14ac:dyDescent="0.2">
      <c r="A270" s="10" t="s">
        <v>399</v>
      </c>
      <c r="B270" s="10" t="s">
        <v>62</v>
      </c>
      <c r="C270" s="10" t="s">
        <v>29</v>
      </c>
      <c r="D270" s="10" t="s">
        <v>29</v>
      </c>
      <c r="E270" s="11" t="s">
        <v>400</v>
      </c>
      <c r="F270" s="10"/>
      <c r="G270" s="76">
        <f>H270+I270</f>
        <v>1641458.446</v>
      </c>
      <c r="H270" s="74">
        <f>H271+H280+H300+H305+H309+H317</f>
        <v>528958.446</v>
      </c>
      <c r="I270" s="74">
        <f>I271+I280+I300+I305+I309+I317</f>
        <v>1112500</v>
      </c>
      <c r="J270" s="4"/>
    </row>
    <row r="271" spans="1:10" x14ac:dyDescent="0.2">
      <c r="A271" s="10" t="s">
        <v>401</v>
      </c>
      <c r="B271" s="10" t="s">
        <v>62</v>
      </c>
      <c r="C271" s="10" t="s">
        <v>30</v>
      </c>
      <c r="D271" s="10" t="s">
        <v>29</v>
      </c>
      <c r="E271" s="11" t="s">
        <v>402</v>
      </c>
      <c r="F271" s="10"/>
      <c r="G271" s="45">
        <f t="shared" si="8"/>
        <v>1088500</v>
      </c>
      <c r="H271" s="12">
        <f>H272</f>
        <v>26000</v>
      </c>
      <c r="I271" s="12">
        <f>I272</f>
        <v>1062500</v>
      </c>
      <c r="J271" s="4"/>
    </row>
    <row r="272" spans="1:10" x14ac:dyDescent="0.2">
      <c r="A272" s="10" t="s">
        <v>403</v>
      </c>
      <c r="B272" s="10" t="s">
        <v>62</v>
      </c>
      <c r="C272" s="10" t="s">
        <v>30</v>
      </c>
      <c r="D272" s="10" t="s">
        <v>30</v>
      </c>
      <c r="E272" s="11" t="s">
        <v>404</v>
      </c>
      <c r="F272" s="10"/>
      <c r="G272" s="72">
        <f>H272+I272</f>
        <v>1088500</v>
      </c>
      <c r="H272" s="54">
        <f>H273+H274+H275+H276+H277+H278+H279</f>
        <v>26000</v>
      </c>
      <c r="I272" s="54">
        <f>I273+I274+I275+I276+I277+I278+I279</f>
        <v>1062500</v>
      </c>
      <c r="J272" s="4"/>
    </row>
    <row r="273" spans="1:14" x14ac:dyDescent="0.2">
      <c r="A273" s="10"/>
      <c r="B273" s="10"/>
      <c r="C273" s="10"/>
      <c r="D273" s="10"/>
      <c r="E273" s="11" t="s">
        <v>90</v>
      </c>
      <c r="F273" s="10" t="s">
        <v>18</v>
      </c>
      <c r="G273" s="72">
        <f t="shared" si="8"/>
        <v>3000</v>
      </c>
      <c r="H273" s="47">
        <v>3000</v>
      </c>
      <c r="I273" s="47">
        <v>0</v>
      </c>
      <c r="J273" s="4"/>
    </row>
    <row r="274" spans="1:14" x14ac:dyDescent="0.2">
      <c r="A274" s="10"/>
      <c r="B274" s="10"/>
      <c r="C274" s="10"/>
      <c r="D274" s="10"/>
      <c r="E274" s="11" t="s">
        <v>228</v>
      </c>
      <c r="F274" s="10">
        <v>5112</v>
      </c>
      <c r="G274" s="72">
        <f t="shared" si="8"/>
        <v>255000</v>
      </c>
      <c r="H274" s="47">
        <v>0</v>
      </c>
      <c r="I274" s="57">
        <v>255000</v>
      </c>
      <c r="J274" s="4"/>
    </row>
    <row r="275" spans="1:14" x14ac:dyDescent="0.2">
      <c r="A275" s="10"/>
      <c r="B275" s="10"/>
      <c r="C275" s="10"/>
      <c r="D275" s="10"/>
      <c r="E275" s="11" t="s">
        <v>405</v>
      </c>
      <c r="F275" s="10">
        <v>5113</v>
      </c>
      <c r="G275" s="72">
        <f t="shared" si="8"/>
        <v>750000</v>
      </c>
      <c r="H275" s="47">
        <v>0</v>
      </c>
      <c r="I275" s="47">
        <v>750000</v>
      </c>
      <c r="J275" s="4"/>
      <c r="M275" s="2"/>
    </row>
    <row r="276" spans="1:14" x14ac:dyDescent="0.2">
      <c r="A276" s="10"/>
      <c r="B276" s="10"/>
      <c r="C276" s="10"/>
      <c r="D276" s="10"/>
      <c r="E276" s="79" t="s">
        <v>103</v>
      </c>
      <c r="F276" s="55">
        <v>5134</v>
      </c>
      <c r="G276" s="72">
        <f t="shared" si="8"/>
        <v>30000</v>
      </c>
      <c r="H276" s="47">
        <v>0</v>
      </c>
      <c r="I276" s="47">
        <v>30000</v>
      </c>
      <c r="J276" s="4"/>
    </row>
    <row r="277" spans="1:14" x14ac:dyDescent="0.2">
      <c r="A277" s="10"/>
      <c r="B277" s="10"/>
      <c r="C277" s="10"/>
      <c r="D277" s="10"/>
      <c r="E277" s="34" t="s">
        <v>102</v>
      </c>
      <c r="F277" s="10">
        <v>5129</v>
      </c>
      <c r="G277" s="72">
        <f t="shared" si="8"/>
        <v>27500</v>
      </c>
      <c r="H277" s="47">
        <v>0</v>
      </c>
      <c r="I277" s="47">
        <v>27500</v>
      </c>
      <c r="J277" s="4"/>
    </row>
    <row r="278" spans="1:14" x14ac:dyDescent="0.2">
      <c r="A278" s="10"/>
      <c r="B278" s="10"/>
      <c r="C278" s="10"/>
      <c r="D278" s="10"/>
      <c r="E278" s="11" t="s">
        <v>97</v>
      </c>
      <c r="F278" s="10" t="s">
        <v>26</v>
      </c>
      <c r="G278" s="72">
        <f t="shared" si="8"/>
        <v>3000</v>
      </c>
      <c r="H278" s="47">
        <v>3000</v>
      </c>
      <c r="I278" s="47">
        <v>0</v>
      </c>
      <c r="J278" s="4"/>
    </row>
    <row r="279" spans="1:14" x14ac:dyDescent="0.2">
      <c r="A279" s="10"/>
      <c r="B279" s="10"/>
      <c r="C279" s="10"/>
      <c r="D279" s="10"/>
      <c r="E279" s="11" t="s">
        <v>156</v>
      </c>
      <c r="F279" s="10">
        <v>4727</v>
      </c>
      <c r="G279" s="72">
        <f t="shared" si="8"/>
        <v>20000</v>
      </c>
      <c r="H279" s="47">
        <v>20000</v>
      </c>
      <c r="I279" s="47">
        <v>0</v>
      </c>
      <c r="J279" s="4"/>
    </row>
    <row r="280" spans="1:14" x14ac:dyDescent="0.2">
      <c r="A280" s="10" t="s">
        <v>406</v>
      </c>
      <c r="B280" s="10" t="s">
        <v>62</v>
      </c>
      <c r="C280" s="10" t="s">
        <v>31</v>
      </c>
      <c r="D280" s="10" t="s">
        <v>29</v>
      </c>
      <c r="E280" s="11" t="s">
        <v>407</v>
      </c>
      <c r="F280" s="10"/>
      <c r="G280" s="45">
        <f>H280+I280</f>
        <v>464270.946</v>
      </c>
      <c r="H280" s="46">
        <f>H281+H284+H285+H289+H295+H297+H298</f>
        <v>414270.946</v>
      </c>
      <c r="I280" s="46">
        <f>I281+I284+I285+I289+I295+I297+I298</f>
        <v>50000</v>
      </c>
      <c r="J280" s="4"/>
    </row>
    <row r="281" spans="1:14" x14ac:dyDescent="0.2">
      <c r="A281" s="10" t="s">
        <v>408</v>
      </c>
      <c r="B281" s="10" t="s">
        <v>62</v>
      </c>
      <c r="C281" s="10" t="s">
        <v>31</v>
      </c>
      <c r="D281" s="10" t="s">
        <v>30</v>
      </c>
      <c r="E281" s="101" t="s">
        <v>409</v>
      </c>
      <c r="F281" s="10"/>
      <c r="G281" s="67">
        <f>H281+I281</f>
        <v>58770.946000000004</v>
      </c>
      <c r="H281" s="54">
        <f>H282+H283</f>
        <v>58770.946000000004</v>
      </c>
      <c r="I281" s="47">
        <f>I282+I283</f>
        <v>0</v>
      </c>
      <c r="J281" s="4"/>
    </row>
    <row r="282" spans="1:14" x14ac:dyDescent="0.2">
      <c r="A282" s="10"/>
      <c r="B282" s="10"/>
      <c r="C282" s="10"/>
      <c r="D282" s="90"/>
      <c r="E282" s="102" t="s">
        <v>410</v>
      </c>
      <c r="F282" s="27">
        <v>4511</v>
      </c>
      <c r="G282" s="67">
        <f>H282+I282</f>
        <v>58770.946000000004</v>
      </c>
      <c r="H282" s="47">
        <v>58770.946000000004</v>
      </c>
      <c r="I282" s="47">
        <v>0</v>
      </c>
      <c r="J282" s="4"/>
    </row>
    <row r="283" spans="1:14" ht="21" x14ac:dyDescent="0.2">
      <c r="A283" s="10"/>
      <c r="B283" s="10"/>
      <c r="C283" s="10"/>
      <c r="D283" s="90"/>
      <c r="E283" s="103" t="s">
        <v>411</v>
      </c>
      <c r="F283" s="27">
        <v>4655</v>
      </c>
      <c r="G283" s="66">
        <f>H283+I283</f>
        <v>0</v>
      </c>
      <c r="H283" s="57">
        <v>0</v>
      </c>
      <c r="I283" s="57">
        <v>0</v>
      </c>
      <c r="J283" s="4"/>
      <c r="N283" s="1"/>
    </row>
    <row r="284" spans="1:14" x14ac:dyDescent="0.2">
      <c r="A284" s="10" t="s">
        <v>412</v>
      </c>
      <c r="B284" s="10" t="s">
        <v>62</v>
      </c>
      <c r="C284" s="10" t="s">
        <v>31</v>
      </c>
      <c r="D284" s="10" t="s">
        <v>31</v>
      </c>
      <c r="E284" s="99" t="s">
        <v>413</v>
      </c>
      <c r="F284" s="10"/>
      <c r="G284" s="67">
        <v>0</v>
      </c>
      <c r="H284" s="54">
        <v>0</v>
      </c>
      <c r="I284" s="54">
        <v>0</v>
      </c>
      <c r="J284" s="4"/>
    </row>
    <row r="285" spans="1:14" x14ac:dyDescent="0.2">
      <c r="A285" s="10" t="s">
        <v>414</v>
      </c>
      <c r="B285" s="10" t="s">
        <v>62</v>
      </c>
      <c r="C285" s="10" t="s">
        <v>31</v>
      </c>
      <c r="D285" s="10" t="s">
        <v>28</v>
      </c>
      <c r="E285" s="11" t="s">
        <v>415</v>
      </c>
      <c r="F285" s="10"/>
      <c r="G285" s="80">
        <f t="shared" ref="G285:G295" si="9">H285+I285</f>
        <v>50000</v>
      </c>
      <c r="H285" s="81">
        <f>H286+H287+H288</f>
        <v>0</v>
      </c>
      <c r="I285" s="81">
        <f>I286+I287+I288</f>
        <v>50000</v>
      </c>
      <c r="J285" s="4"/>
    </row>
    <row r="286" spans="1:14" ht="15.75" customHeight="1" x14ac:dyDescent="0.2">
      <c r="A286" s="10"/>
      <c r="B286" s="10"/>
      <c r="C286" s="10"/>
      <c r="D286" s="10"/>
      <c r="E286" s="11" t="s">
        <v>213</v>
      </c>
      <c r="F286" s="10">
        <v>4251</v>
      </c>
      <c r="G286" s="19">
        <f t="shared" si="9"/>
        <v>0</v>
      </c>
      <c r="H286" s="47">
        <v>0</v>
      </c>
      <c r="I286" s="47">
        <v>0</v>
      </c>
      <c r="J286" s="4"/>
      <c r="K286" s="82"/>
    </row>
    <row r="287" spans="1:14" x14ac:dyDescent="0.2">
      <c r="A287" s="10"/>
      <c r="B287" s="10"/>
      <c r="C287" s="10"/>
      <c r="D287" s="10"/>
      <c r="E287" s="83" t="s">
        <v>268</v>
      </c>
      <c r="F287" s="10">
        <v>5113</v>
      </c>
      <c r="G287" s="19">
        <f t="shared" si="9"/>
        <v>0</v>
      </c>
      <c r="H287" s="47">
        <v>0</v>
      </c>
      <c r="I287" s="47">
        <v>0</v>
      </c>
      <c r="J287" s="4"/>
      <c r="K287" s="82"/>
    </row>
    <row r="288" spans="1:14" x14ac:dyDescent="0.2">
      <c r="A288" s="10"/>
      <c r="B288" s="10"/>
      <c r="C288" s="10"/>
      <c r="D288" s="10"/>
      <c r="E288" s="79" t="s">
        <v>103</v>
      </c>
      <c r="F288" s="10">
        <v>5134</v>
      </c>
      <c r="G288" s="19">
        <f t="shared" si="9"/>
        <v>50000</v>
      </c>
      <c r="H288" s="47">
        <v>0</v>
      </c>
      <c r="I288" s="47">
        <v>50000</v>
      </c>
      <c r="J288" s="4"/>
    </row>
    <row r="289" spans="1:11" s="1" customFormat="1" x14ac:dyDescent="0.2">
      <c r="A289" s="55" t="s">
        <v>416</v>
      </c>
      <c r="B289" s="55" t="s">
        <v>62</v>
      </c>
      <c r="C289" s="55" t="s">
        <v>31</v>
      </c>
      <c r="D289" s="55" t="s">
        <v>58</v>
      </c>
      <c r="E289" s="56" t="s">
        <v>417</v>
      </c>
      <c r="F289" s="55"/>
      <c r="G289" s="53">
        <f t="shared" si="9"/>
        <v>355000</v>
      </c>
      <c r="H289" s="65">
        <f>H290+H291+H292+H293+H294</f>
        <v>355000</v>
      </c>
      <c r="I289" s="65">
        <f>I290+I291+I292+I294</f>
        <v>0</v>
      </c>
      <c r="J289" s="58"/>
    </row>
    <row r="290" spans="1:11" x14ac:dyDescent="0.2">
      <c r="A290" s="10"/>
      <c r="B290" s="10"/>
      <c r="C290" s="10"/>
      <c r="D290" s="10"/>
      <c r="E290" s="24" t="s">
        <v>79</v>
      </c>
      <c r="F290" s="10">
        <v>4216</v>
      </c>
      <c r="G290" s="66">
        <f t="shared" si="9"/>
        <v>10000</v>
      </c>
      <c r="H290" s="47">
        <v>10000</v>
      </c>
      <c r="I290" s="47">
        <v>0</v>
      </c>
      <c r="J290" s="4"/>
      <c r="K290" s="82"/>
    </row>
    <row r="291" spans="1:11" x14ac:dyDescent="0.2">
      <c r="A291" s="10"/>
      <c r="B291" s="10"/>
      <c r="C291" s="10"/>
      <c r="D291" s="10"/>
      <c r="E291" s="24" t="s">
        <v>418</v>
      </c>
      <c r="F291" s="10">
        <v>4239</v>
      </c>
      <c r="G291" s="66">
        <f t="shared" si="9"/>
        <v>281000</v>
      </c>
      <c r="H291" s="84">
        <v>281000</v>
      </c>
      <c r="I291" s="47">
        <v>0</v>
      </c>
      <c r="J291" s="4"/>
    </row>
    <row r="292" spans="1:11" x14ac:dyDescent="0.2">
      <c r="A292" s="10"/>
      <c r="B292" s="10"/>
      <c r="C292" s="10"/>
      <c r="D292" s="10"/>
      <c r="E292" s="24" t="s">
        <v>419</v>
      </c>
      <c r="F292" s="10">
        <v>4269</v>
      </c>
      <c r="G292" s="66">
        <f t="shared" si="9"/>
        <v>40000</v>
      </c>
      <c r="H292" s="84">
        <v>40000</v>
      </c>
      <c r="I292" s="47">
        <v>0</v>
      </c>
      <c r="J292" s="4"/>
    </row>
    <row r="293" spans="1:11" x14ac:dyDescent="0.2">
      <c r="A293" s="10"/>
      <c r="B293" s="10"/>
      <c r="C293" s="10"/>
      <c r="D293" s="10"/>
      <c r="E293" s="11" t="s">
        <v>96</v>
      </c>
      <c r="F293" s="10">
        <v>4267</v>
      </c>
      <c r="G293" s="66">
        <f t="shared" si="9"/>
        <v>4000</v>
      </c>
      <c r="H293" s="84">
        <v>4000</v>
      </c>
      <c r="I293" s="47">
        <v>0</v>
      </c>
      <c r="J293" s="4"/>
    </row>
    <row r="294" spans="1:11" ht="22.5" x14ac:dyDescent="0.2">
      <c r="A294" s="10"/>
      <c r="B294" s="10"/>
      <c r="C294" s="10"/>
      <c r="D294" s="10"/>
      <c r="E294" s="34" t="s">
        <v>420</v>
      </c>
      <c r="F294" s="10">
        <v>4727</v>
      </c>
      <c r="G294" s="66">
        <f t="shared" si="9"/>
        <v>20000</v>
      </c>
      <c r="H294" s="47">
        <v>20000</v>
      </c>
      <c r="I294" s="47">
        <v>0</v>
      </c>
      <c r="J294" s="4"/>
    </row>
    <row r="295" spans="1:11" x14ac:dyDescent="0.2">
      <c r="A295" s="10" t="s">
        <v>421</v>
      </c>
      <c r="B295" s="10" t="s">
        <v>62</v>
      </c>
      <c r="C295" s="10" t="s">
        <v>31</v>
      </c>
      <c r="D295" s="10" t="s">
        <v>59</v>
      </c>
      <c r="E295" s="11" t="s">
        <v>422</v>
      </c>
      <c r="F295" s="10"/>
      <c r="G295" s="80">
        <f t="shared" si="9"/>
        <v>500</v>
      </c>
      <c r="H295" s="81">
        <f>H296</f>
        <v>500</v>
      </c>
      <c r="I295" s="81">
        <f>I296</f>
        <v>0</v>
      </c>
      <c r="J295" s="4"/>
    </row>
    <row r="296" spans="1:11" ht="22.5" x14ac:dyDescent="0.2">
      <c r="A296" s="10"/>
      <c r="B296" s="10"/>
      <c r="C296" s="10"/>
      <c r="D296" s="10"/>
      <c r="E296" s="24" t="s">
        <v>423</v>
      </c>
      <c r="F296" s="10">
        <v>4637</v>
      </c>
      <c r="G296" s="19">
        <v>500</v>
      </c>
      <c r="H296" s="57">
        <v>500</v>
      </c>
      <c r="I296" s="47">
        <v>0</v>
      </c>
      <c r="J296" s="4"/>
    </row>
    <row r="297" spans="1:11" x14ac:dyDescent="0.2">
      <c r="A297" s="10">
        <v>2826</v>
      </c>
      <c r="B297" s="10" t="s">
        <v>62</v>
      </c>
      <c r="C297" s="10" t="s">
        <v>31</v>
      </c>
      <c r="D297" s="10">
        <v>6</v>
      </c>
      <c r="E297" s="11" t="s">
        <v>424</v>
      </c>
      <c r="F297" s="10"/>
      <c r="G297" s="80">
        <v>0</v>
      </c>
      <c r="H297" s="81">
        <v>0</v>
      </c>
      <c r="I297" s="81">
        <v>0</v>
      </c>
      <c r="J297" s="4"/>
    </row>
    <row r="298" spans="1:11" ht="22.5" x14ac:dyDescent="0.2">
      <c r="A298" s="10">
        <v>2827</v>
      </c>
      <c r="B298" s="10" t="s">
        <v>62</v>
      </c>
      <c r="C298" s="10" t="s">
        <v>31</v>
      </c>
      <c r="D298" s="10">
        <v>7</v>
      </c>
      <c r="E298" s="11" t="s">
        <v>425</v>
      </c>
      <c r="F298" s="10"/>
      <c r="G298" s="80">
        <f>H298+I298</f>
        <v>0</v>
      </c>
      <c r="H298" s="81">
        <f>H299</f>
        <v>0</v>
      </c>
      <c r="I298" s="81">
        <f>I299</f>
        <v>0</v>
      </c>
      <c r="J298" s="4"/>
    </row>
    <row r="299" spans="1:11" ht="15" customHeight="1" x14ac:dyDescent="0.2">
      <c r="A299" s="10"/>
      <c r="B299" s="10"/>
      <c r="C299" s="10"/>
      <c r="D299" s="10"/>
      <c r="E299" s="11" t="s">
        <v>213</v>
      </c>
      <c r="F299" s="10">
        <v>4251</v>
      </c>
      <c r="G299" s="80">
        <f>H299+I299</f>
        <v>0</v>
      </c>
      <c r="H299" s="49">
        <v>0</v>
      </c>
      <c r="I299" s="57">
        <v>0</v>
      </c>
      <c r="J299" s="4"/>
    </row>
    <row r="300" spans="1:11" ht="22.5" x14ac:dyDescent="0.2">
      <c r="A300" s="10" t="s">
        <v>426</v>
      </c>
      <c r="B300" s="10" t="s">
        <v>62</v>
      </c>
      <c r="C300" s="10" t="s">
        <v>28</v>
      </c>
      <c r="D300" s="10" t="s">
        <v>29</v>
      </c>
      <c r="E300" s="11" t="s">
        <v>427</v>
      </c>
      <c r="F300" s="10"/>
      <c r="G300" s="52">
        <f t="shared" ref="G300:G305" si="10">H300+I300</f>
        <v>1000</v>
      </c>
      <c r="H300" s="46">
        <f>H301+H303+H304</f>
        <v>1000</v>
      </c>
      <c r="I300" s="46">
        <f>I301+I303+I304</f>
        <v>0</v>
      </c>
      <c r="J300" s="4"/>
    </row>
    <row r="301" spans="1:11" x14ac:dyDescent="0.2">
      <c r="A301" s="10" t="s">
        <v>428</v>
      </c>
      <c r="B301" s="10" t="s">
        <v>62</v>
      </c>
      <c r="C301" s="10" t="s">
        <v>28</v>
      </c>
      <c r="D301" s="10" t="s">
        <v>30</v>
      </c>
      <c r="E301" s="11" t="s">
        <v>429</v>
      </c>
      <c r="F301" s="10"/>
      <c r="G301" s="85">
        <f t="shared" si="10"/>
        <v>1000</v>
      </c>
      <c r="H301" s="86">
        <f>H302</f>
        <v>1000</v>
      </c>
      <c r="I301" s="81">
        <f>I302</f>
        <v>0</v>
      </c>
      <c r="J301" s="4"/>
    </row>
    <row r="302" spans="1:11" x14ac:dyDescent="0.2">
      <c r="A302" s="10"/>
      <c r="B302" s="10"/>
      <c r="C302" s="10"/>
      <c r="D302" s="10"/>
      <c r="E302" s="24" t="s">
        <v>418</v>
      </c>
      <c r="F302" s="10">
        <v>4239</v>
      </c>
      <c r="G302" s="66">
        <f t="shared" si="10"/>
        <v>1000</v>
      </c>
      <c r="H302" s="47">
        <v>1000</v>
      </c>
      <c r="I302" s="47">
        <v>0</v>
      </c>
      <c r="J302" s="4"/>
    </row>
    <row r="303" spans="1:11" x14ac:dyDescent="0.2">
      <c r="A303" s="10" t="s">
        <v>430</v>
      </c>
      <c r="B303" s="10" t="s">
        <v>62</v>
      </c>
      <c r="C303" s="10" t="s">
        <v>28</v>
      </c>
      <c r="D303" s="10" t="s">
        <v>31</v>
      </c>
      <c r="E303" s="11" t="s">
        <v>431</v>
      </c>
      <c r="F303" s="10"/>
      <c r="G303" s="66">
        <f t="shared" si="10"/>
        <v>0</v>
      </c>
      <c r="H303" s="47">
        <v>0</v>
      </c>
      <c r="I303" s="47">
        <v>0</v>
      </c>
      <c r="J303" s="4"/>
    </row>
    <row r="304" spans="1:11" x14ac:dyDescent="0.2">
      <c r="A304" s="10" t="s">
        <v>432</v>
      </c>
      <c r="B304" s="10" t="s">
        <v>62</v>
      </c>
      <c r="C304" s="10" t="s">
        <v>28</v>
      </c>
      <c r="D304" s="10" t="s">
        <v>28</v>
      </c>
      <c r="E304" s="11" t="s">
        <v>433</v>
      </c>
      <c r="F304" s="10"/>
      <c r="G304" s="66">
        <f t="shared" si="10"/>
        <v>0</v>
      </c>
      <c r="H304" s="47">
        <v>0</v>
      </c>
      <c r="I304" s="47">
        <v>0</v>
      </c>
      <c r="J304" s="4"/>
    </row>
    <row r="305" spans="1:10" ht="15.75" customHeight="1" x14ac:dyDescent="0.2">
      <c r="A305" s="10" t="s">
        <v>434</v>
      </c>
      <c r="B305" s="10" t="s">
        <v>62</v>
      </c>
      <c r="C305" s="10" t="s">
        <v>58</v>
      </c>
      <c r="D305" s="10" t="s">
        <v>29</v>
      </c>
      <c r="E305" s="11" t="s">
        <v>435</v>
      </c>
      <c r="F305" s="10"/>
      <c r="G305" s="52">
        <f t="shared" si="10"/>
        <v>0</v>
      </c>
      <c r="H305" s="46">
        <f>H306+H307+H308</f>
        <v>0</v>
      </c>
      <c r="I305" s="46">
        <f>I306+I307+I308</f>
        <v>0</v>
      </c>
      <c r="J305" s="4"/>
    </row>
    <row r="306" spans="1:10" x14ac:dyDescent="0.2">
      <c r="A306" s="10" t="s">
        <v>436</v>
      </c>
      <c r="B306" s="10" t="s">
        <v>62</v>
      </c>
      <c r="C306" s="10" t="s">
        <v>58</v>
      </c>
      <c r="D306" s="10" t="s">
        <v>30</v>
      </c>
      <c r="E306" s="11" t="s">
        <v>437</v>
      </c>
      <c r="F306" s="10"/>
      <c r="G306" s="19">
        <v>0</v>
      </c>
      <c r="H306" s="47">
        <v>0</v>
      </c>
      <c r="I306" s="47">
        <v>0</v>
      </c>
      <c r="J306" s="4"/>
    </row>
    <row r="307" spans="1:10" ht="22.5" x14ac:dyDescent="0.2">
      <c r="A307" s="10" t="s">
        <v>438</v>
      </c>
      <c r="B307" s="10" t="s">
        <v>62</v>
      </c>
      <c r="C307" s="10" t="s">
        <v>58</v>
      </c>
      <c r="D307" s="10" t="s">
        <v>31</v>
      </c>
      <c r="E307" s="11" t="s">
        <v>439</v>
      </c>
      <c r="F307" s="10"/>
      <c r="G307" s="19">
        <v>0</v>
      </c>
      <c r="H307" s="47">
        <v>0</v>
      </c>
      <c r="I307" s="47">
        <v>0</v>
      </c>
      <c r="J307" s="4"/>
    </row>
    <row r="308" spans="1:10" x14ac:dyDescent="0.2">
      <c r="A308" s="10" t="s">
        <v>440</v>
      </c>
      <c r="B308" s="10" t="s">
        <v>62</v>
      </c>
      <c r="C308" s="10" t="s">
        <v>58</v>
      </c>
      <c r="D308" s="10" t="s">
        <v>28</v>
      </c>
      <c r="E308" s="11" t="s">
        <v>441</v>
      </c>
      <c r="F308" s="10"/>
      <c r="G308" s="19">
        <v>0</v>
      </c>
      <c r="H308" s="47">
        <v>0</v>
      </c>
      <c r="I308" s="47">
        <v>0</v>
      </c>
      <c r="J308" s="4"/>
    </row>
    <row r="309" spans="1:10" ht="22.5" x14ac:dyDescent="0.2">
      <c r="A309" s="10" t="s">
        <v>442</v>
      </c>
      <c r="B309" s="10" t="s">
        <v>62</v>
      </c>
      <c r="C309" s="10" t="s">
        <v>59</v>
      </c>
      <c r="D309" s="10" t="s">
        <v>29</v>
      </c>
      <c r="E309" s="11" t="s">
        <v>443</v>
      </c>
      <c r="F309" s="10"/>
      <c r="G309" s="45">
        <f>H309+I309</f>
        <v>87687.5</v>
      </c>
      <c r="H309" s="12">
        <f>H310</f>
        <v>87687.5</v>
      </c>
      <c r="I309" s="46">
        <f>I310</f>
        <v>0</v>
      </c>
      <c r="J309" s="4"/>
    </row>
    <row r="310" spans="1:10" x14ac:dyDescent="0.2">
      <c r="A310" s="10" t="s">
        <v>444</v>
      </c>
      <c r="B310" s="10" t="s">
        <v>62</v>
      </c>
      <c r="C310" s="10" t="s">
        <v>59</v>
      </c>
      <c r="D310" s="10" t="s">
        <v>30</v>
      </c>
      <c r="E310" s="11" t="s">
        <v>445</v>
      </c>
      <c r="F310" s="10"/>
      <c r="G310" s="19">
        <f>H310+I310</f>
        <v>87687.5</v>
      </c>
      <c r="H310" s="47">
        <f>H311+H312+H313+H314+H315+H316</f>
        <v>87687.5</v>
      </c>
      <c r="I310" s="47">
        <f>I311+I312+I313+I314+I315+I316</f>
        <v>0</v>
      </c>
      <c r="J310" s="4"/>
    </row>
    <row r="311" spans="1:10" x14ac:dyDescent="0.2">
      <c r="A311" s="10"/>
      <c r="B311" s="10"/>
      <c r="C311" s="10"/>
      <c r="D311" s="10"/>
      <c r="E311" s="11" t="s">
        <v>90</v>
      </c>
      <c r="F311" s="10" t="s">
        <v>18</v>
      </c>
      <c r="G311" s="19">
        <f t="shared" ref="G311:G316" si="11">H311+I311</f>
        <v>1500</v>
      </c>
      <c r="H311" s="47">
        <v>1500</v>
      </c>
      <c r="I311" s="47">
        <v>0</v>
      </c>
      <c r="J311" s="4"/>
    </row>
    <row r="312" spans="1:10" x14ac:dyDescent="0.2">
      <c r="A312" s="10"/>
      <c r="B312" s="10"/>
      <c r="C312" s="10"/>
      <c r="D312" s="10"/>
      <c r="E312" s="24" t="s">
        <v>419</v>
      </c>
      <c r="F312" s="10" t="s">
        <v>26</v>
      </c>
      <c r="G312" s="19">
        <f t="shared" si="11"/>
        <v>1500</v>
      </c>
      <c r="H312" s="47">
        <v>1500</v>
      </c>
      <c r="I312" s="47">
        <v>0</v>
      </c>
      <c r="J312" s="4"/>
    </row>
    <row r="313" spans="1:10" x14ac:dyDescent="0.2">
      <c r="A313" s="10"/>
      <c r="B313" s="10"/>
      <c r="C313" s="10"/>
      <c r="D313" s="10"/>
      <c r="E313" s="11" t="s">
        <v>446</v>
      </c>
      <c r="F313" s="10">
        <v>4511</v>
      </c>
      <c r="G313" s="19">
        <f t="shared" si="11"/>
        <v>84687.5</v>
      </c>
      <c r="H313" s="47">
        <v>84687.5</v>
      </c>
      <c r="I313" s="47">
        <v>0</v>
      </c>
      <c r="J313" s="4"/>
    </row>
    <row r="314" spans="1:10" x14ac:dyDescent="0.2">
      <c r="A314" s="10"/>
      <c r="B314" s="10"/>
      <c r="C314" s="10"/>
      <c r="D314" s="10"/>
      <c r="E314" s="11" t="s">
        <v>156</v>
      </c>
      <c r="F314" s="10" t="s">
        <v>3</v>
      </c>
      <c r="G314" s="19">
        <f t="shared" si="11"/>
        <v>0</v>
      </c>
      <c r="H314" s="47">
        <v>0</v>
      </c>
      <c r="I314" s="47">
        <v>0</v>
      </c>
      <c r="J314" s="4"/>
    </row>
    <row r="315" spans="1:10" x14ac:dyDescent="0.2">
      <c r="A315" s="10"/>
      <c r="B315" s="10"/>
      <c r="C315" s="10"/>
      <c r="D315" s="10"/>
      <c r="E315" s="11" t="s">
        <v>99</v>
      </c>
      <c r="F315" s="10" t="s">
        <v>9</v>
      </c>
      <c r="G315" s="19">
        <f t="shared" si="11"/>
        <v>0</v>
      </c>
      <c r="H315" s="47">
        <v>0</v>
      </c>
      <c r="I315" s="47">
        <v>0</v>
      </c>
      <c r="J315" s="4"/>
    </row>
    <row r="316" spans="1:10" x14ac:dyDescent="0.2">
      <c r="A316" s="10"/>
      <c r="B316" s="10"/>
      <c r="C316" s="10"/>
      <c r="D316" s="10"/>
      <c r="E316" s="11" t="s">
        <v>310</v>
      </c>
      <c r="F316" s="10" t="s">
        <v>12</v>
      </c>
      <c r="G316" s="19">
        <f t="shared" si="11"/>
        <v>0</v>
      </c>
      <c r="H316" s="47">
        <v>0</v>
      </c>
      <c r="I316" s="47">
        <v>0</v>
      </c>
      <c r="J316" s="4"/>
    </row>
    <row r="317" spans="1:10" ht="22.5" x14ac:dyDescent="0.2">
      <c r="A317" s="10" t="s">
        <v>447</v>
      </c>
      <c r="B317" s="10" t="s">
        <v>62</v>
      </c>
      <c r="C317" s="10" t="s">
        <v>60</v>
      </c>
      <c r="D317" s="10" t="s">
        <v>29</v>
      </c>
      <c r="E317" s="11" t="s">
        <v>448</v>
      </c>
      <c r="F317" s="10"/>
      <c r="G317" s="52">
        <f>H317+I317</f>
        <v>0</v>
      </c>
      <c r="H317" s="46">
        <f>H318</f>
        <v>0</v>
      </c>
      <c r="I317" s="46">
        <f>I318</f>
        <v>0</v>
      </c>
      <c r="J317" s="4"/>
    </row>
    <row r="318" spans="1:10" ht="22.5" x14ac:dyDescent="0.2">
      <c r="A318" s="10" t="s">
        <v>449</v>
      </c>
      <c r="B318" s="10" t="s">
        <v>62</v>
      </c>
      <c r="C318" s="10" t="s">
        <v>60</v>
      </c>
      <c r="D318" s="10" t="s">
        <v>30</v>
      </c>
      <c r="E318" s="11" t="s">
        <v>450</v>
      </c>
      <c r="F318" s="10"/>
      <c r="G318" s="19">
        <f>H318+I318</f>
        <v>0</v>
      </c>
      <c r="H318" s="47">
        <f>H319+H320+H321+H322+H323+H324</f>
        <v>0</v>
      </c>
      <c r="I318" s="47">
        <f>I319+I320+I321+I322+I323+I324</f>
        <v>0</v>
      </c>
      <c r="J318" s="4"/>
    </row>
    <row r="319" spans="1:10" x14ac:dyDescent="0.2">
      <c r="A319" s="10"/>
      <c r="B319" s="10"/>
      <c r="C319" s="10"/>
      <c r="D319" s="10"/>
      <c r="E319" s="11" t="s">
        <v>90</v>
      </c>
      <c r="F319" s="10" t="s">
        <v>18</v>
      </c>
      <c r="G319" s="19">
        <v>0</v>
      </c>
      <c r="H319" s="47">
        <v>0</v>
      </c>
      <c r="I319" s="47">
        <v>0</v>
      </c>
      <c r="J319" s="4"/>
    </row>
    <row r="320" spans="1:10" x14ac:dyDescent="0.2">
      <c r="A320" s="10"/>
      <c r="B320" s="10"/>
      <c r="C320" s="10"/>
      <c r="D320" s="10"/>
      <c r="E320" s="11" t="s">
        <v>97</v>
      </c>
      <c r="F320" s="10" t="s">
        <v>26</v>
      </c>
      <c r="G320" s="19">
        <v>0</v>
      </c>
      <c r="H320" s="47">
        <v>0</v>
      </c>
      <c r="I320" s="47">
        <v>0</v>
      </c>
      <c r="J320" s="4"/>
    </row>
    <row r="321" spans="1:11" x14ac:dyDescent="0.2">
      <c r="A321" s="10"/>
      <c r="B321" s="10"/>
      <c r="C321" s="10"/>
      <c r="D321" s="10"/>
      <c r="E321" s="11" t="s">
        <v>156</v>
      </c>
      <c r="F321" s="10" t="s">
        <v>3</v>
      </c>
      <c r="G321" s="19">
        <v>0</v>
      </c>
      <c r="H321" s="47">
        <v>0</v>
      </c>
      <c r="I321" s="47">
        <v>0</v>
      </c>
      <c r="J321" s="4"/>
    </row>
    <row r="322" spans="1:11" x14ac:dyDescent="0.2">
      <c r="A322" s="10"/>
      <c r="B322" s="10"/>
      <c r="C322" s="10"/>
      <c r="D322" s="10"/>
      <c r="E322" s="11" t="s">
        <v>228</v>
      </c>
      <c r="F322" s="10" t="s">
        <v>8</v>
      </c>
      <c r="G322" s="19">
        <v>0</v>
      </c>
      <c r="H322" s="47">
        <v>0</v>
      </c>
      <c r="I322" s="47">
        <v>0</v>
      </c>
      <c r="J322" s="4"/>
    </row>
    <row r="323" spans="1:11" x14ac:dyDescent="0.2">
      <c r="A323" s="10"/>
      <c r="B323" s="10"/>
      <c r="C323" s="10"/>
      <c r="D323" s="10"/>
      <c r="E323" s="11" t="s">
        <v>99</v>
      </c>
      <c r="F323" s="10" t="s">
        <v>9</v>
      </c>
      <c r="G323" s="19">
        <v>0</v>
      </c>
      <c r="H323" s="47">
        <v>0</v>
      </c>
      <c r="I323" s="47">
        <v>0</v>
      </c>
      <c r="J323" s="4"/>
    </row>
    <row r="324" spans="1:11" x14ac:dyDescent="0.2">
      <c r="A324" s="10"/>
      <c r="B324" s="10"/>
      <c r="C324" s="10"/>
      <c r="D324" s="10"/>
      <c r="E324" s="11" t="s">
        <v>310</v>
      </c>
      <c r="F324" s="10" t="s">
        <v>12</v>
      </c>
      <c r="G324" s="19">
        <v>0</v>
      </c>
      <c r="H324" s="47">
        <v>0</v>
      </c>
      <c r="I324" s="47">
        <v>0</v>
      </c>
      <c r="J324" s="4"/>
    </row>
    <row r="325" spans="1:11" ht="33.75" x14ac:dyDescent="0.2">
      <c r="A325" s="10" t="s">
        <v>451</v>
      </c>
      <c r="B325" s="10" t="s">
        <v>63</v>
      </c>
      <c r="C325" s="10" t="s">
        <v>29</v>
      </c>
      <c r="D325" s="10" t="s">
        <v>29</v>
      </c>
      <c r="E325" s="11" t="s">
        <v>452</v>
      </c>
      <c r="F325" s="10"/>
      <c r="G325" s="76">
        <f>H325+I325</f>
        <v>3414487.2489999998</v>
      </c>
      <c r="H325" s="74">
        <f>H326+H336+H343+H346+H349+H358+H365+H367</f>
        <v>2642487.2489999998</v>
      </c>
      <c r="I325" s="74">
        <f>I326+I336+I343+I346+I349+I358+I365+I367</f>
        <v>772000</v>
      </c>
      <c r="J325" s="4"/>
    </row>
    <row r="326" spans="1:11" ht="22.5" x14ac:dyDescent="0.2">
      <c r="A326" s="10" t="s">
        <v>453</v>
      </c>
      <c r="B326" s="10" t="s">
        <v>63</v>
      </c>
      <c r="C326" s="10" t="s">
        <v>30</v>
      </c>
      <c r="D326" s="10" t="s">
        <v>29</v>
      </c>
      <c r="E326" s="11" t="s">
        <v>454</v>
      </c>
      <c r="F326" s="10"/>
      <c r="G326" s="45">
        <f>H326+I326</f>
        <v>1785522.26</v>
      </c>
      <c r="H326" s="12">
        <f>H327</f>
        <v>1785522.26</v>
      </c>
      <c r="I326" s="46">
        <f>I327</f>
        <v>0</v>
      </c>
      <c r="J326" s="4"/>
    </row>
    <row r="327" spans="1:11" x14ac:dyDescent="0.2">
      <c r="A327" s="10" t="s">
        <v>455</v>
      </c>
      <c r="B327" s="10" t="s">
        <v>63</v>
      </c>
      <c r="C327" s="10" t="s">
        <v>30</v>
      </c>
      <c r="D327" s="10" t="s">
        <v>30</v>
      </c>
      <c r="E327" s="11" t="s">
        <v>456</v>
      </c>
      <c r="F327" s="10"/>
      <c r="G327" s="72">
        <f>H327+I327</f>
        <v>1785522.26</v>
      </c>
      <c r="H327" s="51">
        <f>H328+H329+H330+H331+H332+H333+H334</f>
        <v>1785522.26</v>
      </c>
      <c r="I327" s="47">
        <v>0</v>
      </c>
      <c r="J327" s="4"/>
    </row>
    <row r="328" spans="1:11" x14ac:dyDescent="0.2">
      <c r="A328" s="10"/>
      <c r="B328" s="10"/>
      <c r="C328" s="10"/>
      <c r="D328" s="10"/>
      <c r="E328" s="11" t="s">
        <v>309</v>
      </c>
      <c r="F328" s="10">
        <v>4511</v>
      </c>
      <c r="G328" s="72">
        <f t="shared" ref="G328:G334" si="12">H328+I328</f>
        <v>1785522.26</v>
      </c>
      <c r="H328" s="47">
        <v>1785522.26</v>
      </c>
      <c r="I328" s="47">
        <v>0</v>
      </c>
      <c r="J328" s="4"/>
      <c r="K328" s="2"/>
    </row>
    <row r="329" spans="1:11" x14ac:dyDescent="0.2">
      <c r="A329" s="10"/>
      <c r="B329" s="10"/>
      <c r="C329" s="10"/>
      <c r="D329" s="10"/>
      <c r="E329" s="78" t="s">
        <v>398</v>
      </c>
      <c r="F329" s="55" t="s">
        <v>2</v>
      </c>
      <c r="G329" s="72">
        <f t="shared" si="12"/>
        <v>0</v>
      </c>
      <c r="H329" s="19">
        <v>0</v>
      </c>
      <c r="I329" s="47">
        <v>0</v>
      </c>
      <c r="J329" s="4"/>
    </row>
    <row r="330" spans="1:11" x14ac:dyDescent="0.2">
      <c r="A330" s="10"/>
      <c r="B330" s="10"/>
      <c r="C330" s="10"/>
      <c r="D330" s="10"/>
      <c r="E330" s="78" t="s">
        <v>457</v>
      </c>
      <c r="F330" s="55">
        <v>4823</v>
      </c>
      <c r="G330" s="72">
        <f>H330+I330</f>
        <v>0</v>
      </c>
      <c r="H330" s="19">
        <v>0</v>
      </c>
      <c r="I330" s="47">
        <v>0</v>
      </c>
      <c r="J330" s="4"/>
    </row>
    <row r="331" spans="1:11" x14ac:dyDescent="0.2">
      <c r="A331" s="10"/>
      <c r="B331" s="10"/>
      <c r="C331" s="10"/>
      <c r="D331" s="10"/>
      <c r="E331" s="11" t="s">
        <v>228</v>
      </c>
      <c r="F331" s="10" t="s">
        <v>8</v>
      </c>
      <c r="G331" s="72">
        <f t="shared" si="12"/>
        <v>0</v>
      </c>
      <c r="H331" s="47">
        <v>0</v>
      </c>
      <c r="I331" s="47">
        <v>0</v>
      </c>
      <c r="J331" s="4"/>
    </row>
    <row r="332" spans="1:11" x14ac:dyDescent="0.2">
      <c r="A332" s="10"/>
      <c r="B332" s="10"/>
      <c r="C332" s="10"/>
      <c r="D332" s="10"/>
      <c r="E332" s="11" t="s">
        <v>99</v>
      </c>
      <c r="F332" s="10" t="s">
        <v>9</v>
      </c>
      <c r="G332" s="72">
        <f t="shared" si="12"/>
        <v>0</v>
      </c>
      <c r="H332" s="47">
        <v>0</v>
      </c>
      <c r="I332" s="47">
        <v>0</v>
      </c>
      <c r="J332" s="4"/>
    </row>
    <row r="333" spans="1:11" x14ac:dyDescent="0.2">
      <c r="A333" s="10"/>
      <c r="B333" s="10"/>
      <c r="C333" s="10"/>
      <c r="D333" s="10"/>
      <c r="E333" s="11" t="s">
        <v>310</v>
      </c>
      <c r="F333" s="10" t="s">
        <v>12</v>
      </c>
      <c r="G333" s="72">
        <f t="shared" si="12"/>
        <v>0</v>
      </c>
      <c r="H333" s="47">
        <v>0</v>
      </c>
      <c r="I333" s="47">
        <v>0</v>
      </c>
      <c r="J333" s="4"/>
    </row>
    <row r="334" spans="1:11" x14ac:dyDescent="0.2">
      <c r="A334" s="10"/>
      <c r="B334" s="10"/>
      <c r="C334" s="10"/>
      <c r="D334" s="10"/>
      <c r="E334" s="11" t="s">
        <v>103</v>
      </c>
      <c r="F334" s="10" t="s">
        <v>14</v>
      </c>
      <c r="G334" s="72">
        <f t="shared" si="12"/>
        <v>0</v>
      </c>
      <c r="H334" s="47">
        <v>0</v>
      </c>
      <c r="I334" s="47">
        <v>0</v>
      </c>
      <c r="J334" s="4"/>
    </row>
    <row r="335" spans="1:11" x14ac:dyDescent="0.2">
      <c r="A335" s="10" t="s">
        <v>458</v>
      </c>
      <c r="B335" s="10" t="s">
        <v>63</v>
      </c>
      <c r="C335" s="10" t="s">
        <v>30</v>
      </c>
      <c r="D335" s="10" t="s">
        <v>31</v>
      </c>
      <c r="E335" s="11" t="s">
        <v>459</v>
      </c>
      <c r="F335" s="10"/>
      <c r="G335" s="19">
        <v>0</v>
      </c>
      <c r="H335" s="47">
        <v>0</v>
      </c>
      <c r="I335" s="47">
        <v>0</v>
      </c>
      <c r="J335" s="4"/>
    </row>
    <row r="336" spans="1:11" x14ac:dyDescent="0.2">
      <c r="A336" s="10" t="s">
        <v>460</v>
      </c>
      <c r="B336" s="10" t="s">
        <v>63</v>
      </c>
      <c r="C336" s="10" t="s">
        <v>31</v>
      </c>
      <c r="D336" s="10" t="s">
        <v>29</v>
      </c>
      <c r="E336" s="11" t="s">
        <v>461</v>
      </c>
      <c r="F336" s="87"/>
      <c r="G336" s="52">
        <f>H336+I336</f>
        <v>22000</v>
      </c>
      <c r="H336" s="46">
        <f>H337+H338</f>
        <v>22000</v>
      </c>
      <c r="I336" s="46">
        <f>I337+I338</f>
        <v>0</v>
      </c>
      <c r="J336" s="4"/>
    </row>
    <row r="337" spans="1:11" x14ac:dyDescent="0.2">
      <c r="A337" s="10" t="s">
        <v>462</v>
      </c>
      <c r="B337" s="10" t="s">
        <v>63</v>
      </c>
      <c r="C337" s="10" t="s">
        <v>31</v>
      </c>
      <c r="D337" s="10" t="s">
        <v>30</v>
      </c>
      <c r="E337" s="11" t="s">
        <v>463</v>
      </c>
      <c r="F337" s="10"/>
      <c r="G337" s="19">
        <v>0</v>
      </c>
      <c r="H337" s="47">
        <v>0</v>
      </c>
      <c r="I337" s="47">
        <v>0</v>
      </c>
      <c r="J337" s="4"/>
    </row>
    <row r="338" spans="1:11" x14ac:dyDescent="0.2">
      <c r="A338" s="10" t="s">
        <v>464</v>
      </c>
      <c r="B338" s="10" t="s">
        <v>63</v>
      </c>
      <c r="C338" s="10" t="s">
        <v>31</v>
      </c>
      <c r="D338" s="10" t="s">
        <v>31</v>
      </c>
      <c r="E338" s="11" t="s">
        <v>465</v>
      </c>
      <c r="F338" s="10"/>
      <c r="G338" s="72">
        <f>H338+I338</f>
        <v>22000</v>
      </c>
      <c r="H338" s="51">
        <f>H339+H340+H341+H342</f>
        <v>22000</v>
      </c>
      <c r="I338" s="51">
        <f>I339+I340+I341+I342</f>
        <v>0</v>
      </c>
      <c r="J338" s="4"/>
    </row>
    <row r="339" spans="1:11" x14ac:dyDescent="0.2">
      <c r="A339" s="10"/>
      <c r="B339" s="10"/>
      <c r="C339" s="10"/>
      <c r="D339" s="10"/>
      <c r="E339" s="11" t="s">
        <v>466</v>
      </c>
      <c r="F339" s="10">
        <v>4269</v>
      </c>
      <c r="G339" s="72">
        <f>H339+I339</f>
        <v>2000</v>
      </c>
      <c r="H339" s="47">
        <v>2000</v>
      </c>
      <c r="I339" s="47">
        <v>0</v>
      </c>
      <c r="J339" s="4"/>
    </row>
    <row r="340" spans="1:11" x14ac:dyDescent="0.2">
      <c r="A340" s="10"/>
      <c r="B340" s="10"/>
      <c r="C340" s="10"/>
      <c r="D340" s="10"/>
      <c r="E340" s="11" t="s">
        <v>467</v>
      </c>
      <c r="F340" s="10">
        <v>4727</v>
      </c>
      <c r="G340" s="72">
        <f>H340+I340</f>
        <v>10000</v>
      </c>
      <c r="H340" s="47">
        <v>10000</v>
      </c>
      <c r="I340" s="47">
        <v>0</v>
      </c>
      <c r="J340" s="4"/>
    </row>
    <row r="341" spans="1:11" x14ac:dyDescent="0.2">
      <c r="A341" s="10"/>
      <c r="B341" s="10"/>
      <c r="C341" s="10"/>
      <c r="D341" s="10"/>
      <c r="E341" s="101" t="s">
        <v>446</v>
      </c>
      <c r="F341" s="10">
        <v>4637</v>
      </c>
      <c r="G341" s="72">
        <f>H341+I341</f>
        <v>5000</v>
      </c>
      <c r="H341" s="47">
        <v>5000</v>
      </c>
      <c r="I341" s="47">
        <v>0</v>
      </c>
      <c r="J341" s="4"/>
    </row>
    <row r="342" spans="1:11" ht="21" x14ac:dyDescent="0.2">
      <c r="A342" s="10"/>
      <c r="B342" s="10"/>
      <c r="C342" s="10"/>
      <c r="D342" s="90"/>
      <c r="E342" s="103" t="s">
        <v>411</v>
      </c>
      <c r="F342" s="27">
        <v>4655</v>
      </c>
      <c r="G342" s="72">
        <f>H342+I342</f>
        <v>5000</v>
      </c>
      <c r="H342" s="47">
        <v>5000</v>
      </c>
      <c r="I342" s="47">
        <v>0</v>
      </c>
      <c r="J342" s="4"/>
    </row>
    <row r="343" spans="1:11" ht="22.5" x14ac:dyDescent="0.2">
      <c r="A343" s="10" t="s">
        <v>468</v>
      </c>
      <c r="B343" s="10" t="s">
        <v>63</v>
      </c>
      <c r="C343" s="10" t="s">
        <v>28</v>
      </c>
      <c r="D343" s="10" t="s">
        <v>29</v>
      </c>
      <c r="E343" s="99" t="s">
        <v>469</v>
      </c>
      <c r="F343" s="10"/>
      <c r="G343" s="52">
        <f t="shared" ref="G343:G350" si="13">H343+I343</f>
        <v>0</v>
      </c>
      <c r="H343" s="46">
        <f>H344+H345</f>
        <v>0</v>
      </c>
      <c r="I343" s="46">
        <f>I344+I345</f>
        <v>0</v>
      </c>
      <c r="J343" s="4"/>
    </row>
    <row r="344" spans="1:11" ht="22.5" x14ac:dyDescent="0.2">
      <c r="A344" s="10" t="s">
        <v>470</v>
      </c>
      <c r="B344" s="10" t="s">
        <v>63</v>
      </c>
      <c r="C344" s="10" t="s">
        <v>28</v>
      </c>
      <c r="D344" s="10" t="s">
        <v>30</v>
      </c>
      <c r="E344" s="11" t="s">
        <v>469</v>
      </c>
      <c r="F344" s="10"/>
      <c r="G344" s="19">
        <f t="shared" si="13"/>
        <v>0</v>
      </c>
      <c r="H344" s="47">
        <v>0</v>
      </c>
      <c r="I344" s="47">
        <v>0</v>
      </c>
      <c r="J344" s="4"/>
    </row>
    <row r="345" spans="1:11" x14ac:dyDescent="0.2">
      <c r="A345" s="10" t="s">
        <v>471</v>
      </c>
      <c r="B345" s="10" t="s">
        <v>63</v>
      </c>
      <c r="C345" s="10" t="s">
        <v>28</v>
      </c>
      <c r="D345" s="10" t="s">
        <v>31</v>
      </c>
      <c r="E345" s="11" t="s">
        <v>472</v>
      </c>
      <c r="F345" s="10"/>
      <c r="G345" s="19">
        <f t="shared" si="13"/>
        <v>0</v>
      </c>
      <c r="H345" s="47">
        <v>0</v>
      </c>
      <c r="I345" s="47">
        <v>0</v>
      </c>
      <c r="J345" s="4"/>
    </row>
    <row r="346" spans="1:11" x14ac:dyDescent="0.2">
      <c r="A346" s="10" t="s">
        <v>473</v>
      </c>
      <c r="B346" s="10" t="s">
        <v>63</v>
      </c>
      <c r="C346" s="10" t="s">
        <v>58</v>
      </c>
      <c r="D346" s="10" t="s">
        <v>29</v>
      </c>
      <c r="E346" s="11" t="s">
        <v>474</v>
      </c>
      <c r="F346" s="10"/>
      <c r="G346" s="52">
        <f t="shared" si="13"/>
        <v>0</v>
      </c>
      <c r="H346" s="46">
        <v>0</v>
      </c>
      <c r="I346" s="46">
        <v>0</v>
      </c>
      <c r="J346" s="4"/>
    </row>
    <row r="347" spans="1:11" x14ac:dyDescent="0.2">
      <c r="A347" s="10" t="s">
        <v>475</v>
      </c>
      <c r="B347" s="10" t="s">
        <v>63</v>
      </c>
      <c r="C347" s="10" t="s">
        <v>58</v>
      </c>
      <c r="D347" s="10" t="s">
        <v>30</v>
      </c>
      <c r="E347" s="11" t="s">
        <v>476</v>
      </c>
      <c r="F347" s="10"/>
      <c r="G347" s="19">
        <f t="shared" si="13"/>
        <v>0</v>
      </c>
      <c r="H347" s="47">
        <v>0</v>
      </c>
      <c r="I347" s="47">
        <v>0</v>
      </c>
      <c r="J347" s="4"/>
    </row>
    <row r="348" spans="1:11" x14ac:dyDescent="0.2">
      <c r="A348" s="10" t="s">
        <v>477</v>
      </c>
      <c r="B348" s="10" t="s">
        <v>63</v>
      </c>
      <c r="C348" s="10" t="s">
        <v>58</v>
      </c>
      <c r="D348" s="10" t="s">
        <v>31</v>
      </c>
      <c r="E348" s="11" t="s">
        <v>478</v>
      </c>
      <c r="F348" s="10"/>
      <c r="G348" s="19">
        <f t="shared" si="13"/>
        <v>0</v>
      </c>
      <c r="H348" s="47">
        <v>0</v>
      </c>
      <c r="I348" s="47">
        <v>0</v>
      </c>
      <c r="J348" s="4"/>
    </row>
    <row r="349" spans="1:11" ht="22.5" x14ac:dyDescent="0.2">
      <c r="A349" s="10" t="s">
        <v>479</v>
      </c>
      <c r="B349" s="10" t="s">
        <v>63</v>
      </c>
      <c r="C349" s="10" t="s">
        <v>59</v>
      </c>
      <c r="D349" s="10" t="s">
        <v>29</v>
      </c>
      <c r="E349" s="11" t="s">
        <v>480</v>
      </c>
      <c r="F349" s="10"/>
      <c r="G349" s="45">
        <f t="shared" si="13"/>
        <v>877964.98900000006</v>
      </c>
      <c r="H349" s="12">
        <f>H350+H356</f>
        <v>827964.98900000006</v>
      </c>
      <c r="I349" s="12">
        <f>I350+I356</f>
        <v>50000</v>
      </c>
      <c r="J349" s="4"/>
    </row>
    <row r="350" spans="1:11" x14ac:dyDescent="0.2">
      <c r="A350" s="10" t="s">
        <v>481</v>
      </c>
      <c r="B350" s="10" t="s">
        <v>63</v>
      </c>
      <c r="C350" s="10" t="s">
        <v>59</v>
      </c>
      <c r="D350" s="10" t="s">
        <v>30</v>
      </c>
      <c r="E350" s="11" t="s">
        <v>482</v>
      </c>
      <c r="F350" s="10"/>
      <c r="G350" s="85">
        <f t="shared" si="13"/>
        <v>872082.08900000004</v>
      </c>
      <c r="H350" s="86">
        <f>H351+H352+H353+H354+H355</f>
        <v>822082.08900000004</v>
      </c>
      <c r="I350" s="86">
        <f>I351+I352+I353+I354+I355</f>
        <v>50000</v>
      </c>
      <c r="J350" s="4"/>
    </row>
    <row r="351" spans="1:11" x14ac:dyDescent="0.2">
      <c r="A351" s="10"/>
      <c r="B351" s="10"/>
      <c r="C351" s="10"/>
      <c r="D351" s="10"/>
      <c r="E351" s="11" t="s">
        <v>410</v>
      </c>
      <c r="F351" s="10">
        <v>4511</v>
      </c>
      <c r="G351" s="19">
        <f t="shared" ref="G351:G357" si="14">H351+I351</f>
        <v>822082.08900000004</v>
      </c>
      <c r="H351" s="47">
        <v>822082.08900000004</v>
      </c>
      <c r="I351" s="47">
        <v>0</v>
      </c>
      <c r="J351" s="4"/>
      <c r="K351" s="82"/>
    </row>
    <row r="352" spans="1:11" x14ac:dyDescent="0.2">
      <c r="A352" s="10"/>
      <c r="B352" s="10"/>
      <c r="C352" s="10"/>
      <c r="D352" s="10"/>
      <c r="E352" s="11" t="s">
        <v>483</v>
      </c>
      <c r="F352" s="10">
        <v>4251</v>
      </c>
      <c r="G352" s="19">
        <f t="shared" si="14"/>
        <v>0</v>
      </c>
      <c r="H352" s="47">
        <v>0</v>
      </c>
      <c r="I352" s="47">
        <v>0</v>
      </c>
      <c r="J352" s="4"/>
      <c r="K352" s="82"/>
    </row>
    <row r="353" spans="1:13" x14ac:dyDescent="0.2">
      <c r="A353" s="10"/>
      <c r="B353" s="10"/>
      <c r="C353" s="10"/>
      <c r="D353" s="10"/>
      <c r="E353" s="11" t="s">
        <v>446</v>
      </c>
      <c r="F353" s="10" t="s">
        <v>1</v>
      </c>
      <c r="G353" s="19">
        <f t="shared" si="14"/>
        <v>0</v>
      </c>
      <c r="H353" s="47">
        <v>0</v>
      </c>
      <c r="I353" s="47">
        <v>0</v>
      </c>
      <c r="J353" s="4"/>
    </row>
    <row r="354" spans="1:13" x14ac:dyDescent="0.2">
      <c r="A354" s="10"/>
      <c r="B354" s="10"/>
      <c r="C354" s="10"/>
      <c r="D354" s="10"/>
      <c r="E354" s="11" t="s">
        <v>484</v>
      </c>
      <c r="F354" s="10">
        <v>5134</v>
      </c>
      <c r="G354" s="19">
        <f t="shared" si="14"/>
        <v>50000</v>
      </c>
      <c r="H354" s="47">
        <v>0</v>
      </c>
      <c r="I354" s="47">
        <v>50000</v>
      </c>
      <c r="J354" s="4"/>
    </row>
    <row r="355" spans="1:13" x14ac:dyDescent="0.2">
      <c r="A355" s="10"/>
      <c r="B355" s="10"/>
      <c r="C355" s="10"/>
      <c r="D355" s="10"/>
      <c r="E355" s="11" t="s">
        <v>485</v>
      </c>
      <c r="F355" s="10">
        <v>5113</v>
      </c>
      <c r="G355" s="19">
        <f t="shared" si="14"/>
        <v>0</v>
      </c>
      <c r="H355" s="47">
        <v>0</v>
      </c>
      <c r="I355" s="47">
        <v>0</v>
      </c>
      <c r="J355" s="4"/>
    </row>
    <row r="356" spans="1:13" x14ac:dyDescent="0.2">
      <c r="A356" s="10" t="s">
        <v>486</v>
      </c>
      <c r="B356" s="10" t="s">
        <v>63</v>
      </c>
      <c r="C356" s="10" t="s">
        <v>59</v>
      </c>
      <c r="D356" s="10">
        <v>2</v>
      </c>
      <c r="E356" s="11" t="s">
        <v>487</v>
      </c>
      <c r="F356" s="10"/>
      <c r="G356" s="80">
        <f t="shared" si="14"/>
        <v>5882.9</v>
      </c>
      <c r="H356" s="81">
        <f>H357</f>
        <v>5882.9</v>
      </c>
      <c r="I356" s="81">
        <f>I357</f>
        <v>0</v>
      </c>
      <c r="J356" s="4"/>
    </row>
    <row r="357" spans="1:13" x14ac:dyDescent="0.2">
      <c r="A357" s="10"/>
      <c r="B357" s="10"/>
      <c r="C357" s="10"/>
      <c r="D357" s="10"/>
      <c r="E357" s="11" t="s">
        <v>410</v>
      </c>
      <c r="F357" s="10">
        <v>4511</v>
      </c>
      <c r="G357" s="72">
        <f t="shared" si="14"/>
        <v>5882.9</v>
      </c>
      <c r="H357" s="51">
        <v>5882.9</v>
      </c>
      <c r="I357" s="47">
        <v>0</v>
      </c>
      <c r="J357" s="4"/>
    </row>
    <row r="358" spans="1:13" ht="22.5" x14ac:dyDescent="0.2">
      <c r="A358" s="10" t="s">
        <v>488</v>
      </c>
      <c r="B358" s="10" t="s">
        <v>63</v>
      </c>
      <c r="C358" s="10" t="s">
        <v>60</v>
      </c>
      <c r="D358" s="10" t="s">
        <v>29</v>
      </c>
      <c r="E358" s="11" t="s">
        <v>489</v>
      </c>
      <c r="F358" s="10"/>
      <c r="G358" s="63">
        <f t="shared" ref="G358:G364" si="15">H358+I358</f>
        <v>722000</v>
      </c>
      <c r="H358" s="64">
        <f>H359</f>
        <v>0</v>
      </c>
      <c r="I358" s="64">
        <f>I359</f>
        <v>722000</v>
      </c>
      <c r="J358" s="4"/>
    </row>
    <row r="359" spans="1:13" x14ac:dyDescent="0.2">
      <c r="A359" s="10">
        <v>2961</v>
      </c>
      <c r="B359" s="10" t="s">
        <v>63</v>
      </c>
      <c r="C359" s="10" t="s">
        <v>60</v>
      </c>
      <c r="D359" s="10">
        <v>1</v>
      </c>
      <c r="E359" s="11" t="s">
        <v>490</v>
      </c>
      <c r="F359" s="10"/>
      <c r="G359" s="53">
        <f t="shared" si="15"/>
        <v>722000</v>
      </c>
      <c r="H359" s="65">
        <f>H360+H361+H362+H363+H364</f>
        <v>0</v>
      </c>
      <c r="I359" s="65">
        <f>I360+I361+I362+I363+I364</f>
        <v>722000</v>
      </c>
      <c r="J359" s="4"/>
    </row>
    <row r="360" spans="1:13" x14ac:dyDescent="0.2">
      <c r="A360" s="10"/>
      <c r="B360" s="10"/>
      <c r="C360" s="10"/>
      <c r="D360" s="10"/>
      <c r="E360" s="11" t="s">
        <v>97</v>
      </c>
      <c r="F360" s="10">
        <v>4269</v>
      </c>
      <c r="G360" s="66">
        <f t="shared" si="15"/>
        <v>0</v>
      </c>
      <c r="H360" s="49">
        <v>0</v>
      </c>
      <c r="I360" s="49">
        <v>0</v>
      </c>
      <c r="J360" s="4"/>
    </row>
    <row r="361" spans="1:13" x14ac:dyDescent="0.2">
      <c r="A361" s="10"/>
      <c r="B361" s="10"/>
      <c r="C361" s="10"/>
      <c r="D361" s="10"/>
      <c r="E361" s="11" t="s">
        <v>483</v>
      </c>
      <c r="F361" s="55">
        <v>4251</v>
      </c>
      <c r="G361" s="66">
        <f t="shared" si="15"/>
        <v>0</v>
      </c>
      <c r="H361" s="21">
        <v>0</v>
      </c>
      <c r="I361" s="21">
        <v>0</v>
      </c>
      <c r="J361" s="4"/>
    </row>
    <row r="362" spans="1:13" x14ac:dyDescent="0.2">
      <c r="A362" s="10"/>
      <c r="B362" s="10"/>
      <c r="C362" s="10"/>
      <c r="D362" s="10"/>
      <c r="E362" s="11" t="s">
        <v>491</v>
      </c>
      <c r="F362" s="10">
        <v>5113</v>
      </c>
      <c r="G362" s="66">
        <f t="shared" si="15"/>
        <v>250000</v>
      </c>
      <c r="H362" s="21">
        <v>0</v>
      </c>
      <c r="I362" s="21">
        <v>250000</v>
      </c>
      <c r="J362" s="4"/>
    </row>
    <row r="363" spans="1:13" x14ac:dyDescent="0.2">
      <c r="A363" s="10"/>
      <c r="B363" s="10"/>
      <c r="C363" s="10"/>
      <c r="D363" s="10"/>
      <c r="E363" s="11" t="s">
        <v>492</v>
      </c>
      <c r="F363" s="10">
        <v>5112</v>
      </c>
      <c r="G363" s="66">
        <f t="shared" si="15"/>
        <v>422000</v>
      </c>
      <c r="H363" s="21">
        <v>0</v>
      </c>
      <c r="I363" s="21">
        <v>422000</v>
      </c>
      <c r="J363" s="4"/>
      <c r="M363" s="88"/>
    </row>
    <row r="364" spans="1:13" x14ac:dyDescent="0.2">
      <c r="A364" s="10"/>
      <c r="B364" s="10"/>
      <c r="C364" s="10"/>
      <c r="D364" s="10"/>
      <c r="E364" s="11" t="s">
        <v>103</v>
      </c>
      <c r="F364" s="10">
        <v>5134</v>
      </c>
      <c r="G364" s="66">
        <f t="shared" si="15"/>
        <v>50000</v>
      </c>
      <c r="H364" s="47">
        <v>0</v>
      </c>
      <c r="I364" s="47">
        <v>50000</v>
      </c>
      <c r="J364" s="4"/>
    </row>
    <row r="365" spans="1:13" ht="22.5" x14ac:dyDescent="0.2">
      <c r="A365" s="10" t="s">
        <v>493</v>
      </c>
      <c r="B365" s="10" t="s">
        <v>63</v>
      </c>
      <c r="C365" s="10" t="s">
        <v>61</v>
      </c>
      <c r="D365" s="10" t="s">
        <v>29</v>
      </c>
      <c r="E365" s="11" t="s">
        <v>494</v>
      </c>
      <c r="F365" s="10"/>
      <c r="G365" s="52">
        <v>0</v>
      </c>
      <c r="H365" s="46">
        <v>0</v>
      </c>
      <c r="I365" s="46">
        <v>0</v>
      </c>
      <c r="J365" s="4"/>
    </row>
    <row r="366" spans="1:13" ht="22.5" x14ac:dyDescent="0.2">
      <c r="A366" s="10" t="s">
        <v>495</v>
      </c>
      <c r="B366" s="10" t="s">
        <v>63</v>
      </c>
      <c r="C366" s="10" t="s">
        <v>61</v>
      </c>
      <c r="D366" s="10" t="s">
        <v>30</v>
      </c>
      <c r="E366" s="11" t="s">
        <v>496</v>
      </c>
      <c r="F366" s="10"/>
      <c r="G366" s="19">
        <v>0</v>
      </c>
      <c r="H366" s="47">
        <v>0</v>
      </c>
      <c r="I366" s="47">
        <v>0</v>
      </c>
      <c r="J366" s="4"/>
    </row>
    <row r="367" spans="1:13" x14ac:dyDescent="0.2">
      <c r="A367" s="10" t="s">
        <v>497</v>
      </c>
      <c r="B367" s="10" t="s">
        <v>63</v>
      </c>
      <c r="C367" s="10" t="s">
        <v>62</v>
      </c>
      <c r="D367" s="10" t="s">
        <v>29</v>
      </c>
      <c r="E367" s="11" t="s">
        <v>498</v>
      </c>
      <c r="F367" s="10"/>
      <c r="G367" s="45">
        <f>H367+I367</f>
        <v>7000</v>
      </c>
      <c r="H367" s="12">
        <f>H368</f>
        <v>7000</v>
      </c>
      <c r="I367" s="46">
        <f>I368</f>
        <v>0</v>
      </c>
      <c r="J367" s="4"/>
    </row>
    <row r="368" spans="1:13" x14ac:dyDescent="0.2">
      <c r="A368" s="10" t="s">
        <v>499</v>
      </c>
      <c r="B368" s="10" t="s">
        <v>63</v>
      </c>
      <c r="C368" s="10" t="s">
        <v>62</v>
      </c>
      <c r="D368" s="10" t="s">
        <v>30</v>
      </c>
      <c r="E368" s="11" t="s">
        <v>500</v>
      </c>
      <c r="F368" s="10"/>
      <c r="G368" s="19">
        <f>H368+I368</f>
        <v>7000</v>
      </c>
      <c r="H368" s="47">
        <f>H369</f>
        <v>7000</v>
      </c>
      <c r="I368" s="47">
        <f>I369</f>
        <v>0</v>
      </c>
      <c r="J368" s="4"/>
    </row>
    <row r="369" spans="1:10" ht="22.5" x14ac:dyDescent="0.2">
      <c r="A369" s="10"/>
      <c r="B369" s="10"/>
      <c r="C369" s="10"/>
      <c r="D369" s="10"/>
      <c r="E369" s="11" t="s">
        <v>214</v>
      </c>
      <c r="F369" s="10" t="s">
        <v>1</v>
      </c>
      <c r="G369" s="19">
        <f>H369+I369</f>
        <v>7000</v>
      </c>
      <c r="H369" s="47">
        <v>7000</v>
      </c>
      <c r="I369" s="47">
        <v>0</v>
      </c>
      <c r="J369" s="4"/>
    </row>
    <row r="370" spans="1:10" x14ac:dyDescent="0.2">
      <c r="A370" s="10" t="s">
        <v>501</v>
      </c>
      <c r="B370" s="10" t="s">
        <v>32</v>
      </c>
      <c r="C370" s="10" t="s">
        <v>29</v>
      </c>
      <c r="D370" s="10" t="s">
        <v>29</v>
      </c>
      <c r="E370" s="11" t="s">
        <v>502</v>
      </c>
      <c r="F370" s="10"/>
      <c r="G370" s="60">
        <f>H370+I370</f>
        <v>66000</v>
      </c>
      <c r="H370" s="59">
        <f>H371+H374+H376+H378+H380+H382+H384+H390+H392</f>
        <v>66000</v>
      </c>
      <c r="I370" s="59">
        <f>I371+I374+I376+I378+I380+I382+I384+I390+I392</f>
        <v>0</v>
      </c>
      <c r="J370" s="4"/>
    </row>
    <row r="371" spans="1:10" x14ac:dyDescent="0.2">
      <c r="A371" s="10" t="s">
        <v>503</v>
      </c>
      <c r="B371" s="10" t="s">
        <v>32</v>
      </c>
      <c r="C371" s="10" t="s">
        <v>30</v>
      </c>
      <c r="D371" s="10" t="s">
        <v>29</v>
      </c>
      <c r="E371" s="11" t="s">
        <v>504</v>
      </c>
      <c r="F371" s="10"/>
      <c r="G371" s="45">
        <v>0</v>
      </c>
      <c r="H371" s="12">
        <v>0</v>
      </c>
      <c r="I371" s="46">
        <v>0</v>
      </c>
      <c r="J371" s="4"/>
    </row>
    <row r="372" spans="1:10" x14ac:dyDescent="0.2">
      <c r="A372" s="10" t="s">
        <v>505</v>
      </c>
      <c r="B372" s="10" t="s">
        <v>32</v>
      </c>
      <c r="C372" s="10" t="s">
        <v>30</v>
      </c>
      <c r="D372" s="10" t="s">
        <v>30</v>
      </c>
      <c r="E372" s="11" t="s">
        <v>506</v>
      </c>
      <c r="F372" s="10"/>
      <c r="G372" s="19">
        <v>0</v>
      </c>
      <c r="H372" s="47">
        <v>0</v>
      </c>
      <c r="I372" s="47">
        <v>0</v>
      </c>
      <c r="J372" s="4"/>
    </row>
    <row r="373" spans="1:10" x14ac:dyDescent="0.2">
      <c r="A373" s="10" t="s">
        <v>507</v>
      </c>
      <c r="B373" s="10" t="s">
        <v>32</v>
      </c>
      <c r="C373" s="10" t="s">
        <v>30</v>
      </c>
      <c r="D373" s="10" t="s">
        <v>31</v>
      </c>
      <c r="E373" s="11" t="s">
        <v>508</v>
      </c>
      <c r="F373" s="10"/>
      <c r="G373" s="19">
        <v>0</v>
      </c>
      <c r="H373" s="47">
        <v>0</v>
      </c>
      <c r="I373" s="47">
        <v>0</v>
      </c>
      <c r="J373" s="4"/>
    </row>
    <row r="374" spans="1:10" x14ac:dyDescent="0.2">
      <c r="A374" s="10" t="s">
        <v>509</v>
      </c>
      <c r="B374" s="10" t="s">
        <v>32</v>
      </c>
      <c r="C374" s="10" t="s">
        <v>31</v>
      </c>
      <c r="D374" s="10" t="s">
        <v>29</v>
      </c>
      <c r="E374" s="11" t="s">
        <v>510</v>
      </c>
      <c r="F374" s="10"/>
      <c r="G374" s="52">
        <v>0</v>
      </c>
      <c r="H374" s="46">
        <v>0</v>
      </c>
      <c r="I374" s="46">
        <v>0</v>
      </c>
      <c r="J374" s="4"/>
    </row>
    <row r="375" spans="1:10" x14ac:dyDescent="0.2">
      <c r="A375" s="10" t="s">
        <v>511</v>
      </c>
      <c r="B375" s="10" t="s">
        <v>32</v>
      </c>
      <c r="C375" s="10" t="s">
        <v>31</v>
      </c>
      <c r="D375" s="10" t="s">
        <v>30</v>
      </c>
      <c r="E375" s="11" t="s">
        <v>512</v>
      </c>
      <c r="F375" s="10"/>
      <c r="G375" s="19">
        <v>0</v>
      </c>
      <c r="H375" s="47">
        <v>0</v>
      </c>
      <c r="I375" s="47">
        <v>0</v>
      </c>
      <c r="J375" s="4"/>
    </row>
    <row r="376" spans="1:10" x14ac:dyDescent="0.2">
      <c r="A376" s="10" t="s">
        <v>513</v>
      </c>
      <c r="B376" s="10" t="s">
        <v>32</v>
      </c>
      <c r="C376" s="10" t="s">
        <v>28</v>
      </c>
      <c r="D376" s="10" t="s">
        <v>29</v>
      </c>
      <c r="E376" s="11" t="s">
        <v>514</v>
      </c>
      <c r="F376" s="10"/>
      <c r="G376" s="52">
        <v>0</v>
      </c>
      <c r="H376" s="46">
        <v>0</v>
      </c>
      <c r="I376" s="46">
        <v>0</v>
      </c>
      <c r="J376" s="4"/>
    </row>
    <row r="377" spans="1:10" x14ac:dyDescent="0.2">
      <c r="A377" s="10" t="s">
        <v>515</v>
      </c>
      <c r="B377" s="10" t="s">
        <v>32</v>
      </c>
      <c r="C377" s="10" t="s">
        <v>28</v>
      </c>
      <c r="D377" s="10" t="s">
        <v>30</v>
      </c>
      <c r="E377" s="11" t="s">
        <v>516</v>
      </c>
      <c r="F377" s="10"/>
      <c r="G377" s="19">
        <v>0</v>
      </c>
      <c r="H377" s="47">
        <v>0</v>
      </c>
      <c r="I377" s="47">
        <v>0</v>
      </c>
      <c r="J377" s="4"/>
    </row>
    <row r="378" spans="1:10" x14ac:dyDescent="0.2">
      <c r="A378" s="10" t="s">
        <v>517</v>
      </c>
      <c r="B378" s="10" t="s">
        <v>32</v>
      </c>
      <c r="C378" s="10" t="s">
        <v>58</v>
      </c>
      <c r="D378" s="10" t="s">
        <v>29</v>
      </c>
      <c r="E378" s="11" t="s">
        <v>518</v>
      </c>
      <c r="F378" s="10"/>
      <c r="G378" s="52">
        <v>0</v>
      </c>
      <c r="H378" s="46">
        <v>0</v>
      </c>
      <c r="I378" s="46">
        <v>0</v>
      </c>
      <c r="J378" s="4"/>
    </row>
    <row r="379" spans="1:10" x14ac:dyDescent="0.2">
      <c r="A379" s="10" t="s">
        <v>519</v>
      </c>
      <c r="B379" s="10" t="s">
        <v>32</v>
      </c>
      <c r="C379" s="10" t="s">
        <v>58</v>
      </c>
      <c r="D379" s="10" t="s">
        <v>30</v>
      </c>
      <c r="E379" s="11" t="s">
        <v>520</v>
      </c>
      <c r="F379" s="10"/>
      <c r="G379" s="19">
        <v>0</v>
      </c>
      <c r="H379" s="47">
        <v>0</v>
      </c>
      <c r="I379" s="47">
        <v>0</v>
      </c>
      <c r="J379" s="4"/>
    </row>
    <row r="380" spans="1:10" x14ac:dyDescent="0.2">
      <c r="A380" s="10" t="s">
        <v>521</v>
      </c>
      <c r="B380" s="10" t="s">
        <v>32</v>
      </c>
      <c r="C380" s="10" t="s">
        <v>59</v>
      </c>
      <c r="D380" s="10" t="s">
        <v>29</v>
      </c>
      <c r="E380" s="11" t="s">
        <v>522</v>
      </c>
      <c r="F380" s="10"/>
      <c r="G380" s="52">
        <v>0</v>
      </c>
      <c r="H380" s="46">
        <v>0</v>
      </c>
      <c r="I380" s="46">
        <v>0</v>
      </c>
      <c r="J380" s="4"/>
    </row>
    <row r="381" spans="1:10" x14ac:dyDescent="0.2">
      <c r="A381" s="10" t="s">
        <v>523</v>
      </c>
      <c r="B381" s="10" t="s">
        <v>32</v>
      </c>
      <c r="C381" s="10" t="s">
        <v>59</v>
      </c>
      <c r="D381" s="10" t="s">
        <v>30</v>
      </c>
      <c r="E381" s="11" t="s">
        <v>524</v>
      </c>
      <c r="F381" s="10"/>
      <c r="G381" s="19">
        <v>0</v>
      </c>
      <c r="H381" s="47">
        <v>0</v>
      </c>
      <c r="I381" s="47">
        <v>0</v>
      </c>
      <c r="J381" s="4"/>
    </row>
    <row r="382" spans="1:10" x14ac:dyDescent="0.2">
      <c r="A382" s="10" t="s">
        <v>525</v>
      </c>
      <c r="B382" s="10" t="s">
        <v>32</v>
      </c>
      <c r="C382" s="10" t="s">
        <v>60</v>
      </c>
      <c r="D382" s="10" t="s">
        <v>29</v>
      </c>
      <c r="E382" s="11" t="s">
        <v>526</v>
      </c>
      <c r="F382" s="10"/>
      <c r="G382" s="52">
        <v>0</v>
      </c>
      <c r="H382" s="46">
        <v>0</v>
      </c>
      <c r="I382" s="46">
        <v>0</v>
      </c>
      <c r="J382" s="4"/>
    </row>
    <row r="383" spans="1:10" x14ac:dyDescent="0.2">
      <c r="A383" s="10" t="s">
        <v>527</v>
      </c>
      <c r="B383" s="10" t="s">
        <v>32</v>
      </c>
      <c r="C383" s="10" t="s">
        <v>60</v>
      </c>
      <c r="D383" s="10" t="s">
        <v>30</v>
      </c>
      <c r="E383" s="11" t="s">
        <v>528</v>
      </c>
      <c r="F383" s="10"/>
      <c r="G383" s="19">
        <v>0</v>
      </c>
      <c r="H383" s="47">
        <v>0</v>
      </c>
      <c r="I383" s="47">
        <v>0</v>
      </c>
      <c r="J383" s="4"/>
    </row>
    <row r="384" spans="1:10" ht="22.5" x14ac:dyDescent="0.2">
      <c r="A384" s="10" t="s">
        <v>529</v>
      </c>
      <c r="B384" s="10" t="s">
        <v>32</v>
      </c>
      <c r="C384" s="10" t="s">
        <v>61</v>
      </c>
      <c r="D384" s="10" t="s">
        <v>29</v>
      </c>
      <c r="E384" s="11" t="s">
        <v>530</v>
      </c>
      <c r="F384" s="10"/>
      <c r="G384" s="52">
        <f t="shared" ref="G384:G389" si="16">H384+I384</f>
        <v>66000</v>
      </c>
      <c r="H384" s="46">
        <f>H385</f>
        <v>66000</v>
      </c>
      <c r="I384" s="46">
        <f>I385</f>
        <v>0</v>
      </c>
      <c r="J384" s="4"/>
    </row>
    <row r="385" spans="1:15" ht="22.5" x14ac:dyDescent="0.2">
      <c r="A385" s="10" t="s">
        <v>531</v>
      </c>
      <c r="B385" s="10" t="s">
        <v>32</v>
      </c>
      <c r="C385" s="10" t="s">
        <v>61</v>
      </c>
      <c r="D385" s="10" t="s">
        <v>30</v>
      </c>
      <c r="E385" s="11" t="s">
        <v>532</v>
      </c>
      <c r="F385" s="10"/>
      <c r="G385" s="72">
        <f t="shared" si="16"/>
        <v>66000</v>
      </c>
      <c r="H385" s="51">
        <f>H386+H387+H388+H389</f>
        <v>66000</v>
      </c>
      <c r="I385" s="51">
        <f>I386+I387+I388+I389</f>
        <v>0</v>
      </c>
      <c r="J385" s="4"/>
    </row>
    <row r="386" spans="1:15" x14ac:dyDescent="0.2">
      <c r="A386" s="10"/>
      <c r="B386" s="10"/>
      <c r="C386" s="10"/>
      <c r="D386" s="10"/>
      <c r="E386" s="11" t="s">
        <v>121</v>
      </c>
      <c r="F386" s="10">
        <v>4239</v>
      </c>
      <c r="G386" s="72">
        <f t="shared" si="16"/>
        <v>10000</v>
      </c>
      <c r="H386" s="47">
        <v>10000</v>
      </c>
      <c r="I386" s="47">
        <v>0</v>
      </c>
      <c r="J386" s="4"/>
    </row>
    <row r="387" spans="1:15" x14ac:dyDescent="0.2">
      <c r="A387" s="10"/>
      <c r="B387" s="10"/>
      <c r="C387" s="10"/>
      <c r="D387" s="10"/>
      <c r="E387" s="11" t="s">
        <v>533</v>
      </c>
      <c r="F387" s="10">
        <v>4267</v>
      </c>
      <c r="G387" s="72">
        <f t="shared" si="16"/>
        <v>10000</v>
      </c>
      <c r="H387" s="47">
        <v>10000</v>
      </c>
      <c r="I387" s="47"/>
      <c r="J387" s="4"/>
    </row>
    <row r="388" spans="1:15" x14ac:dyDescent="0.2">
      <c r="A388" s="10"/>
      <c r="B388" s="10"/>
      <c r="C388" s="10"/>
      <c r="D388" s="10"/>
      <c r="E388" s="11" t="s">
        <v>156</v>
      </c>
      <c r="F388" s="10" t="s">
        <v>3</v>
      </c>
      <c r="G388" s="72">
        <f t="shared" si="16"/>
        <v>40000</v>
      </c>
      <c r="H388" s="47">
        <v>40000</v>
      </c>
      <c r="I388" s="47">
        <v>0</v>
      </c>
      <c r="J388" s="4"/>
    </row>
    <row r="389" spans="1:15" ht="22.5" x14ac:dyDescent="0.2">
      <c r="A389" s="10"/>
      <c r="B389" s="10"/>
      <c r="C389" s="10"/>
      <c r="D389" s="10"/>
      <c r="E389" s="11" t="s">
        <v>534</v>
      </c>
      <c r="F389" s="10" t="s">
        <v>4</v>
      </c>
      <c r="G389" s="72">
        <f t="shared" si="16"/>
        <v>6000</v>
      </c>
      <c r="H389" s="47">
        <v>6000</v>
      </c>
      <c r="I389" s="47">
        <v>0</v>
      </c>
      <c r="J389" s="4"/>
    </row>
    <row r="390" spans="1:15" ht="23.25" customHeight="1" x14ac:dyDescent="0.2">
      <c r="A390" s="10" t="s">
        <v>535</v>
      </c>
      <c r="B390" s="10" t="s">
        <v>32</v>
      </c>
      <c r="C390" s="10" t="s">
        <v>62</v>
      </c>
      <c r="D390" s="10" t="s">
        <v>29</v>
      </c>
      <c r="E390" s="11" t="s">
        <v>536</v>
      </c>
      <c r="F390" s="10"/>
      <c r="G390" s="52">
        <v>0</v>
      </c>
      <c r="H390" s="46">
        <v>0</v>
      </c>
      <c r="I390" s="46">
        <v>0</v>
      </c>
      <c r="J390" s="4"/>
    </row>
    <row r="391" spans="1:15" ht="22.5" x14ac:dyDescent="0.2">
      <c r="A391" s="10">
        <v>3081</v>
      </c>
      <c r="B391" s="10" t="s">
        <v>32</v>
      </c>
      <c r="C391" s="10" t="s">
        <v>62</v>
      </c>
      <c r="D391" s="10">
        <v>1</v>
      </c>
      <c r="E391" s="11" t="s">
        <v>537</v>
      </c>
      <c r="F391" s="10"/>
      <c r="G391" s="19">
        <v>0</v>
      </c>
      <c r="H391" s="47">
        <v>0</v>
      </c>
      <c r="I391" s="47">
        <v>0</v>
      </c>
      <c r="J391" s="4"/>
    </row>
    <row r="392" spans="1:15" ht="13.5" customHeight="1" x14ac:dyDescent="0.2">
      <c r="A392" s="10" t="s">
        <v>538</v>
      </c>
      <c r="B392" s="10" t="s">
        <v>32</v>
      </c>
      <c r="C392" s="10" t="s">
        <v>63</v>
      </c>
      <c r="D392" s="10" t="s">
        <v>29</v>
      </c>
      <c r="E392" s="11" t="s">
        <v>539</v>
      </c>
      <c r="F392" s="10"/>
      <c r="G392" s="52">
        <v>0</v>
      </c>
      <c r="H392" s="46">
        <v>0</v>
      </c>
      <c r="I392" s="46">
        <v>0</v>
      </c>
      <c r="J392" s="4"/>
    </row>
    <row r="393" spans="1:15" ht="16.5" customHeight="1" x14ac:dyDescent="0.2">
      <c r="A393" s="10" t="s">
        <v>540</v>
      </c>
      <c r="B393" s="10" t="s">
        <v>32</v>
      </c>
      <c r="C393" s="10" t="s">
        <v>63</v>
      </c>
      <c r="D393" s="10" t="s">
        <v>30</v>
      </c>
      <c r="E393" s="11" t="s">
        <v>539</v>
      </c>
      <c r="F393" s="10"/>
      <c r="G393" s="19">
        <v>0</v>
      </c>
      <c r="H393" s="47">
        <v>0</v>
      </c>
      <c r="I393" s="47">
        <v>0</v>
      </c>
      <c r="J393" s="4"/>
    </row>
    <row r="394" spans="1:15" ht="22.5" x14ac:dyDescent="0.2">
      <c r="A394" s="10" t="s">
        <v>541</v>
      </c>
      <c r="B394" s="10" t="s">
        <v>32</v>
      </c>
      <c r="C394" s="10" t="s">
        <v>63</v>
      </c>
      <c r="D394" s="10" t="s">
        <v>31</v>
      </c>
      <c r="E394" s="11" t="s">
        <v>542</v>
      </c>
      <c r="F394" s="10"/>
      <c r="G394" s="19">
        <v>0</v>
      </c>
      <c r="H394" s="47">
        <v>0</v>
      </c>
      <c r="I394" s="47">
        <v>0</v>
      </c>
      <c r="J394" s="4"/>
    </row>
    <row r="395" spans="1:15" ht="22.5" x14ac:dyDescent="0.2">
      <c r="A395" s="10" t="s">
        <v>543</v>
      </c>
      <c r="B395" s="10" t="s">
        <v>33</v>
      </c>
      <c r="C395" s="10" t="s">
        <v>29</v>
      </c>
      <c r="D395" s="10" t="s">
        <v>29</v>
      </c>
      <c r="E395" s="11" t="s">
        <v>544</v>
      </c>
      <c r="F395" s="10"/>
      <c r="G395" s="76">
        <f t="shared" ref="G395:G400" si="17">H395+I395</f>
        <v>2141219.9</v>
      </c>
      <c r="H395" s="74">
        <f>H396</f>
        <v>2141219.9</v>
      </c>
      <c r="I395" s="59">
        <f>I396</f>
        <v>0</v>
      </c>
      <c r="J395" s="4"/>
    </row>
    <row r="396" spans="1:15" ht="22.5" x14ac:dyDescent="0.2">
      <c r="A396" s="10" t="s">
        <v>545</v>
      </c>
      <c r="B396" s="10" t="s">
        <v>33</v>
      </c>
      <c r="C396" s="10" t="s">
        <v>30</v>
      </c>
      <c r="D396" s="10" t="s">
        <v>29</v>
      </c>
      <c r="E396" s="11" t="s">
        <v>546</v>
      </c>
      <c r="F396" s="10"/>
      <c r="G396" s="48">
        <f t="shared" si="17"/>
        <v>2141219.9</v>
      </c>
      <c r="H396" s="51">
        <f>H397</f>
        <v>2141219.9</v>
      </c>
      <c r="I396" s="47">
        <f>I397</f>
        <v>0</v>
      </c>
      <c r="J396" s="4"/>
    </row>
    <row r="397" spans="1:15" x14ac:dyDescent="0.2">
      <c r="A397" s="10" t="s">
        <v>547</v>
      </c>
      <c r="B397" s="10" t="s">
        <v>33</v>
      </c>
      <c r="C397" s="10" t="s">
        <v>30</v>
      </c>
      <c r="D397" s="10" t="s">
        <v>31</v>
      </c>
      <c r="E397" s="11" t="s">
        <v>548</v>
      </c>
      <c r="F397" s="10"/>
      <c r="G397" s="48">
        <f>H397+I397</f>
        <v>2141219.9</v>
      </c>
      <c r="H397" s="51">
        <f>H399</f>
        <v>2141219.9</v>
      </c>
      <c r="I397" s="47">
        <f>I399</f>
        <v>0</v>
      </c>
      <c r="J397" s="4"/>
    </row>
    <row r="398" spans="1:15" x14ac:dyDescent="0.2">
      <c r="A398" s="10"/>
      <c r="B398" s="10"/>
      <c r="C398" s="10"/>
      <c r="D398" s="10"/>
      <c r="E398" s="11" t="s">
        <v>549</v>
      </c>
      <c r="F398" s="10" t="s">
        <v>6</v>
      </c>
      <c r="G398" s="48">
        <f t="shared" si="17"/>
        <v>0</v>
      </c>
      <c r="H398" s="51">
        <v>0</v>
      </c>
      <c r="I398" s="47">
        <v>0</v>
      </c>
      <c r="J398" s="4"/>
    </row>
    <row r="399" spans="1:15" x14ac:dyDescent="0.2">
      <c r="A399" s="10"/>
      <c r="B399" s="10"/>
      <c r="C399" s="10"/>
      <c r="D399" s="10"/>
      <c r="E399" s="11" t="s">
        <v>550</v>
      </c>
      <c r="F399" s="10" t="s">
        <v>7</v>
      </c>
      <c r="G399" s="48">
        <f t="shared" si="17"/>
        <v>2141219.9</v>
      </c>
      <c r="H399" s="49">
        <v>2141219.9</v>
      </c>
      <c r="I399" s="57">
        <v>0</v>
      </c>
      <c r="J399" s="4"/>
      <c r="K399" s="2"/>
      <c r="M399" s="50"/>
      <c r="N399" s="50"/>
      <c r="O399" s="89"/>
    </row>
    <row r="400" spans="1:15" x14ac:dyDescent="0.2">
      <c r="A400" s="10"/>
      <c r="B400" s="10"/>
      <c r="C400" s="10"/>
      <c r="D400" s="10"/>
      <c r="E400" s="11" t="s">
        <v>551</v>
      </c>
      <c r="F400" s="10"/>
      <c r="G400" s="48">
        <f t="shared" si="17"/>
        <v>2000000</v>
      </c>
      <c r="H400" s="51">
        <v>2000000</v>
      </c>
      <c r="I400" s="47">
        <v>0</v>
      </c>
      <c r="J400" s="4"/>
    </row>
    <row r="401" spans="1:10" x14ac:dyDescent="0.2">
      <c r="A401" s="10"/>
      <c r="B401" s="10"/>
      <c r="C401" s="10"/>
      <c r="D401" s="90"/>
      <c r="E401" s="91"/>
      <c r="F401" s="27"/>
      <c r="G401" s="19">
        <v>0</v>
      </c>
      <c r="H401" s="47">
        <v>0</v>
      </c>
      <c r="I401" s="47">
        <v>0</v>
      </c>
      <c r="J401" s="4"/>
    </row>
    <row r="402" spans="1:10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ht="21" customHeight="1" x14ac:dyDescent="0.2">
      <c r="A404" s="4"/>
      <c r="B404" s="104" t="s">
        <v>42</v>
      </c>
      <c r="C404" s="104"/>
      <c r="D404" s="104"/>
      <c r="E404" s="104"/>
      <c r="F404" s="104"/>
      <c r="G404" s="104"/>
      <c r="H404" s="104"/>
      <c r="I404" s="104"/>
      <c r="J404" s="4"/>
    </row>
    <row r="405" spans="1:10" ht="15" customHeight="1" x14ac:dyDescent="0.2">
      <c r="A405" s="4"/>
      <c r="B405" s="104" t="s">
        <v>44</v>
      </c>
      <c r="C405" s="104"/>
      <c r="D405" s="104"/>
      <c r="E405" s="104"/>
      <c r="F405" s="104"/>
      <c r="G405" s="104"/>
      <c r="H405" s="104"/>
      <c r="I405" s="104"/>
      <c r="J405" s="4"/>
    </row>
    <row r="406" spans="1:10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2">
      <c r="A412" s="4"/>
      <c r="B412" s="4"/>
      <c r="C412" s="4"/>
      <c r="D412" s="4"/>
      <c r="F412" s="4"/>
      <c r="G412" s="4"/>
      <c r="H412" s="4"/>
      <c r="I412" s="4"/>
      <c r="J412" s="4"/>
    </row>
  </sheetData>
  <mergeCells count="16">
    <mergeCell ref="B405:I405"/>
    <mergeCell ref="G2:J2"/>
    <mergeCell ref="G3:J3"/>
    <mergeCell ref="G4:J4"/>
    <mergeCell ref="G5:J5"/>
    <mergeCell ref="B404:I404"/>
    <mergeCell ref="G8:G9"/>
    <mergeCell ref="A6:J6"/>
    <mergeCell ref="H8:I8"/>
    <mergeCell ref="A8:A9"/>
    <mergeCell ref="C8:C9"/>
    <mergeCell ref="G1:J1"/>
    <mergeCell ref="F8:F9"/>
    <mergeCell ref="E8:E9"/>
    <mergeCell ref="D8:D9"/>
    <mergeCell ref="B8:B9"/>
  </mergeCells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Khazarian</cp:lastModifiedBy>
  <cp:lastPrinted>2026-02-04T13:58:55Z</cp:lastPrinted>
  <dcterms:created xsi:type="dcterms:W3CDTF">1996-10-14T23:33:28Z</dcterms:created>
  <dcterms:modified xsi:type="dcterms:W3CDTF">2026-02-13T08:16:52Z</dcterms:modified>
</cp:coreProperties>
</file>