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2B354B01-ED83-46FE-8F1E-87FA6250BE39}" xr6:coauthVersionLast="47" xr6:coauthVersionMax="47" xr10:uidLastSave="{00000000-0000-0000-0000-000000000000}"/>
  <bookViews>
    <workbookView xWindow="3120" yWindow="3120" windowWidth="21600" windowHeight="11385" firstSheet="4" activeTab="4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state="hidden" r:id="rId3"/>
    <sheet name="Հավելված 4" sheetId="17" state="hidden" r:id="rId4"/>
    <sheet name="Հավելված 5" sheetId="18" r:id="rId5"/>
    <sheet name="Հավելված 6" sheetId="19" state="hidden" r:id="rId6"/>
  </sheets>
  <calcPr calcId="191029"/>
</workbook>
</file>

<file path=xl/calcChain.xml><?xml version="1.0" encoding="utf-8"?>
<calcChain xmlns="http://schemas.openxmlformats.org/spreadsheetml/2006/main">
  <c r="H241" i="19" l="1"/>
  <c r="H240" i="19" s="1"/>
  <c r="G245" i="19"/>
  <c r="I355" i="19"/>
  <c r="G144" i="19"/>
  <c r="G145" i="19"/>
  <c r="G146" i="19"/>
  <c r="G148" i="19"/>
  <c r="G140" i="19"/>
  <c r="G142" i="19"/>
  <c r="G143" i="19"/>
  <c r="G278" i="19"/>
  <c r="G280" i="19"/>
  <c r="G281" i="19"/>
  <c r="G282" i="19"/>
  <c r="G283" i="19"/>
  <c r="G284" i="19"/>
  <c r="G285" i="19"/>
  <c r="G316" i="19"/>
  <c r="G317" i="19"/>
  <c r="G318" i="19"/>
  <c r="G319" i="19"/>
  <c r="G320" i="19"/>
  <c r="G321" i="19"/>
  <c r="I212" i="19"/>
  <c r="H212" i="19"/>
  <c r="G214" i="19"/>
  <c r="H194" i="19"/>
  <c r="G194" i="19" s="1"/>
  <c r="G365" i="19"/>
  <c r="G366" i="19"/>
  <c r="G367" i="19"/>
  <c r="G368" i="19"/>
  <c r="G369" i="19"/>
  <c r="G362" i="19"/>
  <c r="G357" i="19"/>
  <c r="G358" i="19"/>
  <c r="G359" i="19"/>
  <c r="G360" i="19"/>
  <c r="G304" i="19"/>
  <c r="G289" i="19"/>
  <c r="G293" i="19"/>
  <c r="G294" i="19"/>
  <c r="G292" i="19"/>
  <c r="G296" i="19"/>
  <c r="G297" i="19"/>
  <c r="G298" i="19"/>
  <c r="G299" i="19"/>
  <c r="H273" i="19"/>
  <c r="H271" i="19" s="1"/>
  <c r="I241" i="19"/>
  <c r="G250" i="19"/>
  <c r="G243" i="19"/>
  <c r="G244" i="19"/>
  <c r="G246" i="19"/>
  <c r="G247" i="19"/>
  <c r="G248" i="19"/>
  <c r="G249" i="19"/>
  <c r="G251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H200" i="19"/>
  <c r="I200" i="19"/>
  <c r="G202" i="19"/>
  <c r="G203" i="19"/>
  <c r="H134" i="19"/>
  <c r="I134" i="19"/>
  <c r="I129" i="19"/>
  <c r="G136" i="19"/>
  <c r="G137" i="19"/>
  <c r="G138" i="19"/>
  <c r="G135" i="19"/>
  <c r="G131" i="19"/>
  <c r="G58" i="19"/>
  <c r="G59" i="19"/>
  <c r="G60" i="19"/>
  <c r="G61" i="19"/>
  <c r="G62" i="19"/>
  <c r="G63" i="19"/>
  <c r="G64" i="19"/>
  <c r="G57" i="19"/>
  <c r="G405" i="19"/>
  <c r="G404" i="19"/>
  <c r="G403" i="19"/>
  <c r="I402" i="19"/>
  <c r="G402" i="19" s="1"/>
  <c r="H402" i="19"/>
  <c r="H401" i="19" s="1"/>
  <c r="G394" i="19"/>
  <c r="G393" i="19"/>
  <c r="G392" i="19"/>
  <c r="G391" i="19"/>
  <c r="I390" i="19"/>
  <c r="I389" i="19" s="1"/>
  <c r="I375" i="19" s="1"/>
  <c r="H390" i="19"/>
  <c r="H389" i="19" s="1"/>
  <c r="G374" i="19"/>
  <c r="I373" i="19"/>
  <c r="I372" i="19" s="1"/>
  <c r="H373" i="19"/>
  <c r="G373" i="19" s="1"/>
  <c r="I364" i="19"/>
  <c r="I363" i="19" s="1"/>
  <c r="H364" i="19"/>
  <c r="G364" i="19" s="1"/>
  <c r="I361" i="19"/>
  <c r="H361" i="19"/>
  <c r="G361" i="19"/>
  <c r="G356" i="19"/>
  <c r="I354" i="19"/>
  <c r="H355" i="19"/>
  <c r="H354" i="19" s="1"/>
  <c r="G354" i="19" s="1"/>
  <c r="G355" i="19"/>
  <c r="G353" i="19"/>
  <c r="G352" i="19"/>
  <c r="G351" i="19"/>
  <c r="G350" i="19"/>
  <c r="G349" i="19"/>
  <c r="I348" i="19"/>
  <c r="H348" i="19"/>
  <c r="G348" i="19" s="1"/>
  <c r="G347" i="19"/>
  <c r="G346" i="19"/>
  <c r="G345" i="19"/>
  <c r="G344" i="19"/>
  <c r="I343" i="19"/>
  <c r="I341" i="19" s="1"/>
  <c r="H343" i="19"/>
  <c r="H341" i="19" s="1"/>
  <c r="G339" i="19"/>
  <c r="G338" i="19"/>
  <c r="G337" i="19"/>
  <c r="G336" i="19"/>
  <c r="G335" i="19"/>
  <c r="G334" i="19"/>
  <c r="G333" i="19"/>
  <c r="H332" i="19"/>
  <c r="G332" i="19" s="1"/>
  <c r="I331" i="19"/>
  <c r="I323" i="19"/>
  <c r="I322" i="19" s="1"/>
  <c r="H323" i="19"/>
  <c r="H322" i="19" s="1"/>
  <c r="I315" i="19"/>
  <c r="H315" i="19"/>
  <c r="G315" i="19" s="1"/>
  <c r="I310" i="19"/>
  <c r="G310" i="19" s="1"/>
  <c r="H310" i="19"/>
  <c r="G309" i="19"/>
  <c r="G308" i="19"/>
  <c r="G307" i="19"/>
  <c r="I306" i="19"/>
  <c r="H306" i="19"/>
  <c r="H305" i="19" s="1"/>
  <c r="G305" i="19" s="1"/>
  <c r="I303" i="19"/>
  <c r="H303" i="19"/>
  <c r="G303" i="19"/>
  <c r="I300" i="19"/>
  <c r="H300" i="19"/>
  <c r="G300" i="19" s="1"/>
  <c r="I295" i="19"/>
  <c r="G295" i="19" s="1"/>
  <c r="H295" i="19"/>
  <c r="I291" i="19"/>
  <c r="H291" i="19"/>
  <c r="G291" i="19" s="1"/>
  <c r="G288" i="19"/>
  <c r="I287" i="19"/>
  <c r="G287" i="19" s="1"/>
  <c r="H287" i="19"/>
  <c r="H286" i="19" s="1"/>
  <c r="G279" i="19"/>
  <c r="I278" i="19"/>
  <c r="I277" i="19"/>
  <c r="H278" i="19"/>
  <c r="G275" i="19"/>
  <c r="G274" i="19"/>
  <c r="I273" i="19"/>
  <c r="I271" i="19" s="1"/>
  <c r="I252" i="19" s="1"/>
  <c r="G242" i="19"/>
  <c r="I240" i="19"/>
  <c r="I224" i="19"/>
  <c r="I223" i="19"/>
  <c r="H224" i="19"/>
  <c r="G217" i="19"/>
  <c r="G216" i="19"/>
  <c r="G215" i="19"/>
  <c r="G213" i="19"/>
  <c r="G212" i="19"/>
  <c r="G211" i="19"/>
  <c r="G210" i="19"/>
  <c r="G209" i="19"/>
  <c r="G208" i="19"/>
  <c r="G207" i="19"/>
  <c r="G206" i="19"/>
  <c r="G205" i="19"/>
  <c r="G204" i="19"/>
  <c r="G201" i="19"/>
  <c r="G200" i="19"/>
  <c r="I199" i="19"/>
  <c r="H199" i="19"/>
  <c r="G198" i="19"/>
  <c r="G197" i="19"/>
  <c r="G196" i="19"/>
  <c r="G195" i="19"/>
  <c r="I193" i="19"/>
  <c r="H193" i="19"/>
  <c r="G193" i="19"/>
  <c r="G192" i="19"/>
  <c r="G191" i="19"/>
  <c r="G190" i="19"/>
  <c r="G189" i="19"/>
  <c r="G188" i="19"/>
  <c r="I187" i="19"/>
  <c r="I186" i="19" s="1"/>
  <c r="I185" i="19" s="1"/>
  <c r="H187" i="19"/>
  <c r="H186" i="19" s="1"/>
  <c r="G187" i="19"/>
  <c r="I183" i="19"/>
  <c r="H183" i="19"/>
  <c r="G183" i="19" s="1"/>
  <c r="G167" i="19"/>
  <c r="G166" i="19"/>
  <c r="H165" i="19"/>
  <c r="G165" i="19"/>
  <c r="G164" i="19"/>
  <c r="G163" i="19"/>
  <c r="G162" i="19"/>
  <c r="G161" i="19"/>
  <c r="G160" i="19"/>
  <c r="G159" i="19"/>
  <c r="G158" i="19"/>
  <c r="G157" i="19"/>
  <c r="G156" i="19"/>
  <c r="G155" i="19"/>
  <c r="I154" i="19"/>
  <c r="H154" i="19"/>
  <c r="G154" i="19" s="1"/>
  <c r="I153" i="19"/>
  <c r="I119" i="19" s="1"/>
  <c r="I147" i="19"/>
  <c r="H147" i="19"/>
  <c r="G147" i="19" s="1"/>
  <c r="I141" i="19"/>
  <c r="H141" i="19"/>
  <c r="G141" i="19" s="1"/>
  <c r="I130" i="19"/>
  <c r="H130" i="19"/>
  <c r="H129" i="19" s="1"/>
  <c r="G130" i="19"/>
  <c r="G127" i="19"/>
  <c r="G126" i="19"/>
  <c r="G125" i="19"/>
  <c r="G124" i="19"/>
  <c r="G123" i="19"/>
  <c r="G122" i="19"/>
  <c r="I121" i="19"/>
  <c r="I120" i="19"/>
  <c r="H121" i="19"/>
  <c r="G121" i="19"/>
  <c r="G78" i="19"/>
  <c r="G77" i="19"/>
  <c r="G76" i="19"/>
  <c r="I75" i="19"/>
  <c r="I74" i="19" s="1"/>
  <c r="H75" i="19"/>
  <c r="G75" i="19" s="1"/>
  <c r="G69" i="19"/>
  <c r="G68" i="19"/>
  <c r="G67" i="19"/>
  <c r="I66" i="19"/>
  <c r="G66" i="19"/>
  <c r="H66" i="19"/>
  <c r="I56" i="19"/>
  <c r="I55" i="19" s="1"/>
  <c r="H56" i="19"/>
  <c r="H55" i="19" s="1"/>
  <c r="G55" i="19" s="1"/>
  <c r="G56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I20" i="19"/>
  <c r="I19" i="19" s="1"/>
  <c r="I18" i="19" s="1"/>
  <c r="H20" i="19"/>
  <c r="G20" i="19" s="1"/>
  <c r="F75" i="18"/>
  <c r="E75" i="18"/>
  <c r="E20" i="18"/>
  <c r="F20" i="18"/>
  <c r="E59" i="18"/>
  <c r="D59" i="18" s="1"/>
  <c r="F59" i="18"/>
  <c r="F48" i="18" s="1"/>
  <c r="D61" i="18"/>
  <c r="D65" i="18"/>
  <c r="D64" i="18"/>
  <c r="D63" i="18"/>
  <c r="C20" i="17"/>
  <c r="D239" i="10"/>
  <c r="D231" i="10"/>
  <c r="D211" i="10"/>
  <c r="D178" i="10"/>
  <c r="D175" i="10"/>
  <c r="D172" i="10"/>
  <c r="D171" i="10"/>
  <c r="D165" i="10"/>
  <c r="D164" i="10"/>
  <c r="D163" i="10"/>
  <c r="D162" i="10"/>
  <c r="D158" i="10"/>
  <c r="D153" i="10"/>
  <c r="D152" i="10"/>
  <c r="D148" i="10"/>
  <c r="D135" i="10"/>
  <c r="D136" i="10"/>
  <c r="D137" i="10"/>
  <c r="D134" i="10"/>
  <c r="F132" i="10"/>
  <c r="E132" i="10"/>
  <c r="E130" i="10" s="1"/>
  <c r="D117" i="10"/>
  <c r="D113" i="10"/>
  <c r="D112" i="10"/>
  <c r="D110" i="10" s="1"/>
  <c r="D109" i="10"/>
  <c r="D108" i="10"/>
  <c r="D106" i="10" s="1"/>
  <c r="D103" i="10"/>
  <c r="D102" i="10"/>
  <c r="D100" i="10" s="1"/>
  <c r="D94" i="10" s="1"/>
  <c r="D99" i="10"/>
  <c r="D89" i="10"/>
  <c r="D88" i="10"/>
  <c r="D85" i="10" s="1"/>
  <c r="D87" i="10"/>
  <c r="D84" i="10"/>
  <c r="D83" i="10"/>
  <c r="D81" i="10" s="1"/>
  <c r="D79" i="10" s="1"/>
  <c r="D51" i="10"/>
  <c r="D49" i="10"/>
  <c r="E30" i="10"/>
  <c r="E23" i="10" s="1"/>
  <c r="D29" i="10"/>
  <c r="E25" i="10"/>
  <c r="D25" i="10" s="1"/>
  <c r="D182" i="10"/>
  <c r="D146" i="10"/>
  <c r="D147" i="10"/>
  <c r="D149" i="10"/>
  <c r="D118" i="10"/>
  <c r="D196" i="10"/>
  <c r="D159" i="10"/>
  <c r="F246" i="8"/>
  <c r="G182" i="8"/>
  <c r="F182" i="8" s="1"/>
  <c r="F145" i="16"/>
  <c r="D133" i="16"/>
  <c r="D127" i="16"/>
  <c r="D124" i="16" s="1"/>
  <c r="D128" i="16"/>
  <c r="D129" i="16"/>
  <c r="D122" i="16"/>
  <c r="D119" i="16" s="1"/>
  <c r="D123" i="16"/>
  <c r="D115" i="16"/>
  <c r="D87" i="16"/>
  <c r="D58" i="16"/>
  <c r="D59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E37" i="16"/>
  <c r="D37" i="16"/>
  <c r="D34" i="16" s="1"/>
  <c r="D32" i="16" s="1"/>
  <c r="D39" i="16"/>
  <c r="D31" i="16"/>
  <c r="D26" i="16"/>
  <c r="G21" i="8"/>
  <c r="D150" i="16"/>
  <c r="D28" i="16"/>
  <c r="E24" i="16"/>
  <c r="D24" i="16" s="1"/>
  <c r="E29" i="16"/>
  <c r="D29" i="16" s="1"/>
  <c r="G275" i="8"/>
  <c r="F96" i="16"/>
  <c r="E145" i="16"/>
  <c r="F192" i="10"/>
  <c r="D192" i="10" s="1"/>
  <c r="D194" i="10"/>
  <c r="D50" i="10"/>
  <c r="G256" i="8"/>
  <c r="F256" i="8"/>
  <c r="G252" i="8"/>
  <c r="F252" i="8" s="1"/>
  <c r="G225" i="8"/>
  <c r="F225" i="8" s="1"/>
  <c r="D195" i="10"/>
  <c r="G162" i="8"/>
  <c r="F33" i="8"/>
  <c r="E124" i="16"/>
  <c r="F184" i="8"/>
  <c r="F140" i="16"/>
  <c r="E140" i="16"/>
  <c r="D140" i="16"/>
  <c r="E135" i="16"/>
  <c r="D135" i="16"/>
  <c r="E130" i="16"/>
  <c r="D130" i="16"/>
  <c r="E119" i="16"/>
  <c r="E112" i="16"/>
  <c r="D112" i="16"/>
  <c r="E109" i="16"/>
  <c r="E104" i="16" s="1"/>
  <c r="D109" i="16"/>
  <c r="F106" i="16"/>
  <c r="E106" i="16"/>
  <c r="D106" i="16"/>
  <c r="D99" i="16"/>
  <c r="D96" i="16"/>
  <c r="F69" i="16"/>
  <c r="F19" i="16" s="1"/>
  <c r="E96" i="16"/>
  <c r="E84" i="16"/>
  <c r="D84" i="16" s="1"/>
  <c r="D69" i="16" s="1"/>
  <c r="F81" i="16"/>
  <c r="E81" i="16"/>
  <c r="D81" i="16"/>
  <c r="E78" i="16"/>
  <c r="D78" i="16"/>
  <c r="E75" i="16"/>
  <c r="D75" i="16"/>
  <c r="E72" i="16"/>
  <c r="E69" i="16" s="1"/>
  <c r="D72" i="16"/>
  <c r="E63" i="16"/>
  <c r="D63" i="16"/>
  <c r="D60" i="16" s="1"/>
  <c r="E60" i="16"/>
  <c r="E55" i="16"/>
  <c r="E53" i="16" s="1"/>
  <c r="D55" i="16"/>
  <c r="D53" i="16" s="1"/>
  <c r="D27" i="16"/>
  <c r="E150" i="10"/>
  <c r="D150" i="10" s="1"/>
  <c r="D128" i="10"/>
  <c r="F203" i="10"/>
  <c r="D203" i="10" s="1"/>
  <c r="D116" i="10"/>
  <c r="E96" i="10"/>
  <c r="D96" i="10"/>
  <c r="E69" i="10"/>
  <c r="D69" i="10" s="1"/>
  <c r="F316" i="8"/>
  <c r="G40" i="8"/>
  <c r="F40" i="8" s="1"/>
  <c r="G315" i="8"/>
  <c r="G313" i="8" s="1"/>
  <c r="F313" i="8" s="1"/>
  <c r="G123" i="8"/>
  <c r="H123" i="8"/>
  <c r="F123" i="8" s="1"/>
  <c r="E114" i="10"/>
  <c r="G29" i="8"/>
  <c r="F212" i="10"/>
  <c r="D212" i="10"/>
  <c r="F218" i="10"/>
  <c r="D218" i="10"/>
  <c r="D217" i="10"/>
  <c r="D216" i="10"/>
  <c r="D215" i="10"/>
  <c r="D214" i="10"/>
  <c r="D205" i="10"/>
  <c r="D206" i="10"/>
  <c r="D207" i="10"/>
  <c r="D208" i="10"/>
  <c r="D202" i="10"/>
  <c r="D200" i="10"/>
  <c r="D199" i="10"/>
  <c r="E201" i="10"/>
  <c r="D201" i="10" s="1"/>
  <c r="E197" i="10"/>
  <c r="D197" i="10" s="1"/>
  <c r="F197" i="10"/>
  <c r="F187" i="10"/>
  <c r="F185" i="10" s="1"/>
  <c r="D189" i="10"/>
  <c r="D191" i="10"/>
  <c r="D190" i="10"/>
  <c r="D181" i="10"/>
  <c r="D98" i="10"/>
  <c r="D72" i="10"/>
  <c r="D73" i="10"/>
  <c r="D74" i="10"/>
  <c r="D75" i="10"/>
  <c r="D76" i="10"/>
  <c r="D77" i="10"/>
  <c r="D78" i="10"/>
  <c r="D71" i="10"/>
  <c r="E65" i="10"/>
  <c r="D65" i="10"/>
  <c r="D68" i="10"/>
  <c r="D67" i="10"/>
  <c r="D64" i="10"/>
  <c r="E52" i="10"/>
  <c r="D52" i="10"/>
  <c r="D55" i="10"/>
  <c r="D56" i="10"/>
  <c r="D57" i="10"/>
  <c r="D58" i="10"/>
  <c r="D59" i="10"/>
  <c r="D60" i="10"/>
  <c r="D61" i="10"/>
  <c r="D54" i="10"/>
  <c r="D41" i="10"/>
  <c r="D42" i="10"/>
  <c r="D43" i="10"/>
  <c r="D44" i="10"/>
  <c r="D45" i="10"/>
  <c r="D46" i="10"/>
  <c r="D40" i="10"/>
  <c r="E38" i="10"/>
  <c r="D38" i="10" s="1"/>
  <c r="D28" i="10"/>
  <c r="D27" i="10"/>
  <c r="F317" i="8"/>
  <c r="H268" i="8"/>
  <c r="F224" i="8"/>
  <c r="F230" i="8"/>
  <c r="F229" i="8"/>
  <c r="F190" i="8"/>
  <c r="H168" i="8"/>
  <c r="G168" i="8"/>
  <c r="F168" i="8"/>
  <c r="F170" i="8"/>
  <c r="H153" i="8"/>
  <c r="G153" i="8"/>
  <c r="F153" i="8" s="1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/>
  <c r="H21" i="8"/>
  <c r="F21" i="8" s="1"/>
  <c r="F22" i="8"/>
  <c r="F94" i="8"/>
  <c r="F97" i="8"/>
  <c r="G95" i="8"/>
  <c r="F95" i="8" s="1"/>
  <c r="G92" i="8"/>
  <c r="F92" i="8"/>
  <c r="H95" i="8"/>
  <c r="H92" i="8"/>
  <c r="F81" i="8"/>
  <c r="F84" i="8"/>
  <c r="F85" i="8"/>
  <c r="F88" i="8"/>
  <c r="F91" i="8"/>
  <c r="G89" i="8"/>
  <c r="F89" i="8" s="1"/>
  <c r="G86" i="8"/>
  <c r="F86" i="8"/>
  <c r="G82" i="8"/>
  <c r="G79" i="8"/>
  <c r="F79" i="8" s="1"/>
  <c r="H89" i="8"/>
  <c r="H86" i="8"/>
  <c r="H82" i="8"/>
  <c r="F82" i="8" s="1"/>
  <c r="H79" i="8"/>
  <c r="D33" i="10"/>
  <c r="E33" i="10"/>
  <c r="E47" i="10"/>
  <c r="D47" i="10"/>
  <c r="E62" i="10"/>
  <c r="D62" i="10" s="1"/>
  <c r="E81" i="10"/>
  <c r="E79" i="10" s="1"/>
  <c r="E85" i="10"/>
  <c r="E89" i="10"/>
  <c r="E100" i="10"/>
  <c r="E94" i="10" s="1"/>
  <c r="E106" i="10"/>
  <c r="E110" i="10"/>
  <c r="F120" i="10"/>
  <c r="F130" i="10"/>
  <c r="F126" i="10" s="1"/>
  <c r="D140" i="10"/>
  <c r="E140" i="10"/>
  <c r="E138" i="10" s="1"/>
  <c r="D138" i="10" s="1"/>
  <c r="E144" i="10"/>
  <c r="D144" i="10"/>
  <c r="E156" i="10"/>
  <c r="E160" i="10"/>
  <c r="D160" i="10"/>
  <c r="E166" i="10"/>
  <c r="D166" i="10" s="1"/>
  <c r="E169" i="10"/>
  <c r="D169" i="10" s="1"/>
  <c r="E173" i="10"/>
  <c r="D173" i="10"/>
  <c r="E176" i="10"/>
  <c r="D176" i="10" s="1"/>
  <c r="E179" i="10"/>
  <c r="D179" i="10" s="1"/>
  <c r="D209" i="10"/>
  <c r="F209" i="10"/>
  <c r="D223" i="10"/>
  <c r="F223" i="10"/>
  <c r="F221" i="10" s="1"/>
  <c r="D221" i="10" s="1"/>
  <c r="D228" i="10"/>
  <c r="F231" i="10"/>
  <c r="F228" i="10"/>
  <c r="D236" i="10"/>
  <c r="F236" i="10"/>
  <c r="F239" i="10"/>
  <c r="F23" i="8"/>
  <c r="F24" i="8"/>
  <c r="G25" i="8"/>
  <c r="H25" i="8"/>
  <c r="F25" i="8"/>
  <c r="F27" i="8"/>
  <c r="F28" i="8"/>
  <c r="H29" i="8"/>
  <c r="F29" i="8" s="1"/>
  <c r="F31" i="8"/>
  <c r="F32" i="8"/>
  <c r="G34" i="8"/>
  <c r="H34" i="8"/>
  <c r="F34" i="8" s="1"/>
  <c r="F36" i="8"/>
  <c r="G37" i="8"/>
  <c r="F37" i="8" s="1"/>
  <c r="H37" i="8"/>
  <c r="F39" i="8"/>
  <c r="F42" i="8"/>
  <c r="G43" i="8"/>
  <c r="H43" i="8"/>
  <c r="F43" i="8" s="1"/>
  <c r="F45" i="8"/>
  <c r="G48" i="8"/>
  <c r="G46" i="8" s="1"/>
  <c r="F46" i="8" s="1"/>
  <c r="H48" i="8"/>
  <c r="H46" i="8" s="1"/>
  <c r="F50" i="8"/>
  <c r="F51" i="8"/>
  <c r="F52" i="8"/>
  <c r="F53" i="8"/>
  <c r="G56" i="8"/>
  <c r="G54" i="8" s="1"/>
  <c r="F54" i="8" s="1"/>
  <c r="H56" i="8"/>
  <c r="F58" i="8"/>
  <c r="G59" i="8"/>
  <c r="F59" i="8" s="1"/>
  <c r="H59" i="8"/>
  <c r="H54" i="8"/>
  <c r="F61" i="8"/>
  <c r="G62" i="8"/>
  <c r="F62" i="8" s="1"/>
  <c r="H62" i="8"/>
  <c r="F64" i="8"/>
  <c r="G65" i="8"/>
  <c r="F65" i="8"/>
  <c r="H65" i="8"/>
  <c r="F67" i="8"/>
  <c r="F68" i="8"/>
  <c r="G69" i="8"/>
  <c r="F69" i="8" s="1"/>
  <c r="H69" i="8"/>
  <c r="F71" i="8"/>
  <c r="F74" i="8"/>
  <c r="G74" i="8"/>
  <c r="H74" i="8"/>
  <c r="G100" i="8"/>
  <c r="F100" i="8" s="1"/>
  <c r="H100" i="8"/>
  <c r="F102" i="8"/>
  <c r="F103" i="8"/>
  <c r="G110" i="8"/>
  <c r="F110" i="8" s="1"/>
  <c r="F112" i="8"/>
  <c r="G118" i="8"/>
  <c r="H118" i="8"/>
  <c r="F118" i="8" s="1"/>
  <c r="F120" i="8"/>
  <c r="F121" i="8"/>
  <c r="F122" i="8"/>
  <c r="F126" i="8"/>
  <c r="F127" i="8"/>
  <c r="F128" i="8"/>
  <c r="F129" i="8"/>
  <c r="G130" i="8"/>
  <c r="F130" i="8" s="1"/>
  <c r="H130" i="8"/>
  <c r="F132" i="8"/>
  <c r="G133" i="8"/>
  <c r="F133" i="8" s="1"/>
  <c r="H133" i="8"/>
  <c r="F134" i="8"/>
  <c r="F135" i="8"/>
  <c r="F136" i="8"/>
  <c r="F137" i="8"/>
  <c r="F138" i="8"/>
  <c r="G139" i="8"/>
  <c r="F139" i="8" s="1"/>
  <c r="H139" i="8"/>
  <c r="F141" i="8"/>
  <c r="F142" i="8"/>
  <c r="F143" i="8"/>
  <c r="F144" i="8"/>
  <c r="F145" i="8"/>
  <c r="F146" i="8"/>
  <c r="F147" i="8"/>
  <c r="F148" i="8"/>
  <c r="G148" i="8"/>
  <c r="H156" i="8"/>
  <c r="H151" i="8" s="1"/>
  <c r="F158" i="8"/>
  <c r="G159" i="8"/>
  <c r="F159" i="8"/>
  <c r="H159" i="8"/>
  <c r="F161" i="8"/>
  <c r="H162" i="8"/>
  <c r="F162" i="8" s="1"/>
  <c r="F164" i="8"/>
  <c r="G165" i="8"/>
  <c r="F165" i="8" s="1"/>
  <c r="H165" i="8"/>
  <c r="F167" i="8"/>
  <c r="G173" i="8"/>
  <c r="G171" i="8" s="1"/>
  <c r="F171" i="8" s="1"/>
  <c r="H173" i="8"/>
  <c r="F175" i="8"/>
  <c r="G176" i="8"/>
  <c r="F176" i="8" s="1"/>
  <c r="H176" i="8"/>
  <c r="F178" i="8"/>
  <c r="G179" i="8"/>
  <c r="F179" i="8" s="1"/>
  <c r="H179" i="8"/>
  <c r="F181" i="8"/>
  <c r="H182" i="8"/>
  <c r="H171" i="8"/>
  <c r="G185" i="8"/>
  <c r="F185" i="8"/>
  <c r="H185" i="8"/>
  <c r="F187" i="8"/>
  <c r="G188" i="8"/>
  <c r="H188" i="8"/>
  <c r="F188" i="8"/>
  <c r="G193" i="8"/>
  <c r="G191" i="8" s="1"/>
  <c r="H193" i="8"/>
  <c r="F193" i="8" s="1"/>
  <c r="F195" i="8"/>
  <c r="F196" i="8"/>
  <c r="F197" i="8"/>
  <c r="G198" i="8"/>
  <c r="F198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F210" i="8"/>
  <c r="F212" i="8"/>
  <c r="G213" i="8"/>
  <c r="F215" i="8"/>
  <c r="H213" i="8"/>
  <c r="F213" i="8" s="1"/>
  <c r="G216" i="8"/>
  <c r="H216" i="8"/>
  <c r="F216" i="8"/>
  <c r="F218" i="8"/>
  <c r="F219" i="8"/>
  <c r="G222" i="8"/>
  <c r="F222" i="8" s="1"/>
  <c r="H222" i="8"/>
  <c r="H225" i="8"/>
  <c r="F227" i="8"/>
  <c r="F228" i="8"/>
  <c r="F231" i="8"/>
  <c r="F232" i="8"/>
  <c r="F233" i="8"/>
  <c r="G234" i="8"/>
  <c r="H236" i="8"/>
  <c r="H234" i="8" s="1"/>
  <c r="F237" i="8"/>
  <c r="F238" i="8"/>
  <c r="G239" i="8"/>
  <c r="F239" i="8" s="1"/>
  <c r="H239" i="8"/>
  <c r="F241" i="8"/>
  <c r="F242" i="8"/>
  <c r="F243" i="8"/>
  <c r="G244" i="8"/>
  <c r="H244" i="8"/>
  <c r="F244" i="8" s="1"/>
  <c r="G247" i="8"/>
  <c r="H247" i="8"/>
  <c r="F247" i="8" s="1"/>
  <c r="F249" i="8"/>
  <c r="H252" i="8"/>
  <c r="F254" i="8"/>
  <c r="F255" i="8"/>
  <c r="H256" i="8"/>
  <c r="F258" i="8"/>
  <c r="F259" i="8"/>
  <c r="G260" i="8"/>
  <c r="F260" i="8"/>
  <c r="F262" i="8"/>
  <c r="F263" i="8"/>
  <c r="G264" i="8"/>
  <c r="F264" i="8" s="1"/>
  <c r="G268" i="8"/>
  <c r="F268" i="8"/>
  <c r="F270" i="8"/>
  <c r="F271" i="8"/>
  <c r="G272" i="8"/>
  <c r="F272" i="8" s="1"/>
  <c r="H272" i="8"/>
  <c r="F274" i="8"/>
  <c r="H275" i="8"/>
  <c r="F275" i="8"/>
  <c r="F277" i="8"/>
  <c r="G278" i="8"/>
  <c r="H278" i="8"/>
  <c r="H250" i="8" s="1"/>
  <c r="F280" i="8"/>
  <c r="G283" i="8"/>
  <c r="H283" i="8"/>
  <c r="F285" i="8"/>
  <c r="F286" i="8"/>
  <c r="G287" i="8"/>
  <c r="H287" i="8"/>
  <c r="F287" i="8" s="1"/>
  <c r="F289" i="8"/>
  <c r="G290" i="8"/>
  <c r="H290" i="8"/>
  <c r="F290" i="8"/>
  <c r="F292" i="8"/>
  <c r="G293" i="8"/>
  <c r="H293" i="8"/>
  <c r="F293" i="8" s="1"/>
  <c r="F295" i="8"/>
  <c r="G296" i="8"/>
  <c r="H296" i="8"/>
  <c r="F296" i="8"/>
  <c r="F298" i="8"/>
  <c r="G299" i="8"/>
  <c r="H299" i="8"/>
  <c r="F299" i="8" s="1"/>
  <c r="F301" i="8"/>
  <c r="G302" i="8"/>
  <c r="F302" i="8" s="1"/>
  <c r="F304" i="8"/>
  <c r="G305" i="8"/>
  <c r="H305" i="8"/>
  <c r="F305" i="8"/>
  <c r="F307" i="8"/>
  <c r="G309" i="8"/>
  <c r="H309" i="8"/>
  <c r="F309" i="8" s="1"/>
  <c r="F311" i="8"/>
  <c r="F312" i="8"/>
  <c r="H315" i="8"/>
  <c r="F315" i="8"/>
  <c r="F283" i="8"/>
  <c r="D156" i="10"/>
  <c r="D114" i="10"/>
  <c r="D145" i="16"/>
  <c r="E34" i="16"/>
  <c r="E32" i="16"/>
  <c r="E21" i="16" s="1"/>
  <c r="G281" i="8"/>
  <c r="F281" i="8" s="1"/>
  <c r="H313" i="8"/>
  <c r="F236" i="8"/>
  <c r="G98" i="8"/>
  <c r="F98" i="8" s="1"/>
  <c r="I139" i="19"/>
  <c r="H74" i="19"/>
  <c r="G74" i="19" s="1"/>
  <c r="H120" i="19"/>
  <c r="I305" i="19"/>
  <c r="I314" i="19"/>
  <c r="H331" i="19"/>
  <c r="G331" i="19" s="1"/>
  <c r="H98" i="8"/>
  <c r="G120" i="19"/>
  <c r="G343" i="19"/>
  <c r="H277" i="19"/>
  <c r="G277" i="19"/>
  <c r="I218" i="19"/>
  <c r="G224" i="19"/>
  <c r="H223" i="19"/>
  <c r="G199" i="19"/>
  <c r="G134" i="19"/>
  <c r="G223" i="19"/>
  <c r="G241" i="19"/>
  <c r="F18" i="18" l="1"/>
  <c r="F16" i="18" s="1"/>
  <c r="E48" i="18"/>
  <c r="D48" i="18" s="1"/>
  <c r="E18" i="18"/>
  <c r="D75" i="18"/>
  <c r="D185" i="10"/>
  <c r="F183" i="10"/>
  <c r="E16" i="18"/>
  <c r="D16" i="18" s="1"/>
  <c r="D18" i="18"/>
  <c r="E104" i="10"/>
  <c r="H185" i="19"/>
  <c r="G185" i="19" s="1"/>
  <c r="G186" i="19"/>
  <c r="G322" i="19"/>
  <c r="G341" i="19"/>
  <c r="H400" i="19"/>
  <c r="D104" i="10"/>
  <c r="I330" i="19"/>
  <c r="G389" i="19"/>
  <c r="H375" i="19"/>
  <c r="G375" i="19" s="1"/>
  <c r="D23" i="10"/>
  <c r="D126" i="10"/>
  <c r="G271" i="19"/>
  <c r="H252" i="19"/>
  <c r="G252" i="19" s="1"/>
  <c r="E19" i="16"/>
  <c r="D19" i="16" s="1"/>
  <c r="H220" i="8"/>
  <c r="F234" i="8"/>
  <c r="D21" i="16"/>
  <c r="G129" i="19"/>
  <c r="G19" i="8"/>
  <c r="D130" i="10"/>
  <c r="E126" i="10"/>
  <c r="D104" i="16"/>
  <c r="H218" i="19"/>
  <c r="G218" i="19" s="1"/>
  <c r="G240" i="19"/>
  <c r="G250" i="8"/>
  <c r="F250" i="8" s="1"/>
  <c r="F173" i="8"/>
  <c r="H19" i="19"/>
  <c r="F156" i="8"/>
  <c r="H19" i="8"/>
  <c r="H18" i="8" s="1"/>
  <c r="D132" i="10"/>
  <c r="H139" i="19"/>
  <c r="G139" i="19" s="1"/>
  <c r="G306" i="19"/>
  <c r="G323" i="19"/>
  <c r="G273" i="19"/>
  <c r="F278" i="8"/>
  <c r="G220" i="8"/>
  <c r="H191" i="8"/>
  <c r="F191" i="8" s="1"/>
  <c r="D187" i="10"/>
  <c r="D30" i="10"/>
  <c r="I286" i="19"/>
  <c r="I276" i="19" s="1"/>
  <c r="I17" i="19" s="1"/>
  <c r="H314" i="19"/>
  <c r="G314" i="19" s="1"/>
  <c r="F56" i="8"/>
  <c r="E154" i="10"/>
  <c r="D154" i="10" s="1"/>
  <c r="E36" i="10"/>
  <c r="D36" i="10" s="1"/>
  <c r="D20" i="18"/>
  <c r="H372" i="19"/>
  <c r="G372" i="19" s="1"/>
  <c r="G390" i="19"/>
  <c r="F48" i="8"/>
  <c r="G151" i="8"/>
  <c r="F151" i="8" s="1"/>
  <c r="H153" i="19"/>
  <c r="G153" i="19" s="1"/>
  <c r="I401" i="19"/>
  <c r="I400" i="19" s="1"/>
  <c r="H363" i="19"/>
  <c r="G363" i="19" s="1"/>
  <c r="G19" i="19" l="1"/>
  <c r="H18" i="19"/>
  <c r="H119" i="19"/>
  <c r="G119" i="19" s="1"/>
  <c r="G400" i="19"/>
  <c r="F19" i="8"/>
  <c r="G18" i="8"/>
  <c r="F18" i="8" s="1"/>
  <c r="G401" i="19"/>
  <c r="E21" i="10"/>
  <c r="H330" i="19"/>
  <c r="G330" i="19" s="1"/>
  <c r="H276" i="19"/>
  <c r="G276" i="19" s="1"/>
  <c r="F19" i="10"/>
  <c r="D183" i="10"/>
  <c r="F220" i="8"/>
  <c r="G286" i="19"/>
  <c r="D21" i="10" l="1"/>
  <c r="E19" i="10"/>
  <c r="D19" i="10" s="1"/>
  <c r="G18" i="19"/>
  <c r="H17" i="19"/>
  <c r="G17" i="19" s="1"/>
</calcChain>
</file>

<file path=xl/sharedStrings.xml><?xml version="1.0" encoding="utf-8"?>
<sst xmlns="http://schemas.openxmlformats.org/spreadsheetml/2006/main" count="2969" uniqueCount="1306">
  <si>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</si>
  <si>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</si>
  <si>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</si>
  <si>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</si>
  <si>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</si>
  <si>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</si>
  <si>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</si>
  <si>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</si>
  <si>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</si>
  <si>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</si>
  <si>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</si>
  <si>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</si>
  <si>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</si>
  <si>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</si>
  <si>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</si>
  <si>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</si>
  <si>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</si>
  <si>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</si>
  <si>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</si>
  <si>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</si>
  <si>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</si>
  <si>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</si>
  <si>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</si>
  <si>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</si>
  <si>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</si>
  <si>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</si>
  <si>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</si>
  <si>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</si>
  <si>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</si>
  <si>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</si>
  <si>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</si>
  <si>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</si>
  <si>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</si>
  <si>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</si>
  <si>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</si>
  <si>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</si>
  <si>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</si>
  <si>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</si>
  <si>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</si>
  <si>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</si>
  <si>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</si>
  <si>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</si>
  <si>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</si>
  <si>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</si>
  <si>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</si>
  <si>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</si>
  <si>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</si>
  <si>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</si>
  <si>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</si>
  <si>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</si>
  <si>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</si>
  <si>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</si>
  <si>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</si>
  <si>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</si>
  <si>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</si>
  <si>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</si>
  <si>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</si>
  <si>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</si>
  <si>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</si>
  <si>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</si>
  <si>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</si>
  <si>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</si>
  <si>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</si>
  <si>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</si>
  <si>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</si>
  <si>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</si>
  <si>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</si>
  <si>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</si>
  <si>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</si>
  <si>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</si>
  <si>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</si>
  <si>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</si>
  <si>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</si>
  <si>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</si>
  <si>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</si>
  <si>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</si>
  <si>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</si>
  <si>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</si>
  <si>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</si>
  <si>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</si>
  <si>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</si>
  <si>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</si>
  <si>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</si>
  <si>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</si>
  <si>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</si>
  <si>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</si>
  <si>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</si>
  <si>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</si>
  <si>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</si>
  <si>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</si>
  <si>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</si>
  <si>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</si>
  <si>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</si>
  <si>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</si>
  <si>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</si>
  <si>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</si>
  <si>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</si>
  <si>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</si>
  <si>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</si>
  <si>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</si>
  <si>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</si>
  <si>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</si>
  <si>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</si>
  <si>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</si>
  <si>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</si>
  <si>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</si>
  <si>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</si>
  <si>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</si>
  <si>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</si>
  <si>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</si>
  <si>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</si>
  <si>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</si>
  <si>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</si>
  <si>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</si>
  <si>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</si>
  <si>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</si>
  <si>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</si>
  <si>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</si>
  <si>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</si>
  <si>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</si>
  <si>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</si>
  <si>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</si>
  <si>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</si>
  <si>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</si>
  <si>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</si>
  <si>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</si>
  <si>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</si>
  <si>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</si>
  <si>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</si>
  <si>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</si>
  <si>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</si>
  <si>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</si>
  <si>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</si>
  <si>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</si>
  <si>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</si>
  <si>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</si>
  <si>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</si>
  <si>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</si>
  <si>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</si>
  <si>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</si>
  <si>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</si>
  <si>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</si>
  <si>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</si>
  <si>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</si>
  <si>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</si>
  <si>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</si>
  <si>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</si>
  <si>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</si>
  <si>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</si>
  <si>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</si>
  <si>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</si>
  <si>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</si>
  <si>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</si>
  <si>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</si>
  <si>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</si>
  <si>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</si>
  <si>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</si>
  <si>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</si>
  <si>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</si>
  <si>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</si>
  <si>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</si>
  <si>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</si>
  <si>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</si>
  <si>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</si>
  <si>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</si>
  <si>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</si>
  <si>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</si>
  <si>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</si>
  <si>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</si>
  <si>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</si>
  <si>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</si>
  <si>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</si>
  <si>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</si>
  <si>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</si>
  <si>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</si>
  <si>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</si>
  <si>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</si>
  <si>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</si>
  <si>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</si>
  <si>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</si>
  <si>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</si>
  <si>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</si>
  <si>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</si>
  <si>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</si>
  <si>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</si>
  <si>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</si>
  <si>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</si>
  <si>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</si>
  <si>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</si>
  <si>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</si>
  <si>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</si>
  <si>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</si>
  <si>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</si>
  <si>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</si>
  <si>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</si>
  <si>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</si>
  <si>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</si>
  <si>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</si>
  <si>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</si>
  <si>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</si>
  <si>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</si>
  <si>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</si>
  <si>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</si>
  <si>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</si>
  <si>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</si>
  <si>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</si>
  <si>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</si>
  <si>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</si>
  <si>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</si>
  <si>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</si>
  <si>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</si>
  <si>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</si>
  <si>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</si>
  <si>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</si>
  <si>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</si>
  <si>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</si>
  <si>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</si>
  <si>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</si>
  <si>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</si>
  <si>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</si>
  <si>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</si>
  <si>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</si>
  <si>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</si>
  <si>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</si>
  <si>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</si>
  <si>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</si>
  <si>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</si>
  <si>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</si>
  <si>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</si>
  <si>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</si>
  <si>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</si>
  <si>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</si>
  <si>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</si>
  <si>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</si>
  <si>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</si>
  <si>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</si>
  <si>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</si>
  <si>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</si>
  <si>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</si>
  <si>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</si>
  <si>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</si>
  <si>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</si>
  <si>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</si>
  <si>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</si>
  <si>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</si>
  <si>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</si>
  <si>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</si>
  <si>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</si>
  <si>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</si>
  <si>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</si>
  <si>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</si>
  <si>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</si>
  <si>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</si>
  <si>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</si>
  <si>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</si>
  <si>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</si>
  <si>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</si>
  <si>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</si>
  <si>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</si>
  <si>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</si>
  <si>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</si>
  <si>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</si>
  <si>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</si>
  <si>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</si>
  <si>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</si>
  <si>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</si>
  <si>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</si>
  <si>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</si>
  <si>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</si>
  <si>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</si>
  <si>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</si>
  <si>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</si>
  <si>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</si>
  <si>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</si>
  <si>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</si>
  <si>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</si>
  <si>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</si>
  <si>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</si>
  <si>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</si>
  <si>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</si>
  <si>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</si>
  <si>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</si>
  <si>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</si>
  <si>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</si>
  <si>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</si>
  <si>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</si>
  <si>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</si>
  <si>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</si>
  <si>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</si>
  <si>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</si>
  <si>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</si>
  <si>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</si>
  <si>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</si>
  <si>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</si>
  <si>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</si>
  <si>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</si>
  <si>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</si>
  <si>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</si>
  <si>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</si>
  <si>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</si>
  <si>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</si>
  <si>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</si>
  <si>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</si>
  <si>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</si>
  <si>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</si>
  <si>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</si>
  <si>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</si>
  <si>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</si>
  <si>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</si>
  <si>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</si>
  <si>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</si>
  <si>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</si>
  <si>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</si>
  <si>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</si>
  <si>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</si>
  <si>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</si>
  <si>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</si>
  <si>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</si>
  <si>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</si>
  <si>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</si>
  <si>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</si>
  <si>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</si>
  <si>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</si>
  <si>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</si>
  <si>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</si>
  <si>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</si>
  <si>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</si>
  <si>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</si>
  <si>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</si>
  <si>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</si>
  <si>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</si>
  <si>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</si>
  <si>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</si>
  <si>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</si>
  <si>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</si>
  <si>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</si>
  <si>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</si>
  <si>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</si>
  <si>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</si>
  <si>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</si>
  <si>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</si>
  <si>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</si>
  <si>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</si>
  <si>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</si>
  <si>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</si>
  <si>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</si>
  <si>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</si>
  <si>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</si>
  <si>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</si>
  <si>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</si>
  <si>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</si>
  <si>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</si>
  <si>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</si>
  <si>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</si>
  <si>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</si>
  <si>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</si>
  <si>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</si>
  <si>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</si>
  <si>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</si>
  <si>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</si>
  <si>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</si>
  <si>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</si>
  <si>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</si>
  <si>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</si>
  <si>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</si>
  <si>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</si>
  <si>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</si>
  <si>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</si>
  <si>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</si>
  <si>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</si>
  <si>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</si>
  <si>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</si>
  <si>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</si>
  <si>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</si>
  <si>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</si>
  <si>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</si>
  <si>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</si>
  <si>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</si>
  <si>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</si>
  <si>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</si>
  <si>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</si>
  <si>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</si>
  <si>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</si>
  <si>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</si>
  <si>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</si>
  <si>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</si>
  <si>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</si>
  <si>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</si>
  <si>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</si>
  <si>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</si>
  <si>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</si>
  <si>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</si>
  <si>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</si>
  <si>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</si>
  <si>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</si>
  <si>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</si>
  <si>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</si>
  <si>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</si>
  <si>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</si>
  <si>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</si>
  <si>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</si>
  <si>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</si>
  <si>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</si>
  <si>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</si>
  <si>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</si>
  <si>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</si>
  <si>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</si>
  <si>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</si>
  <si>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</si>
  <si>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</si>
  <si>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</si>
  <si>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</si>
  <si>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</si>
  <si>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</si>
  <si>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</si>
  <si>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</si>
  <si>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</si>
  <si>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</si>
  <si>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</si>
  <si>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</si>
  <si>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</si>
  <si>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</si>
  <si>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</si>
  <si>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</si>
  <si>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</si>
  <si>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</si>
  <si>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</si>
  <si>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</si>
  <si>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</si>
  <si>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</si>
  <si>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</si>
  <si>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</si>
  <si>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</si>
  <si>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</si>
  <si>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</si>
  <si>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</si>
  <si>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</si>
  <si>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</si>
  <si>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</si>
  <si>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</si>
  <si>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</si>
  <si>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</si>
  <si>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</si>
  <si>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</si>
  <si>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</si>
  <si>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</si>
  <si>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</si>
  <si>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</si>
  <si>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</si>
  <si>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</si>
  <si>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</si>
  <si>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</si>
  <si>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</si>
  <si>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</si>
  <si>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</si>
  <si>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</si>
  <si>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</si>
  <si>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</si>
  <si>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</si>
  <si>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</si>
  <si>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</si>
  <si>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</si>
  <si>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</si>
  <si>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</si>
  <si>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</si>
  <si>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</si>
  <si>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</si>
  <si>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</si>
  <si>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</si>
  <si>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</si>
  <si>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</si>
  <si>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</si>
  <si>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</si>
  <si>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</si>
  <si>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</si>
  <si>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</si>
  <si>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</si>
  <si>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</si>
  <si>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</si>
  <si>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</si>
  <si>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</si>
  <si>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</si>
  <si>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</si>
  <si>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</si>
  <si>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</si>
  <si>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</si>
  <si>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</si>
  <si>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</si>
  <si>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</si>
  <si>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</si>
  <si>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</si>
  <si>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</si>
  <si>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</si>
  <si>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</si>
  <si>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</si>
  <si>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</si>
  <si>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</si>
  <si>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</si>
  <si>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</si>
  <si>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</si>
  <si>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</si>
  <si>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</si>
  <si>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</si>
  <si>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</si>
  <si>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</si>
  <si>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</si>
  <si>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</si>
  <si>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</si>
  <si>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</si>
  <si>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</si>
  <si>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</si>
  <si>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</si>
  <si>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</si>
  <si>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</si>
  <si>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</si>
  <si>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</si>
  <si>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</si>
  <si>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</si>
  <si>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</si>
  <si>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</si>
  <si>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</si>
  <si>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</si>
  <si>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</si>
  <si>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</si>
  <si>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</si>
  <si>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</si>
  <si>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</si>
  <si>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</si>
  <si>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</si>
  <si>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</si>
  <si>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</si>
  <si>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</si>
  <si>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</si>
  <si>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</si>
  <si>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</si>
  <si>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</si>
  <si>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</si>
  <si>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</si>
  <si>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</si>
  <si>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</si>
  <si>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</si>
  <si>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</si>
  <si>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</si>
  <si>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</si>
  <si>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</si>
  <si>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</si>
  <si>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</si>
  <si>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</si>
  <si>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</si>
  <si>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</si>
  <si>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</si>
  <si>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</si>
  <si>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</si>
  <si>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</si>
  <si>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</si>
  <si>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</si>
  <si>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</si>
  <si>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</si>
  <si>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</si>
  <si>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</si>
  <si>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</si>
  <si>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</si>
  <si>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</si>
  <si>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</si>
  <si>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</si>
  <si>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</si>
  <si>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</si>
  <si>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</si>
  <si>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</si>
  <si>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</si>
  <si>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</si>
  <si>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</si>
  <si>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</si>
  <si>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</si>
  <si>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</si>
  <si>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</si>
  <si>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</si>
  <si>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</si>
  <si>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</si>
  <si>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</si>
  <si>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</si>
  <si>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</si>
  <si>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</si>
  <si>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</si>
  <si>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</si>
  <si>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</si>
  <si>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</si>
  <si>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</si>
  <si>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</si>
  <si>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</si>
  <si>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</si>
  <si>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</si>
  <si>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</si>
  <si>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</si>
  <si>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</si>
  <si>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</si>
  <si>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</si>
  <si>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</si>
  <si>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</si>
  <si>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</si>
  <si>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</si>
  <si>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</si>
  <si>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</si>
  <si>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</si>
  <si>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</si>
  <si>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</si>
  <si>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</si>
  <si>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</si>
  <si>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</si>
  <si>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</si>
  <si>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</si>
  <si>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</si>
  <si>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</si>
  <si>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</si>
  <si>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</si>
  <si>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</si>
  <si>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</si>
  <si>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</si>
  <si>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</si>
  <si>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</si>
  <si>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</si>
  <si>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</si>
  <si>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</si>
  <si>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</si>
  <si>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</si>
  <si>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</si>
  <si>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</si>
  <si>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</si>
  <si>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</si>
  <si>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</si>
  <si>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</si>
  <si>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</si>
  <si>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</si>
  <si>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</si>
  <si>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</si>
  <si>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</si>
  <si>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</si>
  <si>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</si>
  <si>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</si>
  <si>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</si>
  <si>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</si>
  <si>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</si>
  <si>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</si>
  <si>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</si>
  <si>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</si>
  <si>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</si>
  <si>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</si>
  <si>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</si>
  <si>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</si>
  <si>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</si>
  <si>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</si>
  <si>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</si>
  <si>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</si>
  <si>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</si>
  <si>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</si>
  <si>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</si>
  <si>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</si>
  <si>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</si>
  <si>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</si>
  <si>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</si>
  <si>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</si>
  <si>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</si>
  <si>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</si>
  <si>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</si>
  <si>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</si>
  <si>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</si>
  <si>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</si>
  <si>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</si>
  <si>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</si>
  <si>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</si>
  <si>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</si>
  <si>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</si>
  <si>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</si>
  <si>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</si>
  <si>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</si>
  <si>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</si>
  <si>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</si>
  <si>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</si>
  <si>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</si>
  <si>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</si>
  <si>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</si>
  <si>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</si>
  <si>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</si>
  <si>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</si>
  <si>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</si>
  <si>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</si>
  <si>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</si>
  <si>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</si>
  <si>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</si>
  <si>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</si>
  <si>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</si>
  <si>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</si>
  <si>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</si>
  <si>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</si>
  <si>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</si>
  <si>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</si>
  <si>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</si>
  <si>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</si>
  <si>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</si>
  <si>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</si>
  <si>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</si>
  <si>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</si>
  <si>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</si>
  <si>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</si>
  <si>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</si>
  <si>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</si>
  <si>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</si>
  <si>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</si>
  <si>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</si>
  <si>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</si>
  <si>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</si>
  <si>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</si>
  <si>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</si>
  <si>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</si>
  <si>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</si>
  <si>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</si>
  <si>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</si>
  <si>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</si>
  <si>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</si>
  <si>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</si>
  <si>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</si>
  <si>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</si>
  <si>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</si>
  <si>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</si>
  <si>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</si>
  <si>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</si>
  <si>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</si>
  <si>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</si>
  <si>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</si>
  <si>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</si>
  <si>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</si>
  <si>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</si>
  <si>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</si>
  <si>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</si>
  <si>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</si>
  <si>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</si>
  <si>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</si>
  <si>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</si>
  <si>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</si>
  <si>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</si>
  <si>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</si>
  <si>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</si>
  <si>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</si>
  <si>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</si>
  <si>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</si>
  <si>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</si>
  <si>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</si>
  <si>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</si>
  <si>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</si>
  <si>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</si>
  <si>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</si>
  <si>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</si>
  <si>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</si>
  <si>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</si>
  <si>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</si>
  <si>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</si>
  <si>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</si>
  <si>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</si>
  <si>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</si>
  <si>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</si>
  <si>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</si>
  <si>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</si>
  <si>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</si>
  <si>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</si>
  <si>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</si>
  <si>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</si>
  <si>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</si>
  <si>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</si>
  <si>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</si>
  <si>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</si>
  <si>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</si>
  <si>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</si>
  <si>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</si>
  <si>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</si>
  <si>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</si>
  <si>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</si>
  <si>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</si>
  <si>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</si>
  <si>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</si>
  <si>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</si>
  <si>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</si>
  <si>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</si>
  <si>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</si>
  <si>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</si>
  <si>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</si>
  <si>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</si>
  <si>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</si>
  <si>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</si>
  <si>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</si>
  <si>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</si>
  <si>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</si>
  <si>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</si>
  <si>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</si>
  <si>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</si>
  <si>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</si>
  <si>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</si>
  <si>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</si>
  <si>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</si>
  <si>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</si>
  <si>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</si>
  <si>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</si>
  <si>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</si>
  <si>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</si>
  <si>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</si>
  <si>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</si>
  <si>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</si>
  <si>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</si>
  <si>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</si>
  <si>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</si>
  <si>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</si>
  <si>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</si>
  <si>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</si>
  <si>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</si>
  <si>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</si>
  <si>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</si>
  <si>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</si>
  <si>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</si>
  <si>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</si>
  <si>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</si>
  <si>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</si>
  <si>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</si>
  <si>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</si>
  <si>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</si>
  <si>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</si>
  <si>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</si>
  <si>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</si>
  <si>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</si>
  <si>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</si>
  <si>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</si>
  <si>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</si>
  <si>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</si>
  <si>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</si>
  <si>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</si>
  <si>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</si>
  <si>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</si>
  <si>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</si>
  <si>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</si>
  <si>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</si>
  <si>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</si>
  <si>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</si>
  <si>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</si>
  <si>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</si>
  <si>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</si>
  <si>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</si>
  <si>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</si>
  <si>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</si>
  <si>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</si>
  <si>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</si>
  <si>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</si>
  <si>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</si>
  <si>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</si>
  <si>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</si>
  <si>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</si>
  <si>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</si>
  <si>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</si>
  <si>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</si>
  <si>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</si>
  <si>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</si>
  <si>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</si>
  <si>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</si>
  <si>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</si>
  <si>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</si>
  <si>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</si>
  <si>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</si>
  <si>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</si>
  <si>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</si>
  <si>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</si>
  <si>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</si>
  <si>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</si>
  <si>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</si>
  <si>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</si>
  <si>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</si>
  <si>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</si>
  <si>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</si>
  <si>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</si>
  <si>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</si>
  <si>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</si>
  <si>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</si>
  <si>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</si>
  <si>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</si>
  <si>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</si>
  <si>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</si>
  <si>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</si>
  <si>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</si>
  <si>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</si>
  <si>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</si>
  <si>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</si>
  <si>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</si>
  <si>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</si>
  <si>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</si>
  <si>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</si>
  <si>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</si>
  <si>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</si>
  <si>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</si>
  <si>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</si>
  <si>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</si>
  <si>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</si>
  <si>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</si>
  <si>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</si>
  <si>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</si>
  <si>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</si>
  <si>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</si>
  <si>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</si>
  <si>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</si>
  <si>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</si>
  <si>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</si>
  <si>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</si>
  <si>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</si>
  <si>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</si>
  <si>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</si>
  <si>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</si>
  <si>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</si>
  <si>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</si>
  <si>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</si>
  <si>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</si>
  <si>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</si>
  <si>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</si>
  <si>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</si>
  <si>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</si>
  <si>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</si>
  <si>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</si>
  <si>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</si>
  <si>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</si>
  <si>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</si>
  <si>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</si>
  <si>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</si>
  <si>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</si>
  <si>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</si>
  <si>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</si>
  <si>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</si>
  <si>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</si>
  <si>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</si>
  <si>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</si>
  <si>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</si>
  <si>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</si>
  <si>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</si>
  <si>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</si>
  <si>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</si>
  <si>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</si>
  <si>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</si>
  <si>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</si>
  <si>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</si>
  <si>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</si>
  <si>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</si>
  <si>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</si>
  <si>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</si>
  <si>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</si>
  <si>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</si>
  <si>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</si>
  <si>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</si>
  <si>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</si>
  <si>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</si>
  <si>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</si>
  <si>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</si>
  <si>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</si>
  <si>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</si>
  <si>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</si>
  <si>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</si>
  <si>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</si>
  <si>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</si>
  <si>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</si>
  <si>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</si>
  <si>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</si>
  <si>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</si>
  <si>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</si>
  <si>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</si>
  <si>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</si>
  <si>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</si>
  <si>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</si>
  <si>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</si>
  <si>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</si>
  <si>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</si>
  <si>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</si>
  <si>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</si>
  <si>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</si>
  <si>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</si>
  <si>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</si>
  <si>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</si>
  <si>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</si>
  <si>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</si>
  <si>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</si>
  <si>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</si>
  <si>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</si>
  <si>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</si>
  <si>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</si>
  <si>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</si>
  <si>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</si>
  <si>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</si>
  <si>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</si>
  <si>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</si>
  <si>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</si>
  <si>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</si>
  <si>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</si>
  <si>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</si>
  <si>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</si>
  <si>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</si>
  <si>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</si>
  <si>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</si>
  <si>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</si>
  <si>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</si>
  <si>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</si>
  <si>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</si>
  <si>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</si>
  <si>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</si>
  <si>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</si>
  <si>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</si>
  <si>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</si>
  <si>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</si>
  <si>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</si>
  <si>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</si>
  <si>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</si>
  <si>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</si>
  <si>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</si>
  <si>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</si>
  <si>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</si>
  <si>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</si>
  <si>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</si>
  <si>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</si>
  <si>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</si>
  <si>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</si>
  <si>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</si>
  <si>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</si>
  <si>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</si>
  <si>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</si>
  <si>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</si>
  <si>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</si>
  <si>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</si>
  <si>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</si>
  <si>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</si>
  <si>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</si>
  <si>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</si>
  <si>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</si>
  <si>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</si>
  <si>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</si>
  <si>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</si>
  <si>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</si>
  <si>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</si>
  <si>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</si>
  <si>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</si>
  <si>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</si>
  <si>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</si>
  <si>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</si>
  <si>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</si>
  <si>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</si>
  <si>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</si>
  <si>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</si>
  <si>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</si>
  <si>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</si>
  <si>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</si>
  <si>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</si>
  <si>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</si>
  <si>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</si>
  <si>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</si>
  <si>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</si>
  <si>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</si>
  <si>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</si>
  <si>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</si>
  <si>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</si>
  <si>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</si>
  <si>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</si>
  <si>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</si>
  <si>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</si>
  <si>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</si>
  <si>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</si>
  <si>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</si>
  <si>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</si>
  <si>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</si>
  <si>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</si>
  <si>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</si>
  <si>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</si>
  <si>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</si>
  <si>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</si>
  <si>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</si>
  <si>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</si>
  <si>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</si>
  <si>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</si>
  <si>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</si>
  <si>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</si>
  <si>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</si>
  <si>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</si>
  <si>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</si>
  <si>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</si>
  <si>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</si>
  <si>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</si>
  <si>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</si>
  <si>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</si>
  <si>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</si>
  <si>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</si>
  <si>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</si>
  <si>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</si>
  <si>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</si>
  <si>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</si>
  <si>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</si>
  <si>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</si>
  <si>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</si>
  <si>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</si>
  <si>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</si>
  <si>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</si>
  <si>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</si>
  <si>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</si>
  <si>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</si>
  <si>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</si>
  <si>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</si>
  <si>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</si>
  <si>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</si>
  <si>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</si>
  <si>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</si>
  <si>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</si>
  <si>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</si>
  <si>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</si>
  <si>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</si>
  <si>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</si>
  <si>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</si>
  <si>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</si>
  <si>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</si>
  <si>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</si>
  <si>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</si>
  <si>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</si>
  <si>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</si>
  <si>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</si>
  <si>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</si>
  <si>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</si>
  <si>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</si>
  <si>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</si>
  <si>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</si>
  <si>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</si>
  <si>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</si>
  <si>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</si>
  <si>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</si>
  <si>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</si>
  <si>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</si>
  <si>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</si>
  <si>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</si>
  <si>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</si>
  <si>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</si>
  <si>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</si>
  <si>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</si>
  <si>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</si>
  <si>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</si>
  <si>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</si>
  <si>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</si>
  <si>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</si>
  <si>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</si>
  <si>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</si>
  <si>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</si>
  <si>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</si>
  <si>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</si>
  <si>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</si>
  <si>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</si>
  <si>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</si>
  <si>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</si>
  <si>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</si>
  <si>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</si>
  <si>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</si>
  <si>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</si>
  <si>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</si>
  <si>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</si>
  <si>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</si>
  <si>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</si>
  <si>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</si>
  <si>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</si>
  <si>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</si>
  <si>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</si>
  <si>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</si>
  <si>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</si>
  <si>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</si>
  <si>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</si>
  <si>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</si>
  <si>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</si>
  <si>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</si>
  <si>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</si>
  <si>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</si>
  <si>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</si>
  <si>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</si>
  <si>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</si>
  <si>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</si>
  <si>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</si>
  <si>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</si>
  <si>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</si>
  <si>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</si>
  <si>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</si>
  <si>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</si>
  <si>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</si>
  <si>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</si>
  <si>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</si>
  <si>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</si>
  <si>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</si>
  <si>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</si>
  <si>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</si>
  <si>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</si>
  <si>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</si>
  <si>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</si>
  <si>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</si>
  <si>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</si>
  <si>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</si>
  <si>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</si>
  <si>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</si>
  <si>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</si>
  <si>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</si>
  <si>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</si>
  <si>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</si>
  <si>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</si>
  <si>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</si>
  <si>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</si>
  <si>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</si>
  <si>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</si>
  <si>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</si>
  <si>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</si>
  <si>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</si>
  <si>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</si>
  <si>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</si>
  <si>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</si>
  <si>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</si>
  <si>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</si>
  <si>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</si>
  <si>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</si>
  <si>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</si>
  <si>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</si>
  <si>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</si>
  <si>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</si>
  <si>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</si>
  <si>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</si>
  <si>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</si>
  <si>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</si>
  <si>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</si>
  <si>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</si>
  <si>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</si>
  <si>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</si>
  <si>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</si>
  <si>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</si>
  <si>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</si>
  <si>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</si>
  <si>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</si>
  <si>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</si>
  <si>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</si>
  <si>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</si>
  <si>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</si>
  <si>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</si>
  <si>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</si>
  <si>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</si>
  <si>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</si>
  <si>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</si>
  <si>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</si>
  <si>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</si>
  <si>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</si>
  <si>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</si>
  <si>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</si>
  <si>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</si>
  <si>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</si>
  <si>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</si>
  <si>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</si>
  <si>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</si>
  <si>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</si>
  <si>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</si>
  <si>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</si>
  <si>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</si>
  <si>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</si>
  <si>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</si>
  <si>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</si>
  <si>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</si>
  <si>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</si>
  <si>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</si>
  <si>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</si>
  <si>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</si>
  <si>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</si>
  <si>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</si>
  <si>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</si>
  <si>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</si>
  <si>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</si>
  <si>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</si>
  <si>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</si>
  <si>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</si>
  <si>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</si>
  <si>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</si>
  <si>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</si>
  <si>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</si>
  <si>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</si>
  <si>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</si>
  <si>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</si>
  <si>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</si>
  <si>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</si>
  <si>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</si>
  <si>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</si>
  <si>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</si>
  <si>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</si>
  <si>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</si>
  <si>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</si>
  <si>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</si>
  <si>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</si>
  <si>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</si>
  <si>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</si>
  <si>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</si>
  <si>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</si>
  <si>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</si>
  <si>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</si>
  <si>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</si>
  <si>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</si>
  <si>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</si>
  <si>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</si>
  <si>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</si>
  <si>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</si>
  <si>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ավագանու 2026թվականի հունվարի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</si>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</sst>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E6" sqref="E6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x14ac:dyDescent="0.2">
      <c r="C1" s="601" t="s">
        <v>508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s="258" customFormat="1" ht="18" customHeight="1" x14ac:dyDescent="0.2">
      <c r="A6" s="256"/>
      <c r="B6" s="256"/>
      <c r="C6" s="256"/>
      <c r="D6" s="257"/>
      <c r="E6" s="257"/>
      <c r="F6" s="257"/>
    </row>
    <row r="7" spans="1:6" s="258" customFormat="1" ht="15" customHeight="1" x14ac:dyDescent="0.2">
      <c r="A7" s="256"/>
      <c r="B7" s="256"/>
      <c r="C7" s="601" t="s">
        <v>508</v>
      </c>
      <c r="D7" s="601"/>
      <c r="E7" s="601"/>
      <c r="F7" s="601"/>
    </row>
    <row r="8" spans="1:6" s="258" customFormat="1" ht="15" customHeight="1" x14ac:dyDescent="0.2">
      <c r="A8" s="256"/>
      <c r="B8" s="256"/>
      <c r="C8" s="601" t="s">
        <v>506</v>
      </c>
      <c r="D8" s="601"/>
      <c r="E8" s="601"/>
      <c r="F8" s="601"/>
    </row>
    <row r="9" spans="1:6" s="258" customFormat="1" ht="15" customHeight="1" x14ac:dyDescent="0.2">
      <c r="A9" s="256"/>
      <c r="B9" s="256"/>
      <c r="C9" s="601" t="s">
        <v>507</v>
      </c>
      <c r="D9" s="601"/>
      <c r="E9" s="601"/>
      <c r="F9" s="601"/>
    </row>
    <row r="10" spans="1:6" s="258" customFormat="1" ht="15" customHeight="1" x14ac:dyDescent="0.2">
      <c r="A10" s="256"/>
      <c r="B10" s="256"/>
      <c r="C10" s="601" t="s">
        <v>717</v>
      </c>
      <c r="D10" s="601"/>
      <c r="E10" s="601"/>
      <c r="F10" s="601"/>
    </row>
    <row r="11" spans="1:6" s="258" customFormat="1" ht="15" customHeight="1" x14ac:dyDescent="0.2">
      <c r="A11" s="256"/>
      <c r="B11" s="256"/>
      <c r="C11" s="601" t="s">
        <v>718</v>
      </c>
      <c r="D11" s="601"/>
      <c r="E11" s="601"/>
      <c r="F11" s="601"/>
    </row>
    <row r="12" spans="1:6" s="258" customFormat="1" ht="15" customHeight="1" x14ac:dyDescent="0.2">
      <c r="A12" s="256"/>
      <c r="B12" s="256"/>
      <c r="C12" s="252"/>
      <c r="D12" s="252"/>
      <c r="E12" s="252"/>
      <c r="F12" s="252"/>
    </row>
    <row r="13" spans="1:6" s="258" customFormat="1" ht="18" customHeight="1" x14ac:dyDescent="0.2">
      <c r="A13" s="256"/>
      <c r="B13" s="259" t="s">
        <v>522</v>
      </c>
      <c r="C13" s="256"/>
      <c r="D13" s="257"/>
      <c r="E13" s="257"/>
      <c r="F13" s="257"/>
    </row>
    <row r="14" spans="1:6" s="5" customFormat="1" ht="17.25" customHeight="1" x14ac:dyDescent="0.2">
      <c r="A14" s="603" t="s">
        <v>716</v>
      </c>
      <c r="B14" s="603"/>
      <c r="C14" s="603"/>
      <c r="D14" s="603"/>
      <c r="E14" s="603"/>
      <c r="F14" s="603"/>
    </row>
    <row r="15" spans="1:6" ht="20.25" customHeight="1" x14ac:dyDescent="0.2">
      <c r="A15" s="260"/>
      <c r="B15" s="260"/>
      <c r="C15" s="260"/>
      <c r="D15" s="261"/>
      <c r="E15" s="261"/>
      <c r="F15" s="262" t="s">
        <v>523</v>
      </c>
    </row>
    <row r="16" spans="1:6" x14ac:dyDescent="0.2">
      <c r="A16" s="604" t="s">
        <v>524</v>
      </c>
      <c r="B16" s="604" t="s">
        <v>525</v>
      </c>
      <c r="C16" s="604" t="s">
        <v>526</v>
      </c>
      <c r="D16" s="606" t="s">
        <v>358</v>
      </c>
      <c r="E16" s="263" t="s">
        <v>311</v>
      </c>
      <c r="F16" s="263"/>
    </row>
    <row r="17" spans="1:8" ht="25.5" x14ac:dyDescent="0.2">
      <c r="A17" s="605"/>
      <c r="B17" s="605"/>
      <c r="C17" s="605"/>
      <c r="D17" s="607"/>
      <c r="E17" s="264" t="s">
        <v>350</v>
      </c>
      <c r="F17" s="264" t="s">
        <v>351</v>
      </c>
    </row>
    <row r="18" spans="1:8" s="269" customFormat="1" x14ac:dyDescent="0.2">
      <c r="A18" s="265">
        <v>1</v>
      </c>
      <c r="B18" s="266">
        <v>2</v>
      </c>
      <c r="C18" s="267">
        <v>3</v>
      </c>
      <c r="D18" s="268">
        <v>4</v>
      </c>
      <c r="E18" s="268">
        <v>5</v>
      </c>
      <c r="F18" s="264">
        <v>6</v>
      </c>
    </row>
    <row r="19" spans="1:8" ht="28.5" x14ac:dyDescent="0.2">
      <c r="A19" s="270" t="s">
        <v>527</v>
      </c>
      <c r="B19" s="271" t="s">
        <v>528</v>
      </c>
      <c r="C19" s="272"/>
      <c r="D19" s="248">
        <f>E19+F19</f>
        <v>10564879.600000001</v>
      </c>
      <c r="E19" s="248">
        <f>E21+E69+E104</f>
        <v>8564879.6000000015</v>
      </c>
      <c r="F19" s="274">
        <f>F69+F145</f>
        <v>2000000</v>
      </c>
      <c r="G19" s="275"/>
      <c r="H19" s="275"/>
    </row>
    <row r="20" spans="1:8" x14ac:dyDescent="0.2">
      <c r="A20" s="276"/>
      <c r="B20" s="277" t="s">
        <v>529</v>
      </c>
      <c r="C20" s="272"/>
      <c r="D20" s="278"/>
      <c r="E20" s="278"/>
      <c r="F20" s="279"/>
      <c r="G20" s="275"/>
      <c r="H20" s="275"/>
    </row>
    <row r="21" spans="1:8" s="286" customFormat="1" x14ac:dyDescent="0.2">
      <c r="A21" s="280" t="s">
        <v>530</v>
      </c>
      <c r="B21" s="281" t="s">
        <v>531</v>
      </c>
      <c r="C21" s="282">
        <v>7100</v>
      </c>
      <c r="D21" s="283">
        <f>D24+D29+D32+D53+D60</f>
        <v>1858350</v>
      </c>
      <c r="E21" s="283">
        <f>E24+E29+E32+E53+E60</f>
        <v>1858350</v>
      </c>
      <c r="F21" s="284" t="s">
        <v>111</v>
      </c>
      <c r="G21" s="285"/>
      <c r="H21" s="285"/>
    </row>
    <row r="22" spans="1:8" ht="25.5" x14ac:dyDescent="0.2">
      <c r="A22" s="276"/>
      <c r="B22" s="287" t="s">
        <v>532</v>
      </c>
      <c r="C22" s="288"/>
      <c r="D22" s="273"/>
      <c r="E22" s="273"/>
      <c r="F22" s="289"/>
      <c r="G22" s="275"/>
      <c r="H22" s="275"/>
    </row>
    <row r="23" spans="1:8" x14ac:dyDescent="0.2">
      <c r="A23" s="276"/>
      <c r="B23" s="287" t="s">
        <v>533</v>
      </c>
      <c r="C23" s="290"/>
      <c r="D23" s="278"/>
      <c r="E23" s="278"/>
      <c r="F23" s="289"/>
      <c r="G23" s="275"/>
      <c r="H23" s="275"/>
    </row>
    <row r="24" spans="1:8" s="286" customFormat="1" x14ac:dyDescent="0.2">
      <c r="A24" s="280" t="s">
        <v>534</v>
      </c>
      <c r="B24" s="291" t="s">
        <v>535</v>
      </c>
      <c r="C24" s="292">
        <v>7131</v>
      </c>
      <c r="D24" s="293">
        <f>E24</f>
        <v>665500</v>
      </c>
      <c r="E24" s="293">
        <f>E26+E27+E28</f>
        <v>665500</v>
      </c>
      <c r="F24" s="284" t="s">
        <v>111</v>
      </c>
      <c r="G24" s="285"/>
      <c r="H24" s="285"/>
    </row>
    <row r="25" spans="1:8" x14ac:dyDescent="0.2">
      <c r="A25" s="276"/>
      <c r="B25" s="294" t="s">
        <v>533</v>
      </c>
      <c r="C25" s="295"/>
      <c r="D25" s="279"/>
      <c r="E25" s="279"/>
      <c r="F25" s="289"/>
      <c r="G25" s="275"/>
      <c r="H25" s="275"/>
    </row>
    <row r="26" spans="1:8" ht="38.25" x14ac:dyDescent="0.2">
      <c r="A26" s="296" t="s">
        <v>536</v>
      </c>
      <c r="B26" s="297" t="s">
        <v>537</v>
      </c>
      <c r="C26" s="267"/>
      <c r="D26" s="160">
        <f>E26</f>
        <v>15500</v>
      </c>
      <c r="E26" s="160">
        <v>15500</v>
      </c>
      <c r="F26" s="160" t="s">
        <v>111</v>
      </c>
      <c r="G26" s="275"/>
      <c r="H26" s="275"/>
    </row>
    <row r="27" spans="1:8" ht="25.5" x14ac:dyDescent="0.2">
      <c r="A27" s="296" t="s">
        <v>538</v>
      </c>
      <c r="B27" s="297" t="s">
        <v>539</v>
      </c>
      <c r="C27" s="267"/>
      <c r="D27" s="160">
        <f>E27</f>
        <v>67000</v>
      </c>
      <c r="E27" s="160">
        <v>67000</v>
      </c>
      <c r="F27" s="160" t="s">
        <v>111</v>
      </c>
      <c r="G27" s="275"/>
      <c r="H27" s="275"/>
    </row>
    <row r="28" spans="1:8" ht="21.75" customHeight="1" x14ac:dyDescent="0.2">
      <c r="A28" s="296" t="s">
        <v>540</v>
      </c>
      <c r="B28" s="297" t="s">
        <v>541</v>
      </c>
      <c r="C28" s="267"/>
      <c r="D28" s="160">
        <f>E28</f>
        <v>583000</v>
      </c>
      <c r="E28" s="160">
        <v>583000</v>
      </c>
      <c r="F28" s="160" t="s">
        <v>111</v>
      </c>
      <c r="G28" s="275"/>
      <c r="H28" s="275"/>
    </row>
    <row r="29" spans="1:8" s="286" customFormat="1" x14ac:dyDescent="0.2">
      <c r="A29" s="280" t="s">
        <v>542</v>
      </c>
      <c r="B29" s="291" t="s">
        <v>543</v>
      </c>
      <c r="C29" s="292">
        <v>7136</v>
      </c>
      <c r="D29" s="293">
        <f>E29</f>
        <v>982500</v>
      </c>
      <c r="E29" s="293">
        <f>E31</f>
        <v>982500</v>
      </c>
      <c r="F29" s="284" t="s">
        <v>111</v>
      </c>
      <c r="G29" s="285"/>
      <c r="H29" s="285"/>
    </row>
    <row r="30" spans="1:8" ht="21.75" customHeight="1" x14ac:dyDescent="0.2">
      <c r="A30" s="276"/>
      <c r="B30" s="294" t="s">
        <v>533</v>
      </c>
      <c r="C30" s="295"/>
      <c r="D30" s="279"/>
      <c r="E30" s="279"/>
      <c r="F30" s="289"/>
      <c r="G30" s="275"/>
      <c r="H30" s="275"/>
    </row>
    <row r="31" spans="1:8" x14ac:dyDescent="0.2">
      <c r="A31" s="296" t="s">
        <v>544</v>
      </c>
      <c r="B31" s="297" t="s">
        <v>545</v>
      </c>
      <c r="C31" s="267"/>
      <c r="D31" s="160">
        <f>E31</f>
        <v>982500</v>
      </c>
      <c r="E31" s="160">
        <v>982500</v>
      </c>
      <c r="F31" s="160" t="s">
        <v>111</v>
      </c>
      <c r="G31" s="275"/>
      <c r="H31" s="275"/>
    </row>
    <row r="32" spans="1:8" s="286" customFormat="1" ht="38.25" x14ac:dyDescent="0.2">
      <c r="A32" s="280" t="s">
        <v>546</v>
      </c>
      <c r="B32" s="291" t="s">
        <v>547</v>
      </c>
      <c r="C32" s="298">
        <v>7145</v>
      </c>
      <c r="D32" s="293">
        <f>D34</f>
        <v>179350</v>
      </c>
      <c r="E32" s="293">
        <f>E34</f>
        <v>179350</v>
      </c>
      <c r="F32" s="284" t="s">
        <v>111</v>
      </c>
      <c r="G32" s="285"/>
      <c r="H32" s="285"/>
    </row>
    <row r="33" spans="1:8" x14ac:dyDescent="0.2">
      <c r="A33" s="276"/>
      <c r="B33" s="294" t="s">
        <v>533</v>
      </c>
      <c r="C33" s="290"/>
      <c r="D33" s="279"/>
      <c r="E33" s="279"/>
      <c r="F33" s="289"/>
      <c r="G33" s="275"/>
      <c r="H33" s="275"/>
    </row>
    <row r="34" spans="1:8" x14ac:dyDescent="0.2">
      <c r="A34" s="299" t="s">
        <v>548</v>
      </c>
      <c r="B34" s="300" t="s">
        <v>549</v>
      </c>
      <c r="C34" s="260">
        <v>71452</v>
      </c>
      <c r="D34" s="301">
        <f>D37+D41+D42+D43+D44+D45+D46+D47+D48+D49+D50+D51+D52</f>
        <v>179350</v>
      </c>
      <c r="E34" s="301">
        <f>E37+E41+E42+E43+E44+E45+E46+E47+E48+E49+E50+E51+E52</f>
        <v>179350</v>
      </c>
      <c r="F34" s="301" t="s">
        <v>111</v>
      </c>
      <c r="G34" s="275"/>
      <c r="H34" s="275"/>
    </row>
    <row r="35" spans="1:8" ht="38.25" x14ac:dyDescent="0.2">
      <c r="A35" s="302"/>
      <c r="B35" s="303" t="s">
        <v>550</v>
      </c>
      <c r="C35" s="295"/>
      <c r="D35" s="279"/>
      <c r="E35" s="279"/>
      <c r="F35" s="304"/>
      <c r="G35" s="275"/>
      <c r="H35" s="275"/>
    </row>
    <row r="36" spans="1:8" ht="16.5" customHeight="1" x14ac:dyDescent="0.2">
      <c r="A36" s="305"/>
      <c r="B36" s="306" t="s">
        <v>533</v>
      </c>
      <c r="C36" s="290"/>
      <c r="D36" s="307"/>
      <c r="E36" s="307"/>
      <c r="F36" s="308"/>
      <c r="G36" s="275"/>
      <c r="H36" s="275"/>
    </row>
    <row r="37" spans="1:8" ht="51" x14ac:dyDescent="0.2">
      <c r="A37" s="299" t="s">
        <v>551</v>
      </c>
      <c r="B37" s="309" t="s">
        <v>552</v>
      </c>
      <c r="C37" s="310"/>
      <c r="D37" s="301">
        <f>E37</f>
        <v>120000</v>
      </c>
      <c r="E37" s="301">
        <f>E39+E40</f>
        <v>120000</v>
      </c>
      <c r="F37" s="301" t="s">
        <v>111</v>
      </c>
      <c r="G37" s="275"/>
      <c r="H37" s="275"/>
    </row>
    <row r="38" spans="1:8" x14ac:dyDescent="0.2">
      <c r="A38" s="290"/>
      <c r="B38" s="311" t="s">
        <v>312</v>
      </c>
      <c r="C38" s="290"/>
      <c r="D38" s="308"/>
      <c r="E38" s="308"/>
      <c r="F38" s="308"/>
      <c r="G38" s="275"/>
      <c r="H38" s="275"/>
    </row>
    <row r="39" spans="1:8" ht="15" x14ac:dyDescent="0.25">
      <c r="A39" s="296" t="s">
        <v>553</v>
      </c>
      <c r="B39" s="312" t="s">
        <v>554</v>
      </c>
      <c r="C39" s="267"/>
      <c r="D39" s="160">
        <f>E39</f>
        <v>120000</v>
      </c>
      <c r="E39" s="160">
        <v>120000</v>
      </c>
      <c r="F39" s="160" t="s">
        <v>111</v>
      </c>
      <c r="G39" s="313"/>
      <c r="H39" s="275"/>
    </row>
    <row r="40" spans="1:8" ht="15" x14ac:dyDescent="0.25">
      <c r="A40" s="296" t="s">
        <v>555</v>
      </c>
      <c r="B40" s="312" t="s">
        <v>556</v>
      </c>
      <c r="C40" s="267"/>
      <c r="D40" s="160"/>
      <c r="E40" s="160"/>
      <c r="F40" s="160" t="s">
        <v>111</v>
      </c>
      <c r="G40" s="313"/>
      <c r="H40" s="275"/>
    </row>
    <row r="41" spans="1:8" ht="102" x14ac:dyDescent="0.2">
      <c r="A41" s="296" t="s">
        <v>557</v>
      </c>
      <c r="B41" s="314" t="s">
        <v>558</v>
      </c>
      <c r="C41" s="267"/>
      <c r="D41" s="160">
        <f t="shared" ref="D41:D52" si="0">E41</f>
        <v>300</v>
      </c>
      <c r="E41" s="160">
        <v>300</v>
      </c>
      <c r="F41" s="160" t="s">
        <v>111</v>
      </c>
      <c r="G41" s="275"/>
      <c r="H41" s="275"/>
    </row>
    <row r="42" spans="1:8" ht="38.25" x14ac:dyDescent="0.2">
      <c r="A42" s="265" t="s">
        <v>559</v>
      </c>
      <c r="B42" s="314" t="s">
        <v>560</v>
      </c>
      <c r="C42" s="267"/>
      <c r="D42" s="160">
        <f t="shared" si="0"/>
        <v>400</v>
      </c>
      <c r="E42" s="160">
        <v>400</v>
      </c>
      <c r="F42" s="160" t="s">
        <v>111</v>
      </c>
      <c r="G42" s="275"/>
      <c r="H42" s="275"/>
    </row>
    <row r="43" spans="1:8" ht="63.75" x14ac:dyDescent="0.2">
      <c r="A43" s="296" t="s">
        <v>561</v>
      </c>
      <c r="B43" s="314" t="s">
        <v>562</v>
      </c>
      <c r="C43" s="267"/>
      <c r="D43" s="160">
        <f t="shared" si="0"/>
        <v>21000</v>
      </c>
      <c r="E43" s="160">
        <v>21000</v>
      </c>
      <c r="F43" s="160" t="s">
        <v>111</v>
      </c>
      <c r="G43" s="275"/>
      <c r="H43" s="275"/>
    </row>
    <row r="44" spans="1:8" ht="25.5" x14ac:dyDescent="0.2">
      <c r="A44" s="296" t="s">
        <v>563</v>
      </c>
      <c r="B44" s="314" t="s">
        <v>564</v>
      </c>
      <c r="C44" s="267"/>
      <c r="D44" s="160">
        <f t="shared" si="0"/>
        <v>2800</v>
      </c>
      <c r="E44" s="160">
        <v>2800</v>
      </c>
      <c r="F44" s="160" t="s">
        <v>111</v>
      </c>
      <c r="G44" s="275"/>
      <c r="H44" s="275"/>
    </row>
    <row r="45" spans="1:8" ht="76.5" x14ac:dyDescent="0.2">
      <c r="A45" s="296" t="s">
        <v>565</v>
      </c>
      <c r="B45" s="314" t="s">
        <v>566</v>
      </c>
      <c r="C45" s="267"/>
      <c r="D45" s="160">
        <f t="shared" si="0"/>
        <v>13900</v>
      </c>
      <c r="E45" s="160">
        <v>13900</v>
      </c>
      <c r="F45" s="160" t="s">
        <v>111</v>
      </c>
      <c r="G45" s="275"/>
      <c r="H45" s="275"/>
    </row>
    <row r="46" spans="1:8" ht="63.75" x14ac:dyDescent="0.2">
      <c r="A46" s="296" t="s">
        <v>567</v>
      </c>
      <c r="B46" s="314" t="s">
        <v>568</v>
      </c>
      <c r="C46" s="267"/>
      <c r="D46" s="160">
        <f t="shared" si="0"/>
        <v>3200</v>
      </c>
      <c r="E46" s="160">
        <v>3200</v>
      </c>
      <c r="F46" s="160" t="s">
        <v>111</v>
      </c>
      <c r="G46" s="275"/>
      <c r="H46" s="275"/>
    </row>
    <row r="47" spans="1:8" x14ac:dyDescent="0.2">
      <c r="A47" s="296" t="s">
        <v>569</v>
      </c>
      <c r="B47" s="314" t="s">
        <v>570</v>
      </c>
      <c r="C47" s="267"/>
      <c r="D47" s="160">
        <f t="shared" si="0"/>
        <v>400</v>
      </c>
      <c r="E47" s="160">
        <v>400</v>
      </c>
      <c r="F47" s="160" t="s">
        <v>111</v>
      </c>
      <c r="G47" s="275"/>
      <c r="H47" s="275"/>
    </row>
    <row r="48" spans="1:8" ht="25.5" x14ac:dyDescent="0.2">
      <c r="A48" s="296" t="s">
        <v>571</v>
      </c>
      <c r="B48" s="314" t="s">
        <v>572</v>
      </c>
      <c r="C48" s="267"/>
      <c r="D48" s="160">
        <f t="shared" si="0"/>
        <v>15500</v>
      </c>
      <c r="E48" s="160">
        <v>15500</v>
      </c>
      <c r="F48" s="160" t="s">
        <v>111</v>
      </c>
      <c r="G48" s="275"/>
      <c r="H48" s="275"/>
    </row>
    <row r="49" spans="1:8" ht="38.25" x14ac:dyDescent="0.2">
      <c r="A49" s="296" t="s">
        <v>573</v>
      </c>
      <c r="B49" s="314" t="s">
        <v>574</v>
      </c>
      <c r="C49" s="267"/>
      <c r="D49" s="160">
        <f t="shared" si="0"/>
        <v>100</v>
      </c>
      <c r="E49" s="160">
        <v>100</v>
      </c>
      <c r="F49" s="160" t="s">
        <v>111</v>
      </c>
      <c r="G49" s="275"/>
      <c r="H49" s="275"/>
    </row>
    <row r="50" spans="1:8" ht="63.75" x14ac:dyDescent="0.2">
      <c r="A50" s="296" t="s">
        <v>575</v>
      </c>
      <c r="B50" s="314" t="s">
        <v>576</v>
      </c>
      <c r="C50" s="267"/>
      <c r="D50" s="160">
        <f t="shared" si="0"/>
        <v>150</v>
      </c>
      <c r="E50" s="160">
        <v>150</v>
      </c>
      <c r="F50" s="160" t="s">
        <v>111</v>
      </c>
      <c r="G50" s="275"/>
      <c r="H50" s="275"/>
    </row>
    <row r="51" spans="1:8" ht="25.5" x14ac:dyDescent="0.2">
      <c r="A51" s="296"/>
      <c r="B51" s="314" t="s">
        <v>577</v>
      </c>
      <c r="C51" s="267"/>
      <c r="D51" s="160">
        <f t="shared" si="0"/>
        <v>1250</v>
      </c>
      <c r="E51" s="160">
        <v>1250</v>
      </c>
      <c r="F51" s="160"/>
      <c r="G51" s="275"/>
      <c r="H51" s="275"/>
    </row>
    <row r="52" spans="1:8" ht="38.25" x14ac:dyDescent="0.2">
      <c r="A52" s="296" t="s">
        <v>578</v>
      </c>
      <c r="B52" s="314" t="s">
        <v>579</v>
      </c>
      <c r="C52" s="267"/>
      <c r="D52" s="160">
        <f t="shared" si="0"/>
        <v>350</v>
      </c>
      <c r="E52" s="160">
        <v>350</v>
      </c>
      <c r="F52" s="160" t="s">
        <v>111</v>
      </c>
      <c r="G52" s="275"/>
      <c r="H52" s="275"/>
    </row>
    <row r="53" spans="1:8" s="286" customFormat="1" ht="38.25" x14ac:dyDescent="0.2">
      <c r="A53" s="280" t="s">
        <v>580</v>
      </c>
      <c r="B53" s="291" t="s">
        <v>581</v>
      </c>
      <c r="C53" s="292">
        <v>7146</v>
      </c>
      <c r="D53" s="293">
        <f>D55</f>
        <v>31000</v>
      </c>
      <c r="E53" s="293">
        <f>E55</f>
        <v>31000</v>
      </c>
      <c r="F53" s="284" t="s">
        <v>111</v>
      </c>
      <c r="G53" s="285"/>
      <c r="H53" s="285"/>
    </row>
    <row r="54" spans="1:8" x14ac:dyDescent="0.2">
      <c r="A54" s="276"/>
      <c r="B54" s="294" t="s">
        <v>533</v>
      </c>
      <c r="C54" s="295"/>
      <c r="D54" s="279"/>
      <c r="E54" s="279"/>
      <c r="F54" s="289"/>
      <c r="G54" s="275"/>
      <c r="H54" s="275"/>
    </row>
    <row r="55" spans="1:8" x14ac:dyDescent="0.2">
      <c r="A55" s="299" t="s">
        <v>582</v>
      </c>
      <c r="B55" s="300" t="s">
        <v>583</v>
      </c>
      <c r="C55" s="310"/>
      <c r="D55" s="301">
        <f>D58+D59</f>
        <v>31000</v>
      </c>
      <c r="E55" s="301">
        <f>E58+E59</f>
        <v>31000</v>
      </c>
      <c r="F55" s="301" t="s">
        <v>111</v>
      </c>
      <c r="G55" s="275"/>
      <c r="H55" s="275"/>
    </row>
    <row r="56" spans="1:8" x14ac:dyDescent="0.2">
      <c r="A56" s="302"/>
      <c r="B56" s="303" t="s">
        <v>584</v>
      </c>
      <c r="C56" s="288"/>
      <c r="D56" s="279"/>
      <c r="E56" s="279"/>
      <c r="F56" s="304"/>
      <c r="G56" s="275"/>
      <c r="H56" s="275"/>
    </row>
    <row r="57" spans="1:8" x14ac:dyDescent="0.2">
      <c r="A57" s="305"/>
      <c r="B57" s="306" t="s">
        <v>533</v>
      </c>
      <c r="C57" s="290"/>
      <c r="D57" s="307"/>
      <c r="E57" s="307"/>
      <c r="F57" s="308"/>
      <c r="G57" s="275"/>
      <c r="H57" s="275"/>
    </row>
    <row r="58" spans="1:8" ht="89.25" x14ac:dyDescent="0.2">
      <c r="A58" s="305" t="s">
        <v>585</v>
      </c>
      <c r="B58" s="311" t="s">
        <v>586</v>
      </c>
      <c r="C58" s="315"/>
      <c r="D58" s="308">
        <f>E58</f>
        <v>12000</v>
      </c>
      <c r="E58" s="308">
        <v>12000</v>
      </c>
      <c r="F58" s="308" t="s">
        <v>111</v>
      </c>
      <c r="G58" s="275"/>
      <c r="H58" s="275"/>
    </row>
    <row r="59" spans="1:8" ht="101.25" customHeight="1" x14ac:dyDescent="0.2">
      <c r="A59" s="265" t="s">
        <v>587</v>
      </c>
      <c r="B59" s="314" t="s">
        <v>588</v>
      </c>
      <c r="C59" s="267"/>
      <c r="D59" s="160">
        <f>E59</f>
        <v>19000</v>
      </c>
      <c r="E59" s="160">
        <v>19000</v>
      </c>
      <c r="F59" s="160" t="s">
        <v>111</v>
      </c>
      <c r="G59" s="275"/>
      <c r="H59" s="275"/>
    </row>
    <row r="60" spans="1:8" s="286" customFormat="1" x14ac:dyDescent="0.2">
      <c r="A60" s="280" t="s">
        <v>589</v>
      </c>
      <c r="B60" s="291" t="s">
        <v>590</v>
      </c>
      <c r="C60" s="282">
        <v>7161</v>
      </c>
      <c r="D60" s="293">
        <f>D63</f>
        <v>0</v>
      </c>
      <c r="E60" s="293">
        <f>E63</f>
        <v>0</v>
      </c>
      <c r="F60" s="284" t="s">
        <v>111</v>
      </c>
      <c r="G60" s="285"/>
      <c r="H60" s="285"/>
    </row>
    <row r="61" spans="1:8" x14ac:dyDescent="0.2">
      <c r="A61" s="302"/>
      <c r="B61" s="303" t="s">
        <v>591</v>
      </c>
      <c r="C61" s="288"/>
      <c r="D61" s="279"/>
      <c r="E61" s="279"/>
      <c r="F61" s="304"/>
      <c r="G61" s="275"/>
      <c r="H61" s="275"/>
    </row>
    <row r="62" spans="1:8" x14ac:dyDescent="0.2">
      <c r="A62" s="276"/>
      <c r="B62" s="294" t="s">
        <v>533</v>
      </c>
      <c r="C62" s="290"/>
      <c r="D62" s="279"/>
      <c r="E62" s="279"/>
      <c r="F62" s="289"/>
      <c r="G62" s="275"/>
      <c r="H62" s="275"/>
    </row>
    <row r="63" spans="1:8" ht="51" x14ac:dyDescent="0.2">
      <c r="A63" s="299" t="s">
        <v>592</v>
      </c>
      <c r="B63" s="300" t="s">
        <v>593</v>
      </c>
      <c r="C63" s="260"/>
      <c r="D63" s="301">
        <f>D65+D66+D67+D68</f>
        <v>0</v>
      </c>
      <c r="E63" s="301">
        <f>E65+E66+E67+E68</f>
        <v>0</v>
      </c>
      <c r="F63" s="301" t="s">
        <v>111</v>
      </c>
      <c r="G63" s="275"/>
      <c r="H63" s="275"/>
    </row>
    <row r="64" spans="1:8" x14ac:dyDescent="0.2">
      <c r="A64" s="305"/>
      <c r="B64" s="306" t="s">
        <v>312</v>
      </c>
      <c r="C64" s="295"/>
      <c r="D64" s="307"/>
      <c r="E64" s="307"/>
      <c r="F64" s="308"/>
      <c r="G64" s="275"/>
      <c r="H64" s="275"/>
    </row>
    <row r="65" spans="1:8" x14ac:dyDescent="0.2">
      <c r="A65" s="316" t="s">
        <v>594</v>
      </c>
      <c r="B65" s="314" t="s">
        <v>595</v>
      </c>
      <c r="C65" s="267"/>
      <c r="D65" s="160">
        <v>0</v>
      </c>
      <c r="E65" s="160">
        <v>0</v>
      </c>
      <c r="F65" s="160" t="s">
        <v>111</v>
      </c>
      <c r="G65" s="275"/>
      <c r="H65" s="275"/>
    </row>
    <row r="66" spans="1:8" x14ac:dyDescent="0.2">
      <c r="A66" s="316" t="s">
        <v>596</v>
      </c>
      <c r="B66" s="314" t="s">
        <v>597</v>
      </c>
      <c r="C66" s="267"/>
      <c r="D66" s="160">
        <v>0</v>
      </c>
      <c r="E66" s="160">
        <v>0</v>
      </c>
      <c r="F66" s="160" t="s">
        <v>111</v>
      </c>
      <c r="G66" s="275"/>
      <c r="H66" s="275"/>
    </row>
    <row r="67" spans="1:8" ht="25.5" x14ac:dyDescent="0.2">
      <c r="A67" s="316" t="s">
        <v>598</v>
      </c>
      <c r="B67" s="314" t="s">
        <v>599</v>
      </c>
      <c r="C67" s="267"/>
      <c r="D67" s="160">
        <v>0</v>
      </c>
      <c r="E67" s="160">
        <v>0</v>
      </c>
      <c r="F67" s="160" t="s">
        <v>111</v>
      </c>
      <c r="G67" s="275"/>
      <c r="H67" s="275"/>
    </row>
    <row r="68" spans="1:8" ht="76.5" x14ac:dyDescent="0.2">
      <c r="A68" s="316" t="s">
        <v>600</v>
      </c>
      <c r="B68" s="300" t="s">
        <v>601</v>
      </c>
      <c r="C68" s="267"/>
      <c r="D68" s="301">
        <v>0</v>
      </c>
      <c r="E68" s="301">
        <v>0</v>
      </c>
      <c r="F68" s="160" t="s">
        <v>111</v>
      </c>
      <c r="G68" s="317"/>
      <c r="H68" s="275"/>
    </row>
    <row r="69" spans="1:8" s="286" customFormat="1" x14ac:dyDescent="0.2">
      <c r="A69" s="280" t="s">
        <v>602</v>
      </c>
      <c r="B69" s="291" t="s">
        <v>603</v>
      </c>
      <c r="C69" s="282">
        <v>7300</v>
      </c>
      <c r="D69" s="293">
        <f>D72+D75+D78+D81+D84+D96</f>
        <v>6084887.6000000006</v>
      </c>
      <c r="E69" s="293">
        <f>E72+E75+E78+E81+E84+E96</f>
        <v>6084887.6000000006</v>
      </c>
      <c r="F69" s="284">
        <f>F75+F81+F96</f>
        <v>0</v>
      </c>
      <c r="G69" s="285"/>
      <c r="H69" s="285"/>
    </row>
    <row r="70" spans="1:8" ht="25.5" x14ac:dyDescent="0.2">
      <c r="A70" s="276"/>
      <c r="B70" s="294" t="s">
        <v>604</v>
      </c>
      <c r="C70" s="295"/>
      <c r="D70" s="279"/>
      <c r="E70" s="279"/>
      <c r="F70" s="289"/>
      <c r="G70" s="275"/>
      <c r="H70" s="275"/>
    </row>
    <row r="71" spans="1:8" x14ac:dyDescent="0.2">
      <c r="A71" s="276"/>
      <c r="B71" s="294" t="s">
        <v>533</v>
      </c>
      <c r="C71" s="290"/>
      <c r="D71" s="279"/>
      <c r="E71" s="279"/>
      <c r="F71" s="289"/>
      <c r="G71" s="275"/>
      <c r="H71" s="275"/>
    </row>
    <row r="72" spans="1:8" s="286" customFormat="1" ht="38.25" x14ac:dyDescent="0.2">
      <c r="A72" s="280" t="s">
        <v>605</v>
      </c>
      <c r="B72" s="291" t="s">
        <v>606</v>
      </c>
      <c r="C72" s="292">
        <v>7311</v>
      </c>
      <c r="D72" s="293">
        <f>D74</f>
        <v>0</v>
      </c>
      <c r="E72" s="293">
        <f>E74</f>
        <v>0</v>
      </c>
      <c r="F72" s="284" t="s">
        <v>111</v>
      </c>
      <c r="G72" s="285"/>
      <c r="H72" s="285"/>
    </row>
    <row r="73" spans="1:8" x14ac:dyDescent="0.2">
      <c r="A73" s="276"/>
      <c r="B73" s="318" t="s">
        <v>533</v>
      </c>
      <c r="C73" s="295"/>
      <c r="D73" s="279"/>
      <c r="E73" s="279"/>
      <c r="F73" s="289"/>
      <c r="G73" s="275"/>
      <c r="H73" s="275"/>
    </row>
    <row r="74" spans="1:8" ht="63.75" x14ac:dyDescent="0.2">
      <c r="A74" s="296" t="s">
        <v>607</v>
      </c>
      <c r="B74" s="300" t="s">
        <v>608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38.25" x14ac:dyDescent="0.2">
      <c r="A75" s="320" t="s">
        <v>609</v>
      </c>
      <c r="B75" s="291" t="s">
        <v>610</v>
      </c>
      <c r="C75" s="321">
        <v>7312</v>
      </c>
      <c r="D75" s="284">
        <f>D77</f>
        <v>0</v>
      </c>
      <c r="E75" s="284">
        <f>E77</f>
        <v>0</v>
      </c>
      <c r="F75" s="301">
        <v>0</v>
      </c>
      <c r="G75" s="285"/>
      <c r="H75" s="285"/>
    </row>
    <row r="76" spans="1:8" s="286" customForma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63.75" x14ac:dyDescent="0.2">
      <c r="A77" s="265" t="s">
        <v>611</v>
      </c>
      <c r="B77" s="300" t="s">
        <v>612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320" t="s">
        <v>613</v>
      </c>
      <c r="B78" s="291" t="s">
        <v>614</v>
      </c>
      <c r="C78" s="321">
        <v>7321</v>
      </c>
      <c r="D78" s="284">
        <f>D80</f>
        <v>0</v>
      </c>
      <c r="E78" s="284">
        <f>E80</f>
        <v>0</v>
      </c>
      <c r="F78" s="284" t="s">
        <v>111</v>
      </c>
      <c r="G78" s="285"/>
      <c r="H78" s="285"/>
    </row>
    <row r="79" spans="1:8" s="286" customFormat="1" x14ac:dyDescent="0.2">
      <c r="A79" s="322"/>
      <c r="B79" s="318" t="s">
        <v>533</v>
      </c>
      <c r="C79" s="323"/>
      <c r="D79" s="324"/>
      <c r="E79" s="324"/>
      <c r="F79" s="324"/>
      <c r="G79" s="285"/>
      <c r="H79" s="285"/>
    </row>
    <row r="80" spans="1:8" ht="51" x14ac:dyDescent="0.2">
      <c r="A80" s="296" t="s">
        <v>615</v>
      </c>
      <c r="B80" s="300" t="s">
        <v>616</v>
      </c>
      <c r="C80" s="319"/>
      <c r="D80" s="160">
        <v>0</v>
      </c>
      <c r="E80" s="160">
        <v>0</v>
      </c>
      <c r="F80" s="160" t="s">
        <v>111</v>
      </c>
      <c r="G80" s="275"/>
      <c r="H80" s="275"/>
    </row>
    <row r="81" spans="1:8" s="286" customFormat="1" ht="45.75" customHeight="1" x14ac:dyDescent="0.2">
      <c r="A81" s="320" t="s">
        <v>617</v>
      </c>
      <c r="B81" s="291" t="s">
        <v>618</v>
      </c>
      <c r="C81" s="321">
        <v>7322</v>
      </c>
      <c r="D81" s="284">
        <f>D83</f>
        <v>0</v>
      </c>
      <c r="E81" s="284">
        <f>E83</f>
        <v>0</v>
      </c>
      <c r="F81" s="284">
        <f>F83</f>
        <v>0</v>
      </c>
      <c r="G81" s="285"/>
      <c r="H81" s="285"/>
    </row>
    <row r="82" spans="1:8" s="286" customFormat="1" ht="18.75" customHeight="1" x14ac:dyDescent="0.2">
      <c r="A82" s="322"/>
      <c r="B82" s="318" t="s">
        <v>533</v>
      </c>
      <c r="C82" s="323"/>
      <c r="D82" s="324"/>
      <c r="E82" s="324"/>
      <c r="F82" s="324"/>
      <c r="G82" s="285"/>
      <c r="H82" s="285"/>
    </row>
    <row r="83" spans="1:8" ht="51" x14ac:dyDescent="0.2">
      <c r="A83" s="296" t="s">
        <v>619</v>
      </c>
      <c r="B83" s="300" t="s">
        <v>620</v>
      </c>
      <c r="C83" s="319"/>
      <c r="D83" s="160">
        <v>0</v>
      </c>
      <c r="E83" s="160">
        <v>0</v>
      </c>
      <c r="F83" s="160">
        <v>0</v>
      </c>
      <c r="G83" s="275"/>
      <c r="H83" s="275"/>
    </row>
    <row r="84" spans="1:8" s="286" customFormat="1" ht="38.25" x14ac:dyDescent="0.2">
      <c r="A84" s="280" t="s">
        <v>621</v>
      </c>
      <c r="B84" s="291" t="s">
        <v>622</v>
      </c>
      <c r="C84" s="282">
        <v>7331</v>
      </c>
      <c r="D84" s="325">
        <f>E84</f>
        <v>6084887.6000000006</v>
      </c>
      <c r="E84" s="326">
        <f>E87+E88++E92+E93</f>
        <v>6084887.6000000006</v>
      </c>
      <c r="F84" s="284" t="s">
        <v>111</v>
      </c>
      <c r="G84" s="285"/>
      <c r="H84" s="285"/>
    </row>
    <row r="85" spans="1:8" x14ac:dyDescent="0.2">
      <c r="A85" s="276"/>
      <c r="B85" s="294" t="s">
        <v>623</v>
      </c>
      <c r="C85" s="295"/>
      <c r="D85" s="279"/>
      <c r="E85" s="279"/>
      <c r="F85" s="289"/>
      <c r="G85" s="275"/>
      <c r="H85" s="275"/>
    </row>
    <row r="86" spans="1:8" x14ac:dyDescent="0.2">
      <c r="A86" s="276"/>
      <c r="B86" s="294" t="s">
        <v>312</v>
      </c>
      <c r="C86" s="290"/>
      <c r="D86" s="307"/>
      <c r="E86" s="307"/>
      <c r="F86" s="289"/>
      <c r="G86" s="275"/>
      <c r="H86" s="275"/>
    </row>
    <row r="87" spans="1:8" ht="38.25" x14ac:dyDescent="0.2">
      <c r="A87" s="299" t="s">
        <v>624</v>
      </c>
      <c r="B87" s="300" t="s">
        <v>625</v>
      </c>
      <c r="C87" s="260"/>
      <c r="D87" s="327">
        <f>E87</f>
        <v>6079004.7000000002</v>
      </c>
      <c r="E87" s="327">
        <v>6079004.7000000002</v>
      </c>
      <c r="F87" s="301" t="s">
        <v>111</v>
      </c>
      <c r="G87" s="275"/>
      <c r="H87" s="275"/>
    </row>
    <row r="88" spans="1:8" ht="25.5" x14ac:dyDescent="0.2">
      <c r="A88" s="299" t="s">
        <v>626</v>
      </c>
      <c r="B88" s="300" t="s">
        <v>627</v>
      </c>
      <c r="C88" s="328"/>
      <c r="D88" s="301">
        <v>0</v>
      </c>
      <c r="E88" s="301">
        <v>0</v>
      </c>
      <c r="F88" s="301" t="s">
        <v>111</v>
      </c>
      <c r="G88" s="275"/>
      <c r="H88" s="275"/>
    </row>
    <row r="89" spans="1:8" x14ac:dyDescent="0.2">
      <c r="A89" s="305"/>
      <c r="B89" s="311" t="s">
        <v>533</v>
      </c>
      <c r="C89" s="329"/>
      <c r="D89" s="308"/>
      <c r="E89" s="308"/>
      <c r="F89" s="308"/>
      <c r="G89" s="275"/>
      <c r="H89" s="275"/>
    </row>
    <row r="90" spans="1:8" ht="63.75" x14ac:dyDescent="0.2">
      <c r="A90" s="296" t="s">
        <v>628</v>
      </c>
      <c r="B90" s="312" t="s">
        <v>629</v>
      </c>
      <c r="C90" s="267"/>
      <c r="D90" s="160">
        <v>0</v>
      </c>
      <c r="E90" s="160">
        <v>0</v>
      </c>
      <c r="F90" s="160" t="s">
        <v>111</v>
      </c>
      <c r="G90" s="275"/>
      <c r="H90" s="275"/>
    </row>
    <row r="91" spans="1:8" x14ac:dyDescent="0.2">
      <c r="A91" s="296" t="s">
        <v>630</v>
      </c>
      <c r="B91" s="312" t="s">
        <v>631</v>
      </c>
      <c r="C91" s="267"/>
      <c r="D91" s="160">
        <v>0</v>
      </c>
      <c r="E91" s="160">
        <v>0</v>
      </c>
      <c r="F91" s="160" t="s">
        <v>111</v>
      </c>
      <c r="G91" s="275"/>
      <c r="H91" s="275"/>
    </row>
    <row r="92" spans="1:8" ht="25.5" x14ac:dyDescent="0.2">
      <c r="A92" s="296" t="s">
        <v>632</v>
      </c>
      <c r="B92" s="300" t="s">
        <v>633</v>
      </c>
      <c r="C92" s="319"/>
      <c r="D92" s="160">
        <v>0</v>
      </c>
      <c r="E92" s="160">
        <v>0</v>
      </c>
      <c r="F92" s="160" t="s">
        <v>111</v>
      </c>
      <c r="G92" s="275"/>
      <c r="H92" s="275"/>
    </row>
    <row r="93" spans="1:8" ht="38.25" x14ac:dyDescent="0.2">
      <c r="A93" s="299" t="s">
        <v>634</v>
      </c>
      <c r="B93" s="300" t="s">
        <v>635</v>
      </c>
      <c r="C93" s="328"/>
      <c r="D93" s="301">
        <v>5882.9</v>
      </c>
      <c r="E93" s="301">
        <v>5882.9</v>
      </c>
      <c r="F93" s="301" t="s">
        <v>111</v>
      </c>
      <c r="G93" s="275" t="s">
        <v>10</v>
      </c>
      <c r="H93" s="275"/>
    </row>
    <row r="94" spans="1:8" x14ac:dyDescent="0.2">
      <c r="A94" s="276"/>
      <c r="B94" s="294" t="s">
        <v>312</v>
      </c>
      <c r="C94" s="290"/>
      <c r="D94" s="279"/>
      <c r="E94" s="279"/>
      <c r="F94" s="289"/>
      <c r="G94" s="275"/>
      <c r="H94" s="275"/>
    </row>
    <row r="95" spans="1:8" ht="38.25" x14ac:dyDescent="0.2">
      <c r="A95" s="296" t="s">
        <v>636</v>
      </c>
      <c r="B95" s="312" t="s">
        <v>637</v>
      </c>
      <c r="C95" s="319"/>
      <c r="D95" s="160">
        <v>0</v>
      </c>
      <c r="E95" s="160">
        <v>0</v>
      </c>
      <c r="F95" s="160" t="s">
        <v>111</v>
      </c>
      <c r="G95" s="275"/>
      <c r="H95" s="275"/>
    </row>
    <row r="96" spans="1:8" s="286" customFormat="1" ht="38.25" x14ac:dyDescent="0.2">
      <c r="A96" s="280" t="s">
        <v>638</v>
      </c>
      <c r="B96" s="291" t="s">
        <v>639</v>
      </c>
      <c r="C96" s="292">
        <v>7332</v>
      </c>
      <c r="D96" s="293">
        <f>D99+D100</f>
        <v>0</v>
      </c>
      <c r="E96" s="293">
        <f>E99+E100</f>
        <v>0</v>
      </c>
      <c r="F96" s="284">
        <f>F99+F100</f>
        <v>0</v>
      </c>
      <c r="G96" s="285"/>
      <c r="H96" s="285"/>
    </row>
    <row r="97" spans="1:8" x14ac:dyDescent="0.2">
      <c r="A97" s="276"/>
      <c r="B97" s="294" t="s">
        <v>640</v>
      </c>
      <c r="C97" s="295"/>
      <c r="D97" s="279"/>
      <c r="E97" s="279"/>
      <c r="F97" s="289"/>
      <c r="G97" s="275"/>
      <c r="H97" s="275"/>
    </row>
    <row r="98" spans="1:8" x14ac:dyDescent="0.2">
      <c r="A98" s="276"/>
      <c r="B98" s="318" t="s">
        <v>533</v>
      </c>
      <c r="C98" s="295"/>
      <c r="D98" s="279"/>
      <c r="E98" s="279"/>
      <c r="F98" s="289"/>
      <c r="G98" s="275"/>
      <c r="H98" s="275"/>
    </row>
    <row r="99" spans="1:8" ht="38.25" x14ac:dyDescent="0.2">
      <c r="A99" s="296" t="s">
        <v>641</v>
      </c>
      <c r="B99" s="300" t="s">
        <v>642</v>
      </c>
      <c r="C99" s="319"/>
      <c r="D99" s="327">
        <f>E99+F99</f>
        <v>0</v>
      </c>
      <c r="E99" s="327">
        <v>0</v>
      </c>
      <c r="F99" s="301">
        <v>0</v>
      </c>
      <c r="G99" s="275"/>
      <c r="H99" s="275"/>
    </row>
    <row r="100" spans="1:8" ht="38.25" x14ac:dyDescent="0.2">
      <c r="A100" s="299" t="s">
        <v>643</v>
      </c>
      <c r="B100" s="300" t="s">
        <v>644</v>
      </c>
      <c r="C100" s="328"/>
      <c r="D100" s="301">
        <v>0</v>
      </c>
      <c r="E100" s="301">
        <v>0</v>
      </c>
      <c r="F100" s="301">
        <v>0</v>
      </c>
      <c r="G100" s="275"/>
      <c r="H100" s="275"/>
    </row>
    <row r="101" spans="1:8" x14ac:dyDescent="0.2">
      <c r="A101" s="276"/>
      <c r="B101" s="294" t="s">
        <v>312</v>
      </c>
      <c r="C101" s="290"/>
      <c r="D101" s="279"/>
      <c r="E101" s="279"/>
      <c r="F101" s="289"/>
      <c r="G101" s="275"/>
      <c r="H101" s="275"/>
    </row>
    <row r="102" spans="1:8" ht="38.25" x14ac:dyDescent="0.2">
      <c r="A102" s="296" t="s">
        <v>645</v>
      </c>
      <c r="B102" s="312" t="s">
        <v>637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x14ac:dyDescent="0.2">
      <c r="A103" s="280" t="s">
        <v>646</v>
      </c>
      <c r="B103" s="291" t="s">
        <v>647</v>
      </c>
      <c r="C103" s="282">
        <v>7400</v>
      </c>
      <c r="D103" s="274"/>
      <c r="E103" s="274"/>
      <c r="F103" s="284"/>
      <c r="G103" s="285"/>
      <c r="H103" s="285"/>
    </row>
    <row r="104" spans="1:8" ht="25.5" x14ac:dyDescent="0.2">
      <c r="A104" s="276"/>
      <c r="B104" s="294" t="s">
        <v>648</v>
      </c>
      <c r="C104" s="295"/>
      <c r="D104" s="274">
        <f>D106+D109+D112+D119+D124+D130+D135+D140</f>
        <v>621642</v>
      </c>
      <c r="E104" s="274">
        <f>E106+E109+E112+E119+E124+E130+E135+E140+E145</f>
        <v>621642</v>
      </c>
      <c r="F104" s="289" t="s">
        <v>107</v>
      </c>
      <c r="G104" s="275"/>
      <c r="H104" s="275"/>
    </row>
    <row r="105" spans="1:8" x14ac:dyDescent="0.2">
      <c r="A105" s="276"/>
      <c r="B105" s="294" t="s">
        <v>533</v>
      </c>
      <c r="C105" s="290"/>
      <c r="D105" s="279"/>
      <c r="E105" s="279"/>
      <c r="F105" s="289"/>
      <c r="G105" s="275"/>
      <c r="H105" s="275"/>
    </row>
    <row r="106" spans="1:8" s="286" customFormat="1" x14ac:dyDescent="0.2">
      <c r="A106" s="280" t="s">
        <v>649</v>
      </c>
      <c r="B106" s="291" t="s">
        <v>650</v>
      </c>
      <c r="C106" s="292">
        <v>7411</v>
      </c>
      <c r="D106" s="293">
        <f>D108</f>
        <v>0</v>
      </c>
      <c r="E106" s="293">
        <f>E108</f>
        <v>0</v>
      </c>
      <c r="F106" s="284">
        <f>F108</f>
        <v>0</v>
      </c>
      <c r="G106" s="285"/>
      <c r="H106" s="285"/>
    </row>
    <row r="107" spans="1:8" x14ac:dyDescent="0.2">
      <c r="A107" s="276"/>
      <c r="B107" s="294" t="s">
        <v>533</v>
      </c>
      <c r="C107" s="295"/>
      <c r="D107" s="279"/>
      <c r="E107" s="279"/>
      <c r="F107" s="289"/>
      <c r="G107" s="275"/>
      <c r="H107" s="275"/>
    </row>
    <row r="108" spans="1:8" ht="51" x14ac:dyDescent="0.2">
      <c r="A108" s="296" t="s">
        <v>651</v>
      </c>
      <c r="B108" s="297" t="s">
        <v>652</v>
      </c>
      <c r="C108" s="319"/>
      <c r="D108" s="160">
        <v>0</v>
      </c>
      <c r="E108" s="160">
        <v>0</v>
      </c>
      <c r="F108" s="160">
        <v>0</v>
      </c>
      <c r="G108" s="275"/>
      <c r="H108" s="275"/>
    </row>
    <row r="109" spans="1:8" s="286" customFormat="1" ht="21.75" customHeight="1" x14ac:dyDescent="0.2">
      <c r="A109" s="280" t="s">
        <v>653</v>
      </c>
      <c r="B109" s="291" t="s">
        <v>654</v>
      </c>
      <c r="C109" s="292">
        <v>7412</v>
      </c>
      <c r="D109" s="293">
        <f>D111</f>
        <v>0</v>
      </c>
      <c r="E109" s="293">
        <f>E111</f>
        <v>0</v>
      </c>
      <c r="F109" s="284" t="s">
        <v>111</v>
      </c>
      <c r="G109" s="285"/>
      <c r="H109" s="285"/>
    </row>
    <row r="110" spans="1:8" ht="22.5" customHeight="1" x14ac:dyDescent="0.2">
      <c r="A110" s="276"/>
      <c r="B110" s="294" t="s">
        <v>533</v>
      </c>
      <c r="C110" s="295"/>
      <c r="D110" s="279"/>
      <c r="E110" s="279"/>
      <c r="F110" s="289"/>
      <c r="G110" s="275"/>
      <c r="H110" s="275"/>
    </row>
    <row r="111" spans="1:8" ht="38.25" x14ac:dyDescent="0.2">
      <c r="A111" s="296" t="s">
        <v>655</v>
      </c>
      <c r="B111" s="300" t="s">
        <v>656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s="286" customFormat="1" ht="18" customHeight="1" x14ac:dyDescent="0.2">
      <c r="A112" s="280" t="s">
        <v>657</v>
      </c>
      <c r="B112" s="291" t="s">
        <v>658</v>
      </c>
      <c r="C112" s="292">
        <v>7415</v>
      </c>
      <c r="D112" s="293">
        <f>D115+D116+D117+D118</f>
        <v>81200</v>
      </c>
      <c r="E112" s="293">
        <f>E115+E116+E117+E118</f>
        <v>81200</v>
      </c>
      <c r="F112" s="284" t="s">
        <v>111</v>
      </c>
      <c r="G112" s="285"/>
      <c r="H112" s="285"/>
    </row>
    <row r="113" spans="1:8" x14ac:dyDescent="0.2">
      <c r="A113" s="276"/>
      <c r="B113" s="294" t="s">
        <v>659</v>
      </c>
      <c r="C113" s="295"/>
      <c r="D113" s="279"/>
      <c r="E113" s="279"/>
      <c r="F113" s="289"/>
      <c r="G113" s="275"/>
      <c r="H113" s="275"/>
    </row>
    <row r="114" spans="1:8" x14ac:dyDescent="0.2">
      <c r="A114" s="276"/>
      <c r="B114" s="294" t="s">
        <v>533</v>
      </c>
      <c r="C114" s="295"/>
      <c r="D114" s="279"/>
      <c r="E114" s="279"/>
      <c r="F114" s="289"/>
      <c r="G114" s="275"/>
      <c r="H114" s="275"/>
    </row>
    <row r="115" spans="1:8" ht="25.5" x14ac:dyDescent="0.2">
      <c r="A115" s="296" t="s">
        <v>660</v>
      </c>
      <c r="B115" s="300" t="s">
        <v>661</v>
      </c>
      <c r="C115" s="319"/>
      <c r="D115" s="160">
        <f>E115</f>
        <v>50600</v>
      </c>
      <c r="E115" s="160">
        <v>50600</v>
      </c>
      <c r="F115" s="160" t="s">
        <v>111</v>
      </c>
      <c r="G115" s="275"/>
      <c r="H115" s="275"/>
    </row>
    <row r="116" spans="1:8" ht="38.25" x14ac:dyDescent="0.2">
      <c r="A116" s="296" t="s">
        <v>662</v>
      </c>
      <c r="B116" s="300" t="s">
        <v>663</v>
      </c>
      <c r="C116" s="319"/>
      <c r="D116" s="160">
        <v>0</v>
      </c>
      <c r="E116" s="160">
        <v>0</v>
      </c>
      <c r="F116" s="160" t="s">
        <v>111</v>
      </c>
      <c r="G116" s="275"/>
      <c r="H116" s="275"/>
    </row>
    <row r="117" spans="1:8" ht="51" x14ac:dyDescent="0.2">
      <c r="A117" s="296" t="s">
        <v>664</v>
      </c>
      <c r="B117" s="300" t="s">
        <v>665</v>
      </c>
      <c r="C117" s="319"/>
      <c r="D117" s="160">
        <v>0</v>
      </c>
      <c r="E117" s="160">
        <v>0</v>
      </c>
      <c r="F117" s="160" t="s">
        <v>111</v>
      </c>
      <c r="G117" s="275"/>
      <c r="H117" s="275"/>
    </row>
    <row r="118" spans="1:8" ht="21" customHeight="1" x14ac:dyDescent="0.2">
      <c r="A118" s="265" t="s">
        <v>666</v>
      </c>
      <c r="B118" s="300" t="s">
        <v>667</v>
      </c>
      <c r="C118" s="319"/>
      <c r="D118" s="160">
        <v>30600</v>
      </c>
      <c r="E118" s="160">
        <v>30600</v>
      </c>
      <c r="F118" s="160" t="s">
        <v>111</v>
      </c>
      <c r="G118" s="275"/>
      <c r="H118" s="275"/>
    </row>
    <row r="119" spans="1:8" s="286" customFormat="1" ht="38.25" x14ac:dyDescent="0.2">
      <c r="A119" s="280" t="s">
        <v>668</v>
      </c>
      <c r="B119" s="291" t="s">
        <v>669</v>
      </c>
      <c r="C119" s="292">
        <v>7421</v>
      </c>
      <c r="D119" s="293">
        <f>D122+D123</f>
        <v>5997</v>
      </c>
      <c r="E119" s="293">
        <f>E122+E123</f>
        <v>5997</v>
      </c>
      <c r="F119" s="284" t="s">
        <v>111</v>
      </c>
      <c r="G119" s="285"/>
      <c r="H119" s="285"/>
    </row>
    <row r="120" spans="1:8" x14ac:dyDescent="0.2">
      <c r="A120" s="276"/>
      <c r="B120" s="294" t="s">
        <v>670</v>
      </c>
      <c r="C120" s="295"/>
      <c r="D120" s="279"/>
      <c r="E120" s="279"/>
      <c r="F120" s="289"/>
      <c r="G120" s="275"/>
      <c r="H120" s="275"/>
    </row>
    <row r="121" spans="1:8" x14ac:dyDescent="0.2">
      <c r="A121" s="276"/>
      <c r="B121" s="294" t="s">
        <v>533</v>
      </c>
      <c r="C121" s="295"/>
      <c r="D121" s="279"/>
      <c r="E121" s="279"/>
      <c r="F121" s="289"/>
      <c r="G121" s="275"/>
      <c r="H121" s="275"/>
    </row>
    <row r="122" spans="1:8" ht="78" customHeight="1" x14ac:dyDescent="0.2">
      <c r="A122" s="296" t="s">
        <v>671</v>
      </c>
      <c r="B122" s="330" t="s">
        <v>672</v>
      </c>
      <c r="C122" s="319"/>
      <c r="D122" s="160">
        <f>E122</f>
        <v>0</v>
      </c>
      <c r="E122" s="160">
        <v>0</v>
      </c>
      <c r="F122" s="160" t="s">
        <v>111</v>
      </c>
      <c r="G122" s="275"/>
      <c r="H122" s="275"/>
    </row>
    <row r="123" spans="1:8" s="286" customFormat="1" ht="55.5" customHeight="1" x14ac:dyDescent="0.2">
      <c r="A123" s="296" t="s">
        <v>673</v>
      </c>
      <c r="B123" s="330" t="s">
        <v>674</v>
      </c>
      <c r="C123" s="267"/>
      <c r="D123" s="160">
        <f>E123</f>
        <v>5997</v>
      </c>
      <c r="E123" s="160">
        <v>5997</v>
      </c>
      <c r="F123" s="160" t="s">
        <v>111</v>
      </c>
      <c r="G123" s="285"/>
      <c r="H123" s="285"/>
    </row>
    <row r="124" spans="1:8" s="286" customFormat="1" x14ac:dyDescent="0.2">
      <c r="A124" s="280" t="s">
        <v>675</v>
      </c>
      <c r="B124" s="291" t="s">
        <v>676</v>
      </c>
      <c r="C124" s="292">
        <v>7422</v>
      </c>
      <c r="D124" s="343">
        <f>D127+D128+D129</f>
        <v>527445</v>
      </c>
      <c r="E124" s="343">
        <f>E127+E128+E129</f>
        <v>527445</v>
      </c>
      <c r="F124" s="284" t="s">
        <v>111</v>
      </c>
      <c r="G124" s="285"/>
      <c r="H124" s="285"/>
    </row>
    <row r="125" spans="1:8" x14ac:dyDescent="0.2">
      <c r="A125" s="276"/>
      <c r="B125" s="294" t="s">
        <v>677</v>
      </c>
      <c r="C125" s="295"/>
      <c r="D125" s="279"/>
      <c r="E125" s="279"/>
      <c r="F125" s="289"/>
      <c r="G125" s="275"/>
      <c r="H125" s="275"/>
    </row>
    <row r="126" spans="1:8" ht="11.2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s="286" customFormat="1" ht="21.75" customHeight="1" x14ac:dyDescent="0.2">
      <c r="A127" s="296" t="s">
        <v>678</v>
      </c>
      <c r="B127" s="300" t="s">
        <v>679</v>
      </c>
      <c r="C127" s="331"/>
      <c r="D127" s="342">
        <f>E127</f>
        <v>134780</v>
      </c>
      <c r="E127" s="342">
        <v>134780</v>
      </c>
      <c r="F127" s="160" t="s">
        <v>111</v>
      </c>
      <c r="G127" s="285"/>
      <c r="H127" s="285"/>
    </row>
    <row r="128" spans="1:8" ht="38.25" x14ac:dyDescent="0.2">
      <c r="A128" s="296" t="s">
        <v>680</v>
      </c>
      <c r="B128" s="300" t="s">
        <v>681</v>
      </c>
      <c r="C128" s="267"/>
      <c r="D128" s="160">
        <f>E128</f>
        <v>50000</v>
      </c>
      <c r="E128" s="160">
        <v>50000</v>
      </c>
      <c r="F128" s="160" t="s">
        <v>111</v>
      </c>
      <c r="G128" s="275"/>
      <c r="H128" s="275"/>
    </row>
    <row r="129" spans="1:8" ht="71.25" customHeight="1" x14ac:dyDescent="0.2">
      <c r="A129" s="296" t="s">
        <v>682</v>
      </c>
      <c r="B129" s="300" t="s">
        <v>683</v>
      </c>
      <c r="C129" s="267"/>
      <c r="D129" s="160">
        <f>E129</f>
        <v>342665</v>
      </c>
      <c r="E129" s="160">
        <v>342665</v>
      </c>
      <c r="F129" s="160" t="s">
        <v>111</v>
      </c>
      <c r="G129" s="275"/>
      <c r="H129" s="275"/>
    </row>
    <row r="130" spans="1:8" s="286" customFormat="1" ht="23.25" customHeight="1" x14ac:dyDescent="0.2">
      <c r="A130" s="280" t="s">
        <v>684</v>
      </c>
      <c r="B130" s="291" t="s">
        <v>685</v>
      </c>
      <c r="C130" s="292">
        <v>7431</v>
      </c>
      <c r="D130" s="293">
        <f>D133+D134</f>
        <v>7000</v>
      </c>
      <c r="E130" s="293">
        <f>E133+E134</f>
        <v>7000</v>
      </c>
      <c r="F130" s="284" t="s">
        <v>111</v>
      </c>
      <c r="G130" s="285"/>
      <c r="H130" s="285"/>
    </row>
    <row r="131" spans="1:8" ht="20.25" customHeight="1" x14ac:dyDescent="0.2">
      <c r="A131" s="276"/>
      <c r="B131" s="294" t="s">
        <v>686</v>
      </c>
      <c r="C131" s="295"/>
      <c r="D131" s="279"/>
      <c r="E131" s="279"/>
      <c r="F131" s="289"/>
      <c r="G131" s="275"/>
      <c r="H131" s="275"/>
    </row>
    <row r="132" spans="1:8" ht="16.5" customHeight="1" x14ac:dyDescent="0.2">
      <c r="A132" s="276"/>
      <c r="B132" s="294" t="s">
        <v>533</v>
      </c>
      <c r="C132" s="295"/>
      <c r="D132" s="279"/>
      <c r="E132" s="279"/>
      <c r="F132" s="289"/>
      <c r="G132" s="275"/>
      <c r="H132" s="275"/>
    </row>
    <row r="133" spans="1:8" ht="48.75" customHeight="1" x14ac:dyDescent="0.2">
      <c r="A133" s="296" t="s">
        <v>687</v>
      </c>
      <c r="B133" s="330" t="s">
        <v>688</v>
      </c>
      <c r="C133" s="319"/>
      <c r="D133" s="327">
        <f>E133</f>
        <v>7000</v>
      </c>
      <c r="E133" s="327">
        <v>7000</v>
      </c>
      <c r="F133" s="160" t="s">
        <v>111</v>
      </c>
      <c r="G133" s="275"/>
      <c r="H133" s="275"/>
    </row>
    <row r="134" spans="1:8" s="286" customFormat="1" ht="42" customHeight="1" x14ac:dyDescent="0.2">
      <c r="A134" s="296" t="s">
        <v>689</v>
      </c>
      <c r="B134" s="330" t="s">
        <v>690</v>
      </c>
      <c r="C134" s="319"/>
      <c r="D134" s="160">
        <v>0</v>
      </c>
      <c r="E134" s="160">
        <v>0</v>
      </c>
      <c r="F134" s="160" t="s">
        <v>111</v>
      </c>
      <c r="G134" s="285"/>
      <c r="H134" s="285"/>
    </row>
    <row r="135" spans="1:8" s="286" customFormat="1" ht="19.5" customHeight="1" x14ac:dyDescent="0.2">
      <c r="A135" s="280" t="s">
        <v>691</v>
      </c>
      <c r="B135" s="291" t="s">
        <v>692</v>
      </c>
      <c r="C135" s="292">
        <v>7441</v>
      </c>
      <c r="D135" s="301">
        <f>D138+D139</f>
        <v>0</v>
      </c>
      <c r="E135" s="301">
        <f>E138+E139</f>
        <v>0</v>
      </c>
      <c r="F135" s="284" t="s">
        <v>111</v>
      </c>
      <c r="G135" s="285"/>
      <c r="H135" s="285"/>
    </row>
    <row r="136" spans="1:8" ht="17.25" customHeight="1" x14ac:dyDescent="0.2">
      <c r="A136" s="276"/>
      <c r="B136" s="294" t="s">
        <v>693</v>
      </c>
      <c r="C136" s="295"/>
      <c r="D136" s="279"/>
      <c r="E136" s="279"/>
      <c r="F136" s="289"/>
      <c r="G136" s="275"/>
      <c r="H136" s="275"/>
    </row>
    <row r="137" spans="1:8" ht="18" customHeight="1" x14ac:dyDescent="0.2">
      <c r="A137" s="332"/>
      <c r="B137" s="294" t="s">
        <v>533</v>
      </c>
      <c r="C137" s="290"/>
      <c r="D137" s="279"/>
      <c r="E137" s="279"/>
      <c r="F137" s="289"/>
      <c r="G137" s="275"/>
      <c r="H137" s="275"/>
    </row>
    <row r="138" spans="1:8" s="286" customFormat="1" ht="81.75" customHeight="1" x14ac:dyDescent="0.2">
      <c r="A138" s="276" t="s">
        <v>694</v>
      </c>
      <c r="B138" s="333" t="s">
        <v>695</v>
      </c>
      <c r="C138" s="319"/>
      <c r="D138" s="301">
        <v>0</v>
      </c>
      <c r="E138" s="301">
        <v>0</v>
      </c>
      <c r="F138" s="160" t="s">
        <v>111</v>
      </c>
      <c r="G138" s="285"/>
      <c r="H138" s="285"/>
    </row>
    <row r="139" spans="1:8" s="286" customFormat="1" ht="81" customHeight="1" x14ac:dyDescent="0.2">
      <c r="A139" s="296" t="s">
        <v>694</v>
      </c>
      <c r="B139" s="333" t="s">
        <v>696</v>
      </c>
      <c r="C139" s="329"/>
      <c r="D139" s="301">
        <v>0</v>
      </c>
      <c r="E139" s="301">
        <v>0</v>
      </c>
      <c r="F139" s="160" t="s">
        <v>111</v>
      </c>
      <c r="G139" s="285"/>
      <c r="H139" s="285"/>
    </row>
    <row r="140" spans="1:8" s="286" customFormat="1" ht="25.5" x14ac:dyDescent="0.2">
      <c r="A140" s="280" t="s">
        <v>697</v>
      </c>
      <c r="B140" s="291" t="s">
        <v>698</v>
      </c>
      <c r="C140" s="292">
        <v>7442</v>
      </c>
      <c r="D140" s="293">
        <f>D143+D144</f>
        <v>0</v>
      </c>
      <c r="E140" s="293">
        <f>E143+E144</f>
        <v>0</v>
      </c>
      <c r="F140" s="293">
        <f>F143+F144</f>
        <v>0</v>
      </c>
      <c r="G140" s="285"/>
      <c r="H140" s="285"/>
    </row>
    <row r="141" spans="1:8" x14ac:dyDescent="0.2">
      <c r="A141" s="276"/>
      <c r="B141" s="294" t="s">
        <v>699</v>
      </c>
      <c r="C141" s="295"/>
      <c r="D141" s="279"/>
      <c r="E141" s="279"/>
      <c r="F141" s="304"/>
      <c r="G141" s="275"/>
      <c r="H141" s="275"/>
    </row>
    <row r="142" spans="1:8" ht="10.5" customHeight="1" x14ac:dyDescent="0.2">
      <c r="A142" s="276"/>
      <c r="B142" s="294" t="s">
        <v>533</v>
      </c>
      <c r="C142" s="295"/>
      <c r="D142" s="279"/>
      <c r="E142" s="279"/>
      <c r="F142" s="304"/>
      <c r="G142" s="275"/>
      <c r="H142" s="275"/>
    </row>
    <row r="143" spans="1:8" ht="96.75" customHeight="1" x14ac:dyDescent="0.2">
      <c r="A143" s="296" t="s">
        <v>700</v>
      </c>
      <c r="B143" s="297" t="s">
        <v>701</v>
      </c>
      <c r="C143" s="319"/>
      <c r="D143" s="160">
        <v>0</v>
      </c>
      <c r="E143" s="160">
        <v>0</v>
      </c>
      <c r="F143" s="160">
        <v>0</v>
      </c>
      <c r="G143" s="275"/>
      <c r="H143" s="275"/>
    </row>
    <row r="144" spans="1:8" s="286" customFormat="1" ht="95.25" customHeight="1" x14ac:dyDescent="0.2">
      <c r="A144" s="296" t="s">
        <v>702</v>
      </c>
      <c r="B144" s="330" t="s">
        <v>703</v>
      </c>
      <c r="C144" s="319"/>
      <c r="D144" s="160">
        <v>0</v>
      </c>
      <c r="E144" s="160">
        <v>0</v>
      </c>
      <c r="F144" s="334">
        <v>0</v>
      </c>
      <c r="G144" s="285"/>
      <c r="H144" s="285"/>
    </row>
    <row r="145" spans="1:8" s="286" customFormat="1" x14ac:dyDescent="0.2">
      <c r="A145" s="299" t="s">
        <v>704</v>
      </c>
      <c r="B145" s="291" t="s">
        <v>705</v>
      </c>
      <c r="C145" s="282">
        <v>7451</v>
      </c>
      <c r="D145" s="344">
        <f>E145+F145</f>
        <v>2000000</v>
      </c>
      <c r="E145" s="343">
        <f>E150</f>
        <v>0</v>
      </c>
      <c r="F145" s="284">
        <f>F148+F149+F150</f>
        <v>2000000</v>
      </c>
      <c r="G145" s="285"/>
      <c r="H145" s="285"/>
    </row>
    <row r="146" spans="1:8" x14ac:dyDescent="0.2">
      <c r="A146" s="302"/>
      <c r="B146" s="294" t="s">
        <v>706</v>
      </c>
      <c r="C146" s="335"/>
      <c r="D146" s="279"/>
      <c r="E146" s="279"/>
      <c r="F146" s="279"/>
      <c r="G146" s="275"/>
      <c r="H146" s="275"/>
    </row>
    <row r="147" spans="1:8" x14ac:dyDescent="0.2">
      <c r="A147" s="305"/>
      <c r="B147" s="294" t="s">
        <v>533</v>
      </c>
      <c r="C147" s="323"/>
      <c r="D147" s="279"/>
      <c r="E147" s="279"/>
      <c r="F147" s="289"/>
      <c r="G147" s="275"/>
      <c r="H147" s="275"/>
    </row>
    <row r="148" spans="1:8" ht="33" customHeight="1" x14ac:dyDescent="0.2">
      <c r="A148" s="296" t="s">
        <v>707</v>
      </c>
      <c r="B148" s="300" t="s">
        <v>708</v>
      </c>
      <c r="C148" s="319"/>
      <c r="D148" s="160" t="s">
        <v>111</v>
      </c>
      <c r="E148" s="160" t="s">
        <v>111</v>
      </c>
      <c r="F148" s="160">
        <v>0</v>
      </c>
      <c r="G148" s="275"/>
      <c r="H148" s="275"/>
    </row>
    <row r="149" spans="1:8" ht="32.25" customHeight="1" x14ac:dyDescent="0.2">
      <c r="A149" s="296" t="s">
        <v>709</v>
      </c>
      <c r="B149" s="300" t="s">
        <v>710</v>
      </c>
      <c r="C149" s="319"/>
      <c r="D149" s="160" t="s">
        <v>111</v>
      </c>
      <c r="E149" s="160" t="s">
        <v>111</v>
      </c>
      <c r="F149" s="160">
        <v>2000000</v>
      </c>
      <c r="G149" s="275"/>
      <c r="H149" s="275"/>
    </row>
    <row r="150" spans="1:8" ht="40.5" customHeight="1" x14ac:dyDescent="0.2">
      <c r="A150" s="296" t="s">
        <v>711</v>
      </c>
      <c r="B150" s="297" t="s">
        <v>712</v>
      </c>
      <c r="C150" s="319"/>
      <c r="D150" s="342">
        <f>E150+F150</f>
        <v>0</v>
      </c>
      <c r="E150" s="342">
        <v>0</v>
      </c>
      <c r="F150" s="160">
        <v>0</v>
      </c>
      <c r="G150" s="275"/>
      <c r="H150" s="275"/>
    </row>
    <row r="151" spans="1:8" ht="25.5" customHeight="1" x14ac:dyDescent="0.2">
      <c r="A151" s="98"/>
      <c r="B151" s="336"/>
      <c r="C151" s="337"/>
      <c r="D151" s="338"/>
      <c r="E151" s="338"/>
      <c r="F151" s="338"/>
    </row>
    <row r="152" spans="1:8" ht="29.25" customHeight="1" x14ac:dyDescent="0.2">
      <c r="A152" s="98"/>
      <c r="B152" s="602" t="s">
        <v>511</v>
      </c>
      <c r="C152" s="602"/>
      <c r="D152" s="602"/>
      <c r="E152" s="602"/>
      <c r="F152" s="602"/>
    </row>
    <row r="153" spans="1:8" ht="32.25" customHeight="1" x14ac:dyDescent="0.2">
      <c r="A153" s="98"/>
      <c r="B153" s="602" t="s">
        <v>713</v>
      </c>
      <c r="C153" s="602"/>
      <c r="D153" s="602"/>
      <c r="E153" s="602"/>
      <c r="F153" s="602"/>
    </row>
    <row r="154" spans="1:8" x14ac:dyDescent="0.2">
      <c r="C154" s="13"/>
      <c r="E154" s="340"/>
      <c r="F154" s="340"/>
    </row>
    <row r="155" spans="1:8" x14ac:dyDescent="0.2">
      <c r="C155" s="13"/>
      <c r="E155" s="340"/>
      <c r="F155" s="340"/>
    </row>
    <row r="156" spans="1:8" x14ac:dyDescent="0.2">
      <c r="C156" s="13"/>
      <c r="E156" s="340"/>
      <c r="F156" s="340"/>
    </row>
    <row r="157" spans="1:8" x14ac:dyDescent="0.2">
      <c r="C157" s="13"/>
      <c r="E157" s="340"/>
      <c r="F157" s="340"/>
    </row>
    <row r="158" spans="1:8" x14ac:dyDescent="0.2">
      <c r="C158" s="13"/>
      <c r="E158" s="340"/>
      <c r="F158" s="340"/>
    </row>
    <row r="159" spans="1:8" x14ac:dyDescent="0.2">
      <c r="C159" s="13"/>
      <c r="E159" s="340"/>
      <c r="F159" s="340"/>
    </row>
    <row r="160" spans="1:8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  <row r="908" spans="3:6" x14ac:dyDescent="0.2">
      <c r="C908" s="13"/>
      <c r="E908" s="340"/>
      <c r="F908" s="340"/>
    </row>
    <row r="909" spans="3:6" x14ac:dyDescent="0.2">
      <c r="C909" s="13"/>
      <c r="E909" s="340"/>
      <c r="F909" s="340"/>
    </row>
    <row r="910" spans="3:6" x14ac:dyDescent="0.2">
      <c r="C910" s="13"/>
      <c r="E910" s="340"/>
      <c r="F910" s="340"/>
    </row>
    <row r="911" spans="3:6" x14ac:dyDescent="0.2">
      <c r="C911" s="13"/>
      <c r="E911" s="340"/>
      <c r="F911" s="340"/>
    </row>
    <row r="912" spans="3:6" x14ac:dyDescent="0.2">
      <c r="C912" s="13"/>
      <c r="E912" s="340"/>
      <c r="F912" s="340"/>
    </row>
    <row r="913" spans="3:6" x14ac:dyDescent="0.2">
      <c r="C913" s="13"/>
      <c r="E913" s="340"/>
      <c r="F913" s="340"/>
    </row>
  </sheetData>
  <mergeCells count="17">
    <mergeCell ref="C7:F7"/>
    <mergeCell ref="B153:F153"/>
    <mergeCell ref="A14:F14"/>
    <mergeCell ref="A16:A17"/>
    <mergeCell ref="B16:B17"/>
    <mergeCell ref="C16:C17"/>
    <mergeCell ref="B152:F152"/>
    <mergeCell ref="D16:D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zoomScale="118" zoomScaleNormal="118" workbookViewId="0">
      <selection activeCell="F5" sqref="F5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2.75" customHeight="1" x14ac:dyDescent="0.2">
      <c r="F1" s="601" t="s">
        <v>510</v>
      </c>
      <c r="G1" s="601"/>
      <c r="H1" s="601"/>
      <c r="I1" s="601"/>
    </row>
    <row r="2" spans="1:9" ht="12.75" customHeight="1" x14ac:dyDescent="0.2">
      <c r="F2" s="601" t="s">
        <v>506</v>
      </c>
      <c r="G2" s="601"/>
      <c r="H2" s="601"/>
      <c r="I2" s="601"/>
    </row>
    <row r="3" spans="1:9" ht="12.75" customHeight="1" x14ac:dyDescent="0.2">
      <c r="F3" s="601" t="s">
        <v>507</v>
      </c>
      <c r="G3" s="601"/>
      <c r="H3" s="601"/>
      <c r="I3" s="601"/>
    </row>
    <row r="4" spans="1:9" ht="12.75" customHeight="1" x14ac:dyDescent="0.2">
      <c r="F4" s="601" t="s">
        <v>719</v>
      </c>
      <c r="G4" s="601"/>
      <c r="H4" s="601"/>
      <c r="I4" s="601"/>
    </row>
    <row r="5" spans="1:9" ht="12.75" customHeight="1" x14ac:dyDescent="0.2">
      <c r="F5" s="601" t="s">
        <v>1305</v>
      </c>
      <c r="G5" s="601"/>
      <c r="H5" s="601"/>
      <c r="I5" s="601"/>
    </row>
    <row r="6" spans="1:9" ht="12.75" customHeight="1" x14ac:dyDescent="0.2">
      <c r="F6" s="256"/>
      <c r="G6" s="257"/>
      <c r="H6" s="257"/>
      <c r="I6" s="257"/>
    </row>
    <row r="7" spans="1:9" ht="12.75" customHeight="1" x14ac:dyDescent="0.2">
      <c r="F7" s="601" t="s">
        <v>510</v>
      </c>
      <c r="G7" s="601"/>
      <c r="H7" s="601"/>
      <c r="I7" s="601"/>
    </row>
    <row r="8" spans="1:9" ht="12.75" customHeight="1" x14ac:dyDescent="0.2">
      <c r="F8" s="601" t="s">
        <v>506</v>
      </c>
      <c r="G8" s="601"/>
      <c r="H8" s="601"/>
      <c r="I8" s="601"/>
    </row>
    <row r="9" spans="1:9" ht="12.75" customHeight="1" x14ac:dyDescent="0.2">
      <c r="F9" s="601" t="s">
        <v>507</v>
      </c>
      <c r="G9" s="601"/>
      <c r="H9" s="601"/>
      <c r="I9" s="601"/>
    </row>
    <row r="10" spans="1:9" ht="12.75" customHeight="1" x14ac:dyDescent="0.2">
      <c r="F10" s="601" t="s">
        <v>717</v>
      </c>
      <c r="G10" s="601"/>
      <c r="H10" s="601"/>
      <c r="I10" s="601"/>
    </row>
    <row r="11" spans="1:9" ht="12.75" customHeight="1" x14ac:dyDescent="0.2">
      <c r="F11" s="601" t="s">
        <v>718</v>
      </c>
      <c r="G11" s="601"/>
      <c r="H11" s="601"/>
      <c r="I11" s="601"/>
    </row>
    <row r="12" spans="1:9" ht="15.75" x14ac:dyDescent="0.25">
      <c r="A12" s="616" t="s">
        <v>509</v>
      </c>
      <c r="B12" s="616"/>
      <c r="C12" s="616"/>
      <c r="D12" s="616"/>
      <c r="E12" s="616"/>
      <c r="F12" s="616"/>
      <c r="G12" s="616"/>
      <c r="H12" s="616"/>
    </row>
    <row r="13" spans="1:9" ht="35.25" customHeight="1" x14ac:dyDescent="0.25">
      <c r="A13" s="617" t="s">
        <v>715</v>
      </c>
      <c r="B13" s="617"/>
      <c r="C13" s="617"/>
      <c r="D13" s="617"/>
      <c r="E13" s="617"/>
      <c r="F13" s="617"/>
      <c r="G13" s="617"/>
      <c r="H13" s="617"/>
    </row>
    <row r="14" spans="1:9" ht="12" customHeight="1" thickBot="1" x14ac:dyDescent="0.25">
      <c r="A14" s="15"/>
      <c r="B14" s="16"/>
      <c r="C14" s="17"/>
      <c r="D14" s="17"/>
      <c r="E14" s="74"/>
      <c r="F14" s="491"/>
      <c r="G14" s="613" t="s">
        <v>354</v>
      </c>
      <c r="H14" s="613"/>
    </row>
    <row r="15" spans="1:9" s="6" customFormat="1" ht="21" customHeight="1" thickBot="1" x14ac:dyDescent="0.25">
      <c r="A15" s="620" t="s">
        <v>352</v>
      </c>
      <c r="B15" s="622" t="s">
        <v>229</v>
      </c>
      <c r="C15" s="624" t="s">
        <v>108</v>
      </c>
      <c r="D15" s="608" t="s">
        <v>109</v>
      </c>
      <c r="E15" s="610" t="s">
        <v>353</v>
      </c>
      <c r="F15" s="618" t="s">
        <v>355</v>
      </c>
      <c r="G15" s="614" t="s">
        <v>3</v>
      </c>
      <c r="H15" s="615"/>
    </row>
    <row r="16" spans="1:9" s="7" customFormat="1" ht="29.25" customHeight="1" thickBot="1" x14ac:dyDescent="0.25">
      <c r="A16" s="621"/>
      <c r="B16" s="623"/>
      <c r="C16" s="623"/>
      <c r="D16" s="609"/>
      <c r="E16" s="611"/>
      <c r="F16" s="619"/>
      <c r="G16" s="91" t="s">
        <v>104</v>
      </c>
      <c r="H16" s="92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3">
        <v>6</v>
      </c>
      <c r="G17" s="94">
        <v>7</v>
      </c>
      <c r="H17" s="95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474">
        <f>G18+H18</f>
        <v>15680580.067600001</v>
      </c>
      <c r="G18" s="473">
        <f>G19+G54+G98+G151+G171+G191+G220+G250+G281+G313-G317</f>
        <v>6902797.0482000001</v>
      </c>
      <c r="H18" s="492">
        <f>H19+H54+H98+H151+H171+H191+H220+H250+H313</f>
        <v>8777783.0194000006</v>
      </c>
      <c r="I18" s="154"/>
      <c r="J18" s="154"/>
      <c r="K18" s="226"/>
      <c r="L18" s="225"/>
    </row>
    <row r="19" spans="1:12" s="11" customFormat="1" ht="63.7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471">
        <f>G19+H19</f>
        <v>2255690.3292</v>
      </c>
      <c r="G19" s="472">
        <f>G21+G25+G29+G34+G37+G40+G43+G46</f>
        <v>1850690.3292</v>
      </c>
      <c r="H19" s="227">
        <f>H21+H25+H29+H34+H37+H43+H46</f>
        <v>405000</v>
      </c>
      <c r="I19" s="155"/>
      <c r="J19" s="155"/>
      <c r="L19" s="251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7"/>
      <c r="G20" s="138"/>
      <c r="H20" s="346"/>
      <c r="I20" s="146"/>
      <c r="J20" s="146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3">
        <f>G21+H21</f>
        <v>2010493.3292</v>
      </c>
      <c r="G21" s="204">
        <f>G22+G23+G24</f>
        <v>1705493.3292</v>
      </c>
      <c r="H21" s="201">
        <f>H22+H23+H24</f>
        <v>305000</v>
      </c>
      <c r="I21" s="156"/>
      <c r="J21" s="220"/>
      <c r="L21" s="470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05">
        <f>G22+H22</f>
        <v>2010493.3292</v>
      </c>
      <c r="G22" s="476">
        <v>1705493.3292</v>
      </c>
      <c r="H22" s="202">
        <v>305000</v>
      </c>
      <c r="I22" s="146"/>
      <c r="J22" s="158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5">
        <f>G23+H23</f>
        <v>0</v>
      </c>
      <c r="G23" s="141">
        <v>0</v>
      </c>
      <c r="H23" s="142">
        <v>0</v>
      </c>
      <c r="I23" s="146"/>
      <c r="J23" s="146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0">
        <f>G24+H24</f>
        <v>0</v>
      </c>
      <c r="G24" s="171">
        <v>0</v>
      </c>
      <c r="H24" s="172">
        <v>0</v>
      </c>
      <c r="I24" s="146"/>
      <c r="J24" s="146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1">
        <f>G25+H25</f>
        <v>0</v>
      </c>
      <c r="G25" s="192">
        <f>G27+G28</f>
        <v>0</v>
      </c>
      <c r="H25" s="193">
        <f>H27+H28</f>
        <v>0</v>
      </c>
      <c r="I25" s="146"/>
      <c r="J25" s="146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0"/>
      <c r="G26" s="171"/>
      <c r="H26" s="169"/>
      <c r="I26" s="156"/>
      <c r="J26" s="156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0">
        <f>G28+H28</f>
        <v>0</v>
      </c>
      <c r="G28" s="171">
        <v>0</v>
      </c>
      <c r="H28" s="172">
        <v>0</v>
      </c>
      <c r="I28" s="146"/>
      <c r="J28" s="146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0">
        <f>G29+H29</f>
        <v>171697</v>
      </c>
      <c r="G29" s="213">
        <f>G31+G32+G33</f>
        <v>71697</v>
      </c>
      <c r="H29" s="194">
        <f>H32+H33</f>
        <v>100000</v>
      </c>
      <c r="I29" s="146"/>
      <c r="J29" s="146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0"/>
      <c r="G30" s="144"/>
      <c r="H30" s="157"/>
      <c r="I30" s="156"/>
      <c r="J30" s="156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4">
        <f>G31</f>
        <v>6697</v>
      </c>
      <c r="G31" s="164">
        <v>6697</v>
      </c>
      <c r="H31" s="142" t="s">
        <v>107</v>
      </c>
      <c r="I31" s="146"/>
      <c r="J31" s="146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0">
        <f>G32+H32</f>
        <v>0</v>
      </c>
      <c r="G32" s="171">
        <v>0</v>
      </c>
      <c r="H32" s="172">
        <v>0</v>
      </c>
      <c r="I32" s="146"/>
      <c r="J32" s="146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0">
        <f>G33+H33</f>
        <v>165000</v>
      </c>
      <c r="G33" s="171">
        <v>65000</v>
      </c>
      <c r="H33" s="172">
        <v>100000</v>
      </c>
      <c r="I33" s="146"/>
      <c r="J33" s="146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1">
        <f>G34+H34</f>
        <v>0</v>
      </c>
      <c r="G34" s="192">
        <f>G36</f>
        <v>0</v>
      </c>
      <c r="H34" s="193">
        <f>H36</f>
        <v>0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7"/>
      <c r="G35" s="168"/>
      <c r="H35" s="169"/>
      <c r="I35" s="156"/>
      <c r="J35" s="156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0">
        <f>G36+H36</f>
        <v>0</v>
      </c>
      <c r="G36" s="171">
        <v>0</v>
      </c>
      <c r="H36" s="172">
        <v>0</v>
      </c>
      <c r="I36" s="146"/>
      <c r="J36" s="146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195">
        <f>G40</f>
        <v>73500</v>
      </c>
      <c r="G40" s="196">
        <f>G42</f>
        <v>73500</v>
      </c>
      <c r="H40" s="197" t="s">
        <v>107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3"/>
      <c r="G41" s="144"/>
      <c r="H41" s="157"/>
      <c r="I41" s="156"/>
      <c r="J41" s="156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5">
        <f>G42</f>
        <v>73500</v>
      </c>
      <c r="G42" s="141">
        <v>73500</v>
      </c>
      <c r="H42" s="142" t="s">
        <v>107</v>
      </c>
      <c r="I42" s="146"/>
      <c r="J42" s="146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1">
        <f>G43+H43</f>
        <v>0</v>
      </c>
      <c r="G43" s="192">
        <f>G45</f>
        <v>0</v>
      </c>
      <c r="H43" s="193">
        <f>H45</f>
        <v>0</v>
      </c>
      <c r="I43" s="146"/>
      <c r="J43" s="146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7"/>
      <c r="G44" s="168"/>
      <c r="H44" s="169"/>
      <c r="I44" s="156"/>
      <c r="J44" s="156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198">
        <f>G46+H46</f>
        <v>0</v>
      </c>
      <c r="G46" s="199">
        <f>G48</f>
        <v>0</v>
      </c>
      <c r="H46" s="199">
        <f>H48</f>
        <v>0</v>
      </c>
      <c r="I46" s="146"/>
      <c r="J46" s="146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7"/>
      <c r="G47" s="168"/>
      <c r="H47" s="169"/>
      <c r="I47" s="156"/>
      <c r="J47" s="156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0">
        <f>G48+H48</f>
        <v>0</v>
      </c>
      <c r="G48" s="172">
        <f>G50+G51+G52+G53</f>
        <v>0</v>
      </c>
      <c r="H48" s="172">
        <f>H50+H51+H52+H53</f>
        <v>0</v>
      </c>
      <c r="I48" s="146"/>
      <c r="J48" s="146"/>
    </row>
    <row r="49" spans="1:10" x14ac:dyDescent="0.2">
      <c r="A49" s="33"/>
      <c r="B49" s="37"/>
      <c r="C49" s="38"/>
      <c r="D49" s="39"/>
      <c r="E49" s="41" t="s">
        <v>312</v>
      </c>
      <c r="F49" s="170"/>
      <c r="G49" s="171"/>
      <c r="H49" s="172"/>
      <c r="I49" s="146"/>
      <c r="J49" s="146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0">
        <f>G50+H50</f>
        <v>0</v>
      </c>
      <c r="G50" s="171">
        <v>0</v>
      </c>
      <c r="H50" s="172">
        <v>0</v>
      </c>
      <c r="I50" s="146"/>
      <c r="J50" s="146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0">
        <f>G51+H51</f>
        <v>0</v>
      </c>
      <c r="G51" s="171">
        <v>0</v>
      </c>
      <c r="H51" s="172">
        <v>0</v>
      </c>
      <c r="I51" s="146"/>
      <c r="J51" s="146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0">
        <f>G52+H52</f>
        <v>0</v>
      </c>
      <c r="G52" s="171">
        <v>0</v>
      </c>
      <c r="H52" s="172">
        <v>0</v>
      </c>
      <c r="I52" s="146"/>
      <c r="J52" s="146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0">
        <f>G53+H53</f>
        <v>0</v>
      </c>
      <c r="G53" s="171">
        <v>0</v>
      </c>
      <c r="H53" s="172">
        <v>0</v>
      </c>
      <c r="I53" s="146"/>
      <c r="J53" s="146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06">
        <f>G54+H54</f>
        <v>0</v>
      </c>
      <c r="G54" s="207">
        <f>G56+G59+G62+G65+G69</f>
        <v>0</v>
      </c>
      <c r="H54" s="207">
        <f>H56+H59+H62+H65+H69</f>
        <v>0</v>
      </c>
      <c r="I54" s="155"/>
      <c r="J54" s="155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0"/>
      <c r="G55" s="181"/>
      <c r="H55" s="181"/>
      <c r="I55" s="146"/>
      <c r="J55" s="146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0">
        <f t="shared" ref="F56:F71" si="0">G56+H56</f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0">
        <f t="shared" si="0"/>
        <v>0</v>
      </c>
      <c r="G62" s="172">
        <f>G64</f>
        <v>0</v>
      </c>
      <c r="H62" s="172">
        <f>H64</f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/>
      <c r="G63" s="169"/>
      <c r="H63" s="169"/>
      <c r="I63" s="156"/>
      <c r="J63" s="156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0">
        <f t="shared" si="0"/>
        <v>0</v>
      </c>
      <c r="G64" s="172">
        <v>0</v>
      </c>
      <c r="H64" s="172">
        <v>0</v>
      </c>
      <c r="I64" s="146"/>
      <c r="J64" s="146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0">
        <f t="shared" si="0"/>
        <v>0</v>
      </c>
      <c r="G65" s="172">
        <f>G67</f>
        <v>0</v>
      </c>
      <c r="H65" s="172">
        <f>H67</f>
        <v>0</v>
      </c>
      <c r="I65" s="146"/>
      <c r="J65" s="146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0"/>
      <c r="G66" s="169"/>
      <c r="H66" s="169"/>
      <c r="I66" s="156"/>
      <c r="J66" s="156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0">
        <f t="shared" si="0"/>
        <v>0</v>
      </c>
      <c r="G67" s="172">
        <v>0</v>
      </c>
      <c r="H67" s="172">
        <v>0</v>
      </c>
      <c r="I67" s="146"/>
      <c r="J67" s="146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0">
        <f t="shared" si="0"/>
        <v>0</v>
      </c>
      <c r="G68" s="169"/>
      <c r="H68" s="169"/>
      <c r="I68" s="156"/>
      <c r="J68" s="156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0">
        <f t="shared" si="0"/>
        <v>0</v>
      </c>
      <c r="G69" s="172">
        <f>G71</f>
        <v>0</v>
      </c>
      <c r="H69" s="172">
        <f>H71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0"/>
      <c r="G70" s="169"/>
      <c r="H70" s="169"/>
      <c r="I70" s="156"/>
      <c r="J70" s="156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0">
        <f t="shared" si="0"/>
        <v>0</v>
      </c>
      <c r="G71" s="172">
        <v>0</v>
      </c>
      <c r="H71" s="172">
        <v>0</v>
      </c>
      <c r="I71" s="146"/>
      <c r="J71" s="146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5" t="s">
        <v>107</v>
      </c>
      <c r="G72" s="141" t="s">
        <v>107</v>
      </c>
      <c r="H72" s="142" t="s">
        <v>107</v>
      </c>
      <c r="I72" s="155"/>
      <c r="J72" s="155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7"/>
      <c r="G73" s="138"/>
      <c r="H73" s="139"/>
      <c r="I73" s="146"/>
      <c r="J73" s="146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6">
        <f>F76+F77+F78</f>
        <v>0</v>
      </c>
      <c r="G74" s="166">
        <f>G76+G77+G78</f>
        <v>0</v>
      </c>
      <c r="H74" s="166">
        <f>H76+H77+H78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5"/>
      <c r="G75" s="141"/>
      <c r="H75" s="157"/>
      <c r="I75" s="156"/>
      <c r="J75" s="156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0">
        <v>0</v>
      </c>
      <c r="G76" s="171">
        <v>0</v>
      </c>
      <c r="H76" s="172">
        <v>0</v>
      </c>
      <c r="I76" s="146"/>
      <c r="J76" s="146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0">
        <v>0</v>
      </c>
      <c r="G77" s="171">
        <v>0</v>
      </c>
      <c r="H77" s="172">
        <v>0</v>
      </c>
      <c r="I77" s="146"/>
      <c r="J77" s="146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0">
        <v>0</v>
      </c>
      <c r="G78" s="171">
        <v>0</v>
      </c>
      <c r="H78" s="172">
        <v>0</v>
      </c>
      <c r="I78" s="146"/>
      <c r="J78" s="146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5">
        <f>G79+H79</f>
        <v>0</v>
      </c>
      <c r="G79" s="166">
        <f>G81</f>
        <v>0</v>
      </c>
      <c r="H79" s="166">
        <f>H81</f>
        <v>0</v>
      </c>
      <c r="I79" s="146"/>
      <c r="J79" s="146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0"/>
      <c r="G80" s="169"/>
      <c r="H80" s="169"/>
      <c r="I80" s="156"/>
      <c r="J80" s="156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0">
        <f t="shared" ref="F81:F91" si="1">G81+H81</f>
        <v>0</v>
      </c>
      <c r="G81" s="172">
        <v>0</v>
      </c>
      <c r="H81" s="172">
        <v>0</v>
      </c>
      <c r="I81" s="146"/>
      <c r="J81" s="146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5">
        <f t="shared" si="1"/>
        <v>0</v>
      </c>
      <c r="G82" s="166">
        <f>G84+G85</f>
        <v>0</v>
      </c>
      <c r="H82" s="166">
        <f>H84+H85</f>
        <v>0</v>
      </c>
      <c r="I82" s="146"/>
      <c r="J82" s="146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0"/>
      <c r="G83" s="169"/>
      <c r="H83" s="169"/>
      <c r="I83" s="156"/>
      <c r="J83" s="156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0">
        <f t="shared" si="1"/>
        <v>0</v>
      </c>
      <c r="G84" s="172">
        <v>0</v>
      </c>
      <c r="H84" s="172">
        <v>0</v>
      </c>
      <c r="I84" s="146"/>
      <c r="J84" s="146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5">
        <f t="shared" si="1"/>
        <v>0</v>
      </c>
      <c r="G86" s="166">
        <f>G88</f>
        <v>0</v>
      </c>
      <c r="H86" s="166">
        <f>H88</f>
        <v>0</v>
      </c>
      <c r="I86" s="146"/>
      <c r="J86" s="146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0">
        <f t="shared" si="1"/>
        <v>0</v>
      </c>
      <c r="G88" s="172">
        <v>0</v>
      </c>
      <c r="H88" s="172">
        <v>0</v>
      </c>
      <c r="I88" s="146"/>
      <c r="J88" s="146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5">
        <f t="shared" si="1"/>
        <v>0</v>
      </c>
      <c r="G89" s="166">
        <f>G91</f>
        <v>0</v>
      </c>
      <c r="H89" s="166">
        <f>H91</f>
        <v>0</v>
      </c>
      <c r="I89" s="146"/>
      <c r="J89" s="146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0">
        <f t="shared" si="1"/>
        <v>0</v>
      </c>
      <c r="G91" s="172">
        <v>0</v>
      </c>
      <c r="H91" s="172">
        <v>0</v>
      </c>
      <c r="I91" s="146"/>
      <c r="J91" s="146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5">
        <f>G92+H92</f>
        <v>0</v>
      </c>
      <c r="G92" s="166">
        <f>G94</f>
        <v>0</v>
      </c>
      <c r="H92" s="166">
        <f>H94</f>
        <v>0</v>
      </c>
      <c r="I92" s="146"/>
      <c r="J92" s="146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0"/>
      <c r="G93" s="169"/>
      <c r="H93" s="169"/>
      <c r="I93" s="156"/>
      <c r="J93" s="156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0">
        <f>G94+H94</f>
        <v>0</v>
      </c>
      <c r="G94" s="172">
        <v>0</v>
      </c>
      <c r="H94" s="172">
        <v>0</v>
      </c>
      <c r="I94" s="146"/>
      <c r="J94" s="146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5">
        <f>G95+H95</f>
        <v>0</v>
      </c>
      <c r="G95" s="166">
        <f>G97</f>
        <v>0</v>
      </c>
      <c r="H95" s="166">
        <f>H97</f>
        <v>0</v>
      </c>
      <c r="I95" s="146"/>
      <c r="J95" s="146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0"/>
      <c r="G96" s="169"/>
      <c r="H96" s="169"/>
      <c r="I96" s="156"/>
      <c r="J96" s="156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0">
        <f>G97+H97</f>
        <v>0</v>
      </c>
      <c r="G97" s="172">
        <v>0</v>
      </c>
      <c r="H97" s="172">
        <v>0</v>
      </c>
      <c r="I97" s="146"/>
      <c r="J97" s="146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0">
        <f>G98+H98</f>
        <v>4523283.0194000006</v>
      </c>
      <c r="G98" s="208">
        <f>G100+G104+G110+G118+G123+G130+G133+G139+G148</f>
        <v>93000</v>
      </c>
      <c r="H98" s="209">
        <f>H100+H104+H110+H118+H123+H130+H133+H139</f>
        <v>4430283.0194000006</v>
      </c>
      <c r="I98" s="155"/>
      <c r="J98" s="211"/>
      <c r="K98" s="212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7"/>
      <c r="G99" s="138"/>
      <c r="H99" s="139"/>
      <c r="I99" s="146"/>
      <c r="J99" s="146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1">
        <f>G100+H100</f>
        <v>0</v>
      </c>
      <c r="G100" s="192">
        <f>G102+G103</f>
        <v>0</v>
      </c>
      <c r="H100" s="192">
        <f>H102+H103</f>
        <v>0</v>
      </c>
      <c r="I100" s="146"/>
      <c r="J100" s="146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8"/>
      <c r="G101" s="179"/>
      <c r="H101" s="180"/>
      <c r="I101" s="156"/>
      <c r="J101" s="156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0">
        <f>G104+H104</f>
        <v>857000</v>
      </c>
      <c r="G104" s="201">
        <f>G106+G107+G108+G109</f>
        <v>27000</v>
      </c>
      <c r="H104" s="193">
        <f>H106+H107+H108+H109</f>
        <v>830000</v>
      </c>
      <c r="I104" s="146"/>
      <c r="J104" s="146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7"/>
      <c r="G105" s="168"/>
      <c r="H105" s="169"/>
      <c r="I105" s="156"/>
      <c r="J105" s="156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4">
        <f>G106+H106</f>
        <v>27000</v>
      </c>
      <c r="G106" s="171">
        <v>27000</v>
      </c>
      <c r="H106" s="172">
        <v>0</v>
      </c>
      <c r="I106" s="146"/>
      <c r="J106" s="146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0">
        <f>G107+H107</f>
        <v>0</v>
      </c>
      <c r="G107" s="171">
        <v>0</v>
      </c>
      <c r="H107" s="172">
        <v>0</v>
      </c>
      <c r="I107" s="146"/>
      <c r="J107" s="146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0">
        <f>G108+H108</f>
        <v>0</v>
      </c>
      <c r="G108" s="171">
        <v>0</v>
      </c>
      <c r="H108" s="172">
        <v>0</v>
      </c>
      <c r="I108" s="146"/>
      <c r="J108" s="146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0">
        <f>G109+H109</f>
        <v>830000</v>
      </c>
      <c r="G109" s="171">
        <v>0</v>
      </c>
      <c r="H109" s="142">
        <v>830000</v>
      </c>
      <c r="I109" s="146"/>
      <c r="J109" s="146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1">
        <f>G110+H110</f>
        <v>111000</v>
      </c>
      <c r="G110" s="193">
        <f>G112+G113+G114+G115+G116+G117</f>
        <v>1000</v>
      </c>
      <c r="H110" s="193">
        <f>H112+H113+H114+H115+H116+H117</f>
        <v>110000</v>
      </c>
      <c r="I110" s="146"/>
      <c r="J110" s="146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0"/>
      <c r="G111" s="168"/>
      <c r="H111" s="169"/>
      <c r="I111" s="156"/>
      <c r="J111" s="156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0">
        <f t="shared" ref="F112:F117" si="2">G112+H112</f>
        <v>0</v>
      </c>
      <c r="G112" s="172">
        <v>0</v>
      </c>
      <c r="H112" s="172">
        <v>0</v>
      </c>
      <c r="I112" s="146"/>
      <c r="J112" s="146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0">
        <f t="shared" si="2"/>
        <v>110000</v>
      </c>
      <c r="G113" s="172">
        <v>0</v>
      </c>
      <c r="H113" s="173">
        <v>110000</v>
      </c>
      <c r="I113" s="146"/>
      <c r="J113" s="146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0">
        <f t="shared" si="2"/>
        <v>0</v>
      </c>
      <c r="G114" s="172">
        <v>0</v>
      </c>
      <c r="H114" s="172">
        <v>0</v>
      </c>
      <c r="I114" s="146"/>
      <c r="J114" s="146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0">
        <f t="shared" si="2"/>
        <v>0</v>
      </c>
      <c r="G115" s="172">
        <v>0</v>
      </c>
      <c r="H115" s="172">
        <v>0</v>
      </c>
      <c r="I115" s="146"/>
      <c r="J115" s="146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0">
        <f t="shared" si="2"/>
        <v>0</v>
      </c>
      <c r="G116" s="172">
        <v>0</v>
      </c>
      <c r="H116" s="172">
        <v>0</v>
      </c>
      <c r="I116" s="146"/>
      <c r="J116" s="146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0">
        <f t="shared" si="2"/>
        <v>1000</v>
      </c>
      <c r="G117" s="172">
        <v>1000</v>
      </c>
      <c r="H117" s="172">
        <v>0</v>
      </c>
      <c r="I117" s="146"/>
      <c r="J117" s="146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1">
        <f>G118+H118</f>
        <v>0</v>
      </c>
      <c r="G118" s="193">
        <f>G120+G121+G122</f>
        <v>0</v>
      </c>
      <c r="H118" s="193">
        <f>H120+H121+H122</f>
        <v>0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7"/>
      <c r="G119" s="168"/>
      <c r="H119" s="169"/>
      <c r="I119" s="156"/>
      <c r="J119" s="156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0">
        <f>G120+H120</f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0">
        <f>G121+H121</f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0">
        <f>G122+H122</f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04">
        <f>G123+H123</f>
        <v>3555283.0194000001</v>
      </c>
      <c r="G123" s="204">
        <f>G125+G126+G127+G128+G129</f>
        <v>65000</v>
      </c>
      <c r="H123" s="204">
        <f>H125+H126+H127+H128+H129</f>
        <v>3490283.0194000001</v>
      </c>
      <c r="I123" s="146"/>
      <c r="J123" s="146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3"/>
      <c r="G124" s="144"/>
      <c r="H124" s="157"/>
      <c r="I124" s="156"/>
      <c r="J124" s="156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05">
        <f t="shared" ref="F125:F130" si="3">G125+H125</f>
        <v>3555283.0194000001</v>
      </c>
      <c r="G125" s="141">
        <v>65000</v>
      </c>
      <c r="H125" s="202">
        <v>3490283.0194000001</v>
      </c>
      <c r="I125" s="146"/>
      <c r="J125" s="146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0">
        <f t="shared" si="3"/>
        <v>0</v>
      </c>
      <c r="G126" s="171">
        <v>0</v>
      </c>
      <c r="H126" s="172">
        <v>0</v>
      </c>
      <c r="I126" s="146"/>
      <c r="J126" s="146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0">
        <f t="shared" si="3"/>
        <v>0</v>
      </c>
      <c r="G127" s="171">
        <v>0</v>
      </c>
      <c r="H127" s="172">
        <v>0</v>
      </c>
      <c r="I127" s="146"/>
      <c r="J127" s="146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0">
        <f t="shared" si="3"/>
        <v>0</v>
      </c>
      <c r="G128" s="171">
        <v>0</v>
      </c>
      <c r="H128" s="172">
        <v>0</v>
      </c>
      <c r="I128" s="146"/>
      <c r="J128" s="146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0">
        <f t="shared" si="3"/>
        <v>0</v>
      </c>
      <c r="G129" s="171">
        <v>0</v>
      </c>
      <c r="H129" s="172">
        <v>0</v>
      </c>
      <c r="I129" s="146"/>
      <c r="J129" s="146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1">
        <f t="shared" si="3"/>
        <v>0</v>
      </c>
      <c r="G130" s="193">
        <f>G132</f>
        <v>0</v>
      </c>
      <c r="H130" s="193">
        <f>H132</f>
        <v>0</v>
      </c>
      <c r="I130" s="146"/>
      <c r="J130" s="146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7"/>
      <c r="G131" s="168"/>
      <c r="H131" s="169"/>
      <c r="I131" s="156"/>
      <c r="J131" s="156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0">
        <f t="shared" ref="F132:F139" si="4">G132+H132</f>
        <v>0</v>
      </c>
      <c r="G132" s="171">
        <v>0</v>
      </c>
      <c r="H132" s="172">
        <v>0</v>
      </c>
      <c r="I132" s="146"/>
      <c r="J132" s="146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1">
        <f t="shared" si="4"/>
        <v>0</v>
      </c>
      <c r="G133" s="193">
        <f>G135+G136+G137+G138</f>
        <v>0</v>
      </c>
      <c r="H133" s="193">
        <f>H135+H136+H137+H138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>
        <f t="shared" si="4"/>
        <v>0</v>
      </c>
      <c r="G134" s="168"/>
      <c r="H134" s="169"/>
      <c r="I134" s="156"/>
      <c r="J134" s="156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0">
        <f t="shared" si="4"/>
        <v>0</v>
      </c>
      <c r="G135" s="171">
        <v>0</v>
      </c>
      <c r="H135" s="172">
        <v>0</v>
      </c>
      <c r="I135" s="146"/>
      <c r="J135" s="146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0">
        <f t="shared" si="4"/>
        <v>0</v>
      </c>
      <c r="G136" s="171">
        <v>0</v>
      </c>
      <c r="H136" s="172">
        <v>0</v>
      </c>
      <c r="I136" s="146"/>
      <c r="J136" s="146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0">
        <f t="shared" si="4"/>
        <v>0</v>
      </c>
      <c r="G137" s="171">
        <v>0</v>
      </c>
      <c r="H137" s="172">
        <v>0</v>
      </c>
      <c r="I137" s="146"/>
      <c r="J137" s="146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0">
        <f t="shared" si="4"/>
        <v>0</v>
      </c>
      <c r="G138" s="171">
        <v>0</v>
      </c>
      <c r="H138" s="172">
        <v>0</v>
      </c>
      <c r="I138" s="146"/>
      <c r="J138" s="146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1">
        <f t="shared" si="4"/>
        <v>0</v>
      </c>
      <c r="G139" s="193">
        <f>G141+G142+G143+G144+G145+G146+G147</f>
        <v>0</v>
      </c>
      <c r="H139" s="193">
        <f>H141+H142+H143+H144+H145+H146+H147</f>
        <v>0</v>
      </c>
      <c r="I139" s="146"/>
      <c r="J139" s="146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0"/>
      <c r="G140" s="168"/>
      <c r="H140" s="169"/>
      <c r="I140" s="156"/>
      <c r="J140" s="156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0">
        <f t="shared" ref="F141:F147" si="5">G141+H141</f>
        <v>0</v>
      </c>
      <c r="G141" s="171">
        <v>0</v>
      </c>
      <c r="H141" s="172">
        <v>0</v>
      </c>
      <c r="I141" s="146"/>
      <c r="J141" s="146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0">
        <f t="shared" si="5"/>
        <v>0</v>
      </c>
      <c r="G143" s="171">
        <v>0</v>
      </c>
      <c r="H143" s="172">
        <v>0</v>
      </c>
      <c r="I143" s="146"/>
      <c r="J143" s="146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0">
        <f t="shared" si="5"/>
        <v>0</v>
      </c>
      <c r="G144" s="171">
        <v>0</v>
      </c>
      <c r="H144" s="172">
        <v>0</v>
      </c>
      <c r="I144" s="146"/>
      <c r="J144" s="146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0">
        <f t="shared" si="5"/>
        <v>0</v>
      </c>
      <c r="G145" s="171">
        <v>0</v>
      </c>
      <c r="H145" s="172">
        <v>0</v>
      </c>
      <c r="I145" s="146"/>
      <c r="J145" s="146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0">
        <f t="shared" si="5"/>
        <v>0</v>
      </c>
      <c r="G146" s="171">
        <v>0</v>
      </c>
      <c r="H146" s="172">
        <v>0</v>
      </c>
      <c r="I146" s="146"/>
      <c r="J146" s="146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0">
        <f t="shared" si="5"/>
        <v>0</v>
      </c>
      <c r="G147" s="171">
        <v>0</v>
      </c>
      <c r="H147" s="172">
        <v>0</v>
      </c>
      <c r="I147" s="146"/>
      <c r="J147" s="146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1">
        <f>F150</f>
        <v>0</v>
      </c>
      <c r="G148" s="192">
        <f>G150</f>
        <v>0</v>
      </c>
      <c r="H148" s="193" t="s">
        <v>107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0">
        <v>0</v>
      </c>
      <c r="G150" s="171">
        <v>0</v>
      </c>
      <c r="H150" s="142" t="s">
        <v>107</v>
      </c>
      <c r="I150" s="146"/>
      <c r="J150" s="146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186">
        <f>G151+H151</f>
        <v>1928271.9239999999</v>
      </c>
      <c r="G151" s="184">
        <f>G153+G159+G162+G165+G168</f>
        <v>960271.92399999988</v>
      </c>
      <c r="H151" s="183">
        <f>H153+H156+H159+H162+H165+H168</f>
        <v>968000</v>
      </c>
      <c r="I151" s="155"/>
      <c r="J151" s="211"/>
      <c r="K151" s="212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7"/>
      <c r="G152" s="138"/>
      <c r="H152" s="139"/>
      <c r="I152" s="146"/>
      <c r="J152" s="146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195">
        <f>G153+H153</f>
        <v>839163.2</v>
      </c>
      <c r="G153" s="196">
        <f>G155</f>
        <v>591163.19999999995</v>
      </c>
      <c r="H153" s="194">
        <f>H155</f>
        <v>248000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3"/>
      <c r="G154" s="144"/>
      <c r="H154" s="157"/>
      <c r="I154" s="156"/>
      <c r="J154" s="156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5">
        <f>G155+H155</f>
        <v>839163.2</v>
      </c>
      <c r="G155" s="141">
        <v>591163.19999999995</v>
      </c>
      <c r="H155" s="142">
        <v>248000</v>
      </c>
      <c r="I155" s="146"/>
      <c r="J155" s="146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1">
        <f>H156</f>
        <v>0</v>
      </c>
      <c r="G156" s="192" t="s">
        <v>107</v>
      </c>
      <c r="H156" s="191">
        <f>H158</f>
        <v>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7"/>
      <c r="G157" s="168"/>
      <c r="H157" s="169"/>
      <c r="I157" s="156"/>
      <c r="J157" s="156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0">
        <f>H158</f>
        <v>0</v>
      </c>
      <c r="G158" s="171" t="s">
        <v>107</v>
      </c>
      <c r="H158" s="170">
        <v>0</v>
      </c>
      <c r="I158" s="146"/>
      <c r="J158" s="146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195">
        <f>G162+H162</f>
        <v>730000</v>
      </c>
      <c r="G162" s="196">
        <f>G164</f>
        <v>20000</v>
      </c>
      <c r="H162" s="193">
        <f>H164</f>
        <v>710000</v>
      </c>
      <c r="I162" s="146"/>
      <c r="J162" s="146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3"/>
      <c r="G163" s="144"/>
      <c r="H163" s="169"/>
      <c r="I163" s="156"/>
      <c r="J163" s="156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5">
        <f>G164+H164</f>
        <v>730000</v>
      </c>
      <c r="G164" s="141">
        <v>20000</v>
      </c>
      <c r="H164" s="172">
        <v>710000</v>
      </c>
      <c r="I164" s="146"/>
      <c r="J164" s="146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1">
        <f>G165+H165</f>
        <v>0</v>
      </c>
      <c r="G165" s="192">
        <f>G167</f>
        <v>0</v>
      </c>
      <c r="H165" s="193">
        <f>H167</f>
        <v>0</v>
      </c>
      <c r="I165" s="146"/>
      <c r="J165" s="146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7"/>
      <c r="G166" s="168"/>
      <c r="H166" s="169"/>
      <c r="I166" s="156"/>
      <c r="J166" s="156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0">
        <f>G167+H167</f>
        <v>0</v>
      </c>
      <c r="G167" s="171">
        <v>0</v>
      </c>
      <c r="H167" s="172">
        <v>0</v>
      </c>
      <c r="I167" s="146"/>
      <c r="J167" s="146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0">
        <f>G168+H168</f>
        <v>359108.72399999999</v>
      </c>
      <c r="G168" s="213">
        <f>G170</f>
        <v>349108.72399999999</v>
      </c>
      <c r="H168" s="193">
        <f>H170</f>
        <v>10000</v>
      </c>
      <c r="I168" s="146"/>
      <c r="J168" s="146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475"/>
      <c r="G169" s="214"/>
      <c r="H169" s="157"/>
      <c r="I169" s="156"/>
      <c r="J169" s="156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74">
        <f>G170+H170</f>
        <v>359108.72399999999</v>
      </c>
      <c r="G170" s="164">
        <v>349108.72399999999</v>
      </c>
      <c r="H170" s="142">
        <v>10000</v>
      </c>
      <c r="I170" s="146"/>
      <c r="J170" s="146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6">
        <f>G171+H171</f>
        <v>1714169.2</v>
      </c>
      <c r="G171" s="184">
        <f>G173+G176+G179+G182+G185+G188</f>
        <v>624169.19999999995</v>
      </c>
      <c r="H171" s="183">
        <f>H173+H176+H179+H182+H185+H188</f>
        <v>1090000</v>
      </c>
      <c r="I171" s="155"/>
      <c r="J171" s="155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7"/>
      <c r="G172" s="138"/>
      <c r="H172" s="139"/>
      <c r="I172" s="146"/>
      <c r="J172" s="146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1">
        <f>G173+H173</f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0">
        <f t="shared" ref="F175:F181" si="6">G175+H175</f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1">
        <f t="shared" si="6"/>
        <v>0</v>
      </c>
      <c r="G176" s="193">
        <f>G178</f>
        <v>0</v>
      </c>
      <c r="H176" s="193">
        <f>H178</f>
        <v>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0"/>
      <c r="G177" s="169"/>
      <c r="H177" s="169"/>
      <c r="I177" s="156"/>
      <c r="J177" s="156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0">
        <f t="shared" si="6"/>
        <v>0</v>
      </c>
      <c r="G178" s="172">
        <v>0</v>
      </c>
      <c r="H178" s="172">
        <v>0</v>
      </c>
      <c r="I178" s="146"/>
      <c r="J178" s="146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1">
        <f t="shared" si="6"/>
        <v>0</v>
      </c>
      <c r="G179" s="193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69"/>
      <c r="H180" s="169"/>
      <c r="I180" s="156"/>
      <c r="J180" s="156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0">
        <f t="shared" si="6"/>
        <v>0</v>
      </c>
      <c r="G181" s="172">
        <v>0</v>
      </c>
      <c r="H181" s="172">
        <v>0</v>
      </c>
      <c r="I181" s="146"/>
      <c r="J181" s="146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1">
        <f>G182+H182</f>
        <v>790000</v>
      </c>
      <c r="G182" s="196">
        <f>G184</f>
        <v>70000</v>
      </c>
      <c r="H182" s="194">
        <f>H184</f>
        <v>720000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144"/>
      <c r="H183" s="157"/>
      <c r="I183" s="156"/>
      <c r="J183" s="156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5">
        <f>G184+H184</f>
        <v>790000</v>
      </c>
      <c r="G184" s="141">
        <v>70000</v>
      </c>
      <c r="H184" s="142">
        <v>720000</v>
      </c>
      <c r="I184" s="146"/>
      <c r="J184" s="146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1">
        <f>G185+H185</f>
        <v>0</v>
      </c>
      <c r="G185" s="192">
        <f>G187</f>
        <v>0</v>
      </c>
      <c r="H185" s="193">
        <f>H187</f>
        <v>0</v>
      </c>
      <c r="I185" s="146"/>
      <c r="J185" s="146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7"/>
      <c r="G186" s="168"/>
      <c r="H186" s="169"/>
      <c r="I186" s="156"/>
      <c r="J186" s="156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0">
        <f>G187+H187</f>
        <v>0</v>
      </c>
      <c r="G187" s="171">
        <v>0</v>
      </c>
      <c r="H187" s="172">
        <v>0</v>
      </c>
      <c r="I187" s="146"/>
      <c r="J187" s="146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13">
        <f>G188+H188</f>
        <v>924169.2</v>
      </c>
      <c r="G188" s="213">
        <f>G190</f>
        <v>554169.19999999995</v>
      </c>
      <c r="H188" s="193">
        <f>H190</f>
        <v>370000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3"/>
      <c r="G189" s="214"/>
      <c r="H189" s="169"/>
      <c r="I189" s="156"/>
      <c r="J189" s="156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4">
        <f>G190+H190</f>
        <v>924169.2</v>
      </c>
      <c r="G190" s="164">
        <v>554169.19999999995</v>
      </c>
      <c r="H190" s="172">
        <v>370000</v>
      </c>
      <c r="I190" s="146"/>
      <c r="J190" s="146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19">
        <f>G191+H191</f>
        <v>0</v>
      </c>
      <c r="G191" s="218">
        <f>G193+G198+G204+G210+G213+G216</f>
        <v>0</v>
      </c>
      <c r="H191" s="185">
        <f>H193+H198+H204+H210+H213+H216</f>
        <v>0</v>
      </c>
      <c r="I191" s="155"/>
      <c r="J191" s="155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7"/>
      <c r="G192" s="138"/>
      <c r="H192" s="139"/>
      <c r="I192" s="146"/>
      <c r="J192" s="146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15">
        <f>G193+H193</f>
        <v>0</v>
      </c>
      <c r="G193" s="197">
        <f>G195+G196+G197</f>
        <v>0</v>
      </c>
      <c r="H193" s="197">
        <f>H195+H196+H197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5">
        <f t="shared" ref="F195:F203" si="7">G195+H195</f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195">
        <f t="shared" si="7"/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5">
        <f t="shared" si="7"/>
        <v>0</v>
      </c>
      <c r="G200" s="142">
        <v>0</v>
      </c>
      <c r="H200" s="142">
        <v>0</v>
      </c>
      <c r="I200" s="146"/>
      <c r="J200" s="146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5">
        <f t="shared" si="7"/>
        <v>0</v>
      </c>
      <c r="G201" s="142">
        <v>0</v>
      </c>
      <c r="H201" s="142">
        <v>0</v>
      </c>
      <c r="I201" s="146"/>
      <c r="J201" s="146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5">
        <f t="shared" si="7"/>
        <v>0</v>
      </c>
      <c r="G202" s="142">
        <v>0</v>
      </c>
      <c r="H202" s="142">
        <v>0</v>
      </c>
      <c r="I202" s="146"/>
      <c r="J202" s="146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5">
        <f t="shared" si="7"/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195">
        <f>G204+H204</f>
        <v>0</v>
      </c>
      <c r="G204" s="194">
        <f>G206+G207+G208+G209</f>
        <v>0</v>
      </c>
      <c r="H204" s="194">
        <f>H206+H207+H208+H209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57"/>
      <c r="H205" s="157"/>
      <c r="I205" s="156"/>
      <c r="J205" s="156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5">
        <f>G206+H206</f>
        <v>0</v>
      </c>
      <c r="G206" s="142">
        <v>0</v>
      </c>
      <c r="H206" s="142">
        <v>0</v>
      </c>
      <c r="I206" s="146"/>
      <c r="J206" s="146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5">
        <f>G207+H207</f>
        <v>0</v>
      </c>
      <c r="G207" s="142">
        <v>0</v>
      </c>
      <c r="H207" s="142">
        <v>0</v>
      </c>
      <c r="I207" s="146"/>
      <c r="J207" s="146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5">
        <f>G208+H208</f>
        <v>0</v>
      </c>
      <c r="G208" s="142">
        <v>0</v>
      </c>
      <c r="H208" s="142">
        <v>0</v>
      </c>
      <c r="I208" s="146"/>
      <c r="J208" s="146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5">
        <f>G209+H209</f>
        <v>0</v>
      </c>
      <c r="G209" s="142">
        <v>0</v>
      </c>
      <c r="H209" s="142">
        <v>0</v>
      </c>
      <c r="I209" s="146"/>
      <c r="J209" s="146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195">
        <f>G210+H210</f>
        <v>0</v>
      </c>
      <c r="G210" s="196">
        <f>G212</f>
        <v>0</v>
      </c>
      <c r="H210" s="194">
        <f>H212</f>
        <v>0</v>
      </c>
      <c r="I210" s="146"/>
      <c r="J210" s="146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5" t="s">
        <v>206</v>
      </c>
      <c r="F213" s="216">
        <f>G213+H213</f>
        <v>0</v>
      </c>
      <c r="G213" s="217">
        <f>G215</f>
        <v>0</v>
      </c>
      <c r="H213" s="217">
        <f>H215</f>
        <v>0</v>
      </c>
      <c r="I213" s="146"/>
      <c r="J213" s="146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3"/>
      <c r="G214" s="144"/>
      <c r="H214" s="157"/>
      <c r="I214" s="156"/>
      <c r="J214" s="156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5">
        <f>G213+H213</f>
        <v>0</v>
      </c>
      <c r="G215" s="141">
        <v>0</v>
      </c>
      <c r="H215" s="142">
        <v>0</v>
      </c>
      <c r="I215" s="146"/>
      <c r="J215" s="146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0">
        <f>G216+H216</f>
        <v>0</v>
      </c>
      <c r="G216" s="213">
        <f>G218+G219</f>
        <v>0</v>
      </c>
      <c r="H216" s="194">
        <f>H218+H219</f>
        <v>0</v>
      </c>
      <c r="I216" s="146"/>
      <c r="J216" s="146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3"/>
      <c r="G217" s="144"/>
      <c r="H217" s="157"/>
      <c r="I217" s="156"/>
      <c r="J217" s="156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5">
        <f>G218+H218</f>
        <v>0</v>
      </c>
      <c r="G218" s="141">
        <v>0</v>
      </c>
      <c r="H218" s="142">
        <v>0</v>
      </c>
      <c r="I218" s="146"/>
      <c r="J218" s="146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4">
        <f>G219+H219</f>
        <v>0</v>
      </c>
      <c r="G219" s="164">
        <v>0</v>
      </c>
      <c r="H219" s="142">
        <v>0</v>
      </c>
      <c r="I219" s="146"/>
      <c r="J219" s="146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186">
        <f>G220+H220</f>
        <v>1637458.446</v>
      </c>
      <c r="G220" s="184">
        <f>G222+G225+G234+G239+G244+G247</f>
        <v>524958.446</v>
      </c>
      <c r="H220" s="183">
        <f>H222+H225+H234+H239+H244+H247</f>
        <v>1112500</v>
      </c>
      <c r="I220" s="155"/>
      <c r="J220" s="155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7"/>
      <c r="G221" s="138"/>
      <c r="H221" s="139"/>
      <c r="I221" s="146"/>
      <c r="J221" s="146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195">
        <f>G222+H222</f>
        <v>1088500</v>
      </c>
      <c r="G222" s="194">
        <f>G224</f>
        <v>26000</v>
      </c>
      <c r="H222" s="194">
        <f>H224</f>
        <v>1062500</v>
      </c>
      <c r="I222" s="146"/>
      <c r="J222" s="146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0"/>
      <c r="G223" s="144"/>
      <c r="H223" s="157"/>
      <c r="I223" s="156"/>
      <c r="J223" s="156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5">
        <f>G224+H224</f>
        <v>1088500</v>
      </c>
      <c r="G224" s="141">
        <v>26000</v>
      </c>
      <c r="H224" s="142">
        <v>1062500</v>
      </c>
      <c r="I224" s="146"/>
      <c r="J224" s="146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0">
        <f>G225+H225</f>
        <v>460270.946</v>
      </c>
      <c r="G225" s="201">
        <f>G227+G228+G229+G230+G231+G232+G233</f>
        <v>410270.946</v>
      </c>
      <c r="H225" s="194">
        <f>H227+H228+H229+H230+H231+H232+H233</f>
        <v>50000</v>
      </c>
      <c r="I225" s="146"/>
      <c r="J225" s="146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0"/>
      <c r="G226" s="144"/>
      <c r="H226" s="157"/>
      <c r="I226" s="156"/>
      <c r="J226" s="156"/>
      <c r="K226" s="254"/>
      <c r="L226" s="254"/>
      <c r="M226" s="254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4">
        <f t="shared" ref="F227:F233" si="8">G227+H227</f>
        <v>58770.946000000004</v>
      </c>
      <c r="G227" s="164">
        <v>58770.946000000004</v>
      </c>
      <c r="H227" s="172">
        <v>0</v>
      </c>
      <c r="I227" s="146"/>
      <c r="J227" s="146"/>
      <c r="K227" s="255"/>
      <c r="L227" s="255"/>
      <c r="M227" s="255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0">
        <f>G229+H229</f>
        <v>50000</v>
      </c>
      <c r="G229" s="171">
        <v>0</v>
      </c>
      <c r="H229" s="172">
        <v>50000</v>
      </c>
      <c r="I229" s="146"/>
      <c r="J229" s="146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0">
        <f>G230+H230</f>
        <v>351000</v>
      </c>
      <c r="G230" s="171">
        <v>351000</v>
      </c>
      <c r="H230" s="172">
        <v>0</v>
      </c>
      <c r="I230" s="146"/>
      <c r="J230" s="146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0">
        <f t="shared" si="8"/>
        <v>500</v>
      </c>
      <c r="G231" s="171">
        <v>500</v>
      </c>
      <c r="H231" s="172">
        <v>0</v>
      </c>
      <c r="I231" s="146"/>
      <c r="J231" s="146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0">
        <f t="shared" si="8"/>
        <v>0</v>
      </c>
      <c r="G232" s="171">
        <v>0</v>
      </c>
      <c r="H232" s="172">
        <v>0</v>
      </c>
      <c r="I232" s="146"/>
      <c r="J232" s="146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0">
        <f t="shared" si="8"/>
        <v>0</v>
      </c>
      <c r="G233" s="171">
        <v>0</v>
      </c>
      <c r="H233" s="172">
        <v>0</v>
      </c>
      <c r="I233" s="146"/>
      <c r="J233" s="146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1">
        <f>G234+H234</f>
        <v>1000</v>
      </c>
      <c r="G234" s="192">
        <f>G236+G237+G238</f>
        <v>1000</v>
      </c>
      <c r="H234" s="193">
        <f>H236+H238</f>
        <v>0</v>
      </c>
      <c r="I234" s="146"/>
      <c r="J234" s="146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7"/>
      <c r="G235" s="168"/>
      <c r="H235" s="169"/>
      <c r="I235" s="156"/>
      <c r="J235" s="156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0">
        <f>G236+H236</f>
        <v>1000</v>
      </c>
      <c r="G236" s="171">
        <v>1000</v>
      </c>
      <c r="H236" s="172">
        <f>H238</f>
        <v>0</v>
      </c>
      <c r="I236" s="146"/>
      <c r="J236" s="146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0">
        <f>G237</f>
        <v>0</v>
      </c>
      <c r="G237" s="171">
        <v>0</v>
      </c>
      <c r="H237" s="172" t="s">
        <v>107</v>
      </c>
      <c r="I237" s="146"/>
      <c r="J237" s="146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1">
        <f>G239+H239</f>
        <v>0</v>
      </c>
      <c r="G239" s="192">
        <f>G241+G242+G243</f>
        <v>0</v>
      </c>
      <c r="H239" s="192">
        <f>H241+H242+H243</f>
        <v>0</v>
      </c>
      <c r="I239" s="146"/>
      <c r="J239" s="146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0"/>
      <c r="G240" s="168"/>
      <c r="H240" s="169"/>
      <c r="I240" s="156"/>
      <c r="J240" s="156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0">
        <f>G241+H241</f>
        <v>0</v>
      </c>
      <c r="G241" s="171">
        <v>0</v>
      </c>
      <c r="H241" s="172">
        <v>0</v>
      </c>
      <c r="I241" s="146"/>
      <c r="J241" s="146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0">
        <f>G242+H242</f>
        <v>0</v>
      </c>
      <c r="G242" s="171">
        <v>0</v>
      </c>
      <c r="H242" s="172">
        <v>0</v>
      </c>
      <c r="I242" s="146"/>
      <c r="J242" s="146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195">
        <f>G244+H244</f>
        <v>87687.5</v>
      </c>
      <c r="G244" s="195">
        <f>G246</f>
        <v>87687.5</v>
      </c>
      <c r="H244" s="193">
        <f>H246</f>
        <v>0</v>
      </c>
      <c r="I244" s="146"/>
      <c r="J244" s="146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3"/>
      <c r="G245" s="144"/>
      <c r="H245" s="169"/>
      <c r="I245" s="156"/>
      <c r="J245" s="156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0">
        <f>G246+H246</f>
        <v>87687.5</v>
      </c>
      <c r="G246" s="145">
        <v>87687.5</v>
      </c>
      <c r="H246" s="172">
        <v>0</v>
      </c>
      <c r="I246" s="146"/>
      <c r="J246" s="146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1">
        <f>G247+H247</f>
        <v>0</v>
      </c>
      <c r="G247" s="192">
        <f>G249</f>
        <v>0</v>
      </c>
      <c r="H247" s="193">
        <f>H249</f>
        <v>0</v>
      </c>
      <c r="I247" s="146"/>
      <c r="J247" s="146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7"/>
      <c r="G248" s="168"/>
      <c r="H248" s="169"/>
      <c r="I248" s="156"/>
      <c r="J248" s="156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0">
        <f>G249+H249</f>
        <v>0</v>
      </c>
      <c r="G249" s="171">
        <v>0</v>
      </c>
      <c r="H249" s="172">
        <v>0</v>
      </c>
      <c r="I249" s="146"/>
      <c r="J249" s="146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6">
        <f>G250+H250</f>
        <v>3414487.2489999998</v>
      </c>
      <c r="G250" s="186">
        <f>G252+G256+G260+G264+G268+G272+G275+G278</f>
        <v>2642487.2489999998</v>
      </c>
      <c r="H250" s="184">
        <f>H252+H256+H268+H272+H275+H278</f>
        <v>772000</v>
      </c>
      <c r="I250" s="155"/>
      <c r="J250" s="155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7"/>
      <c r="G251" s="138"/>
      <c r="H251" s="139"/>
      <c r="I251" s="146"/>
      <c r="J251" s="146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0">
        <f>G252+H252</f>
        <v>1785522.26</v>
      </c>
      <c r="G252" s="201">
        <f>G254+G255</f>
        <v>1785522.26</v>
      </c>
      <c r="H252" s="193">
        <f>H254+H255</f>
        <v>0</v>
      </c>
      <c r="I252" s="146"/>
      <c r="J252" s="146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3"/>
      <c r="G253" s="144"/>
      <c r="H253" s="169"/>
      <c r="I253" s="156"/>
      <c r="J253" s="156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4">
        <f>G254+H254</f>
        <v>1785522.26</v>
      </c>
      <c r="G254" s="174">
        <v>1785522.26</v>
      </c>
      <c r="H254" s="172">
        <v>0</v>
      </c>
      <c r="I254" s="146"/>
      <c r="J254" s="146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5">
        <f>G255+H255</f>
        <v>0</v>
      </c>
      <c r="G255" s="171">
        <v>0</v>
      </c>
      <c r="H255" s="172">
        <v>0</v>
      </c>
      <c r="I255" s="146"/>
      <c r="J255" s="146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1">
        <f>G256+H256</f>
        <v>22000</v>
      </c>
      <c r="G256" s="192">
        <f>G258+G259</f>
        <v>22000</v>
      </c>
      <c r="H256" s="193">
        <f>H258+H259</f>
        <v>0</v>
      </c>
      <c r="I256" s="146"/>
      <c r="J256" s="146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5"/>
      <c r="G257" s="144"/>
      <c r="H257" s="157"/>
      <c r="I257" s="156"/>
      <c r="J257" s="156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0">
        <f>G258+H258</f>
        <v>0</v>
      </c>
      <c r="G258" s="171">
        <v>0</v>
      </c>
      <c r="H258" s="172">
        <v>0</v>
      </c>
      <c r="I258" s="146"/>
      <c r="J258" s="146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0">
        <f>G259+H259</f>
        <v>22000</v>
      </c>
      <c r="G259" s="141">
        <v>22000</v>
      </c>
      <c r="H259" s="172">
        <v>0</v>
      </c>
      <c r="I259" s="146"/>
      <c r="J259" s="146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1">
        <f>G260</f>
        <v>0</v>
      </c>
      <c r="G260" s="192">
        <f>G262+G263</f>
        <v>0</v>
      </c>
      <c r="H260" s="194" t="s">
        <v>107</v>
      </c>
      <c r="I260" s="146"/>
      <c r="J260" s="146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7"/>
      <c r="G261" s="168"/>
      <c r="H261" s="157"/>
      <c r="I261" s="156"/>
      <c r="J261" s="156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0">
        <f>G262+H262</f>
        <v>0</v>
      </c>
      <c r="G262" s="171">
        <v>0</v>
      </c>
      <c r="H262" s="142">
        <v>0</v>
      </c>
      <c r="I262" s="146"/>
      <c r="J262" s="146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0">
        <f>G263</f>
        <v>0</v>
      </c>
      <c r="G263" s="171">
        <v>0</v>
      </c>
      <c r="H263" s="142" t="s">
        <v>107</v>
      </c>
      <c r="I263" s="146"/>
      <c r="J263" s="146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1">
        <f>G264</f>
        <v>0</v>
      </c>
      <c r="G264" s="192">
        <f>G266+G267</f>
        <v>0</v>
      </c>
      <c r="H264" s="194" t="s">
        <v>107</v>
      </c>
      <c r="I264" s="146"/>
      <c r="J264" s="146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7"/>
      <c r="G265" s="168"/>
      <c r="H265" s="157"/>
      <c r="I265" s="156"/>
      <c r="J265" s="156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0">
        <v>0</v>
      </c>
      <c r="G266" s="171">
        <v>0</v>
      </c>
      <c r="H266" s="142" t="s">
        <v>107</v>
      </c>
      <c r="I266" s="146"/>
      <c r="J266" s="146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0">
        <v>0</v>
      </c>
      <c r="G267" s="171">
        <v>0</v>
      </c>
      <c r="H267" s="142">
        <v>0</v>
      </c>
      <c r="I267" s="146"/>
      <c r="J267" s="146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0">
        <f>G268+H268</f>
        <v>877964.98900000006</v>
      </c>
      <c r="G268" s="200">
        <f>G270+G271</f>
        <v>827964.98900000006</v>
      </c>
      <c r="H268" s="193">
        <f>H270+H271</f>
        <v>50000</v>
      </c>
      <c r="I268" s="146"/>
      <c r="J268" s="146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3"/>
      <c r="G269" s="144"/>
      <c r="H269" s="169"/>
      <c r="I269" s="156"/>
      <c r="J269" s="156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74">
        <f>G270+H270</f>
        <v>872082.08900000004</v>
      </c>
      <c r="G270" s="174">
        <v>822082.08900000004</v>
      </c>
      <c r="H270" s="172">
        <v>50000</v>
      </c>
      <c r="I270" s="146"/>
      <c r="J270" s="146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5">
        <f>G271+H271</f>
        <v>5882.9</v>
      </c>
      <c r="G271" s="141">
        <v>5882.9</v>
      </c>
      <c r="H271" s="172">
        <v>0</v>
      </c>
      <c r="I271" s="146"/>
      <c r="J271" s="146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1">
        <f>G272+H272</f>
        <v>722000</v>
      </c>
      <c r="G272" s="196">
        <f>G274</f>
        <v>0</v>
      </c>
      <c r="H272" s="194">
        <f>H274</f>
        <v>722000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3"/>
      <c r="G273" s="144"/>
      <c r="H273" s="157"/>
      <c r="I273" s="156"/>
      <c r="J273" s="156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5">
        <f>G274+H274</f>
        <v>722000</v>
      </c>
      <c r="G274" s="141">
        <v>0</v>
      </c>
      <c r="H274" s="142">
        <v>722000</v>
      </c>
      <c r="I274" s="146"/>
      <c r="J274" s="146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1">
        <f>G275+H275</f>
        <v>0</v>
      </c>
      <c r="G275" s="192">
        <f>G277</f>
        <v>0</v>
      </c>
      <c r="H275" s="193">
        <f>H277</f>
        <v>0</v>
      </c>
      <c r="I275" s="146"/>
      <c r="J275" s="146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7"/>
      <c r="G276" s="168"/>
      <c r="H276" s="169"/>
      <c r="I276" s="156"/>
      <c r="J276" s="156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0">
        <f>G277+H277</f>
        <v>0</v>
      </c>
      <c r="G277" s="171">
        <v>0</v>
      </c>
      <c r="H277" s="172">
        <v>0</v>
      </c>
      <c r="I277" s="146"/>
      <c r="J277" s="146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1">
        <f>G278+H278</f>
        <v>7000</v>
      </c>
      <c r="G278" s="196">
        <f>G280</f>
        <v>7000</v>
      </c>
      <c r="H278" s="193">
        <f>H280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7"/>
      <c r="G279" s="144"/>
      <c r="H279" s="169"/>
      <c r="I279" s="156"/>
      <c r="J279" s="156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0">
        <f>G280+H280</f>
        <v>7000</v>
      </c>
      <c r="G280" s="141">
        <v>7000</v>
      </c>
      <c r="H280" s="172">
        <v>0</v>
      </c>
      <c r="I280" s="146"/>
      <c r="J280" s="146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1">
        <f>G281</f>
        <v>66000</v>
      </c>
      <c r="G281" s="187">
        <f>G283+G287+G290+G293+G296+G299+G302+G305+G309</f>
        <v>66000</v>
      </c>
      <c r="H281" s="222" t="s">
        <v>107</v>
      </c>
      <c r="I281" s="155"/>
      <c r="J281" s="155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7"/>
      <c r="G282" s="138"/>
      <c r="H282" s="139"/>
      <c r="I282" s="146"/>
      <c r="J282" s="146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1">
        <f>G283+H283</f>
        <v>0</v>
      </c>
      <c r="G283" s="192">
        <f>G285+G286</f>
        <v>0</v>
      </c>
      <c r="H283" s="192">
        <f>H285+H286</f>
        <v>0</v>
      </c>
      <c r="I283" s="146"/>
      <c r="J283" s="146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0"/>
      <c r="G284" s="168"/>
      <c r="H284" s="168"/>
      <c r="I284" s="156"/>
      <c r="J284" s="156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0">
        <f t="shared" ref="F285:F301" si="9">G285+H285</f>
        <v>0</v>
      </c>
      <c r="G285" s="171">
        <v>0</v>
      </c>
      <c r="H285" s="171">
        <v>0</v>
      </c>
      <c r="I285" s="146"/>
      <c r="J285" s="146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0">
        <f t="shared" si="9"/>
        <v>0</v>
      </c>
      <c r="G286" s="171">
        <v>0</v>
      </c>
      <c r="H286" s="171">
        <v>0</v>
      </c>
      <c r="I286" s="146"/>
      <c r="J286" s="146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0">
        <f t="shared" si="9"/>
        <v>0</v>
      </c>
      <c r="G292" s="171">
        <v>0</v>
      </c>
      <c r="H292" s="171">
        <v>0</v>
      </c>
      <c r="I292" s="156"/>
      <c r="J292" s="156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1">
        <f t="shared" si="9"/>
        <v>0</v>
      </c>
      <c r="G296" s="192">
        <f>G298</f>
        <v>0</v>
      </c>
      <c r="H296" s="192">
        <f>H298</f>
        <v>0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0"/>
      <c r="G297" s="168"/>
      <c r="H297" s="168"/>
      <c r="I297" s="156"/>
      <c r="J297" s="156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0">
        <f t="shared" si="9"/>
        <v>0</v>
      </c>
      <c r="G298" s="171">
        <v>0</v>
      </c>
      <c r="H298" s="171">
        <v>0</v>
      </c>
      <c r="I298" s="146"/>
      <c r="J298" s="146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1">
        <f t="shared" si="9"/>
        <v>0</v>
      </c>
      <c r="G299" s="192">
        <f>G301</f>
        <v>0</v>
      </c>
      <c r="H299" s="192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8"/>
      <c r="I300" s="156"/>
      <c r="J300" s="156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0">
        <f t="shared" si="9"/>
        <v>0</v>
      </c>
      <c r="G301" s="171">
        <v>0</v>
      </c>
      <c r="H301" s="171">
        <v>0</v>
      </c>
      <c r="I301" s="146"/>
      <c r="J301" s="146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195">
        <f>G302</f>
        <v>66000</v>
      </c>
      <c r="G302" s="195">
        <f>G304</f>
        <v>66000</v>
      </c>
      <c r="H302" s="194" t="s">
        <v>107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5"/>
      <c r="G303" s="145"/>
      <c r="H303" s="157"/>
      <c r="I303" s="156"/>
      <c r="J303" s="156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5">
        <f>G304</f>
        <v>66000</v>
      </c>
      <c r="G304" s="145">
        <v>66000</v>
      </c>
      <c r="H304" s="142" t="s">
        <v>107</v>
      </c>
      <c r="I304" s="146"/>
      <c r="J304" s="146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1">
        <f>G305+H305</f>
        <v>0</v>
      </c>
      <c r="G305" s="192">
        <f>G307</f>
        <v>0</v>
      </c>
      <c r="H305" s="193">
        <f>H307</f>
        <v>0</v>
      </c>
      <c r="I305" s="146"/>
      <c r="J305" s="146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0"/>
      <c r="G306" s="168"/>
      <c r="H306" s="169"/>
      <c r="I306" s="156"/>
      <c r="J306" s="156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0">
        <f>G307+H307</f>
        <v>0</v>
      </c>
      <c r="G307" s="171">
        <v>0</v>
      </c>
      <c r="H307" s="172">
        <v>0</v>
      </c>
      <c r="I307" s="146"/>
      <c r="J307" s="146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3"/>
      <c r="G308" s="144"/>
      <c r="H308" s="157"/>
      <c r="I308" s="156"/>
      <c r="J308" s="156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1">
        <f>G309+H309</f>
        <v>0</v>
      </c>
      <c r="G309" s="192">
        <f>G311+G312</f>
        <v>0</v>
      </c>
      <c r="H309" s="193">
        <f>H311+H312</f>
        <v>0</v>
      </c>
      <c r="I309" s="146"/>
      <c r="J309" s="146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7"/>
      <c r="G310" s="168"/>
      <c r="H310" s="169"/>
      <c r="I310" s="156"/>
      <c r="J310" s="156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0">
        <f>G311+H311</f>
        <v>0</v>
      </c>
      <c r="G311" s="176">
        <v>0</v>
      </c>
      <c r="H311" s="177">
        <v>0</v>
      </c>
      <c r="I311" s="146"/>
      <c r="J311" s="146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0">
        <f>G312+H312</f>
        <v>0</v>
      </c>
      <c r="G312" s="176">
        <v>0</v>
      </c>
      <c r="H312" s="177">
        <v>0</v>
      </c>
      <c r="I312" s="146"/>
      <c r="J312" s="146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250">
        <f>G313+H313</f>
        <v>2141219.9</v>
      </c>
      <c r="G313" s="250">
        <f>G315</f>
        <v>2141219.9</v>
      </c>
      <c r="H313" s="223">
        <f>H315</f>
        <v>0</v>
      </c>
      <c r="I313" s="155"/>
      <c r="J313" s="155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7"/>
      <c r="G314" s="138"/>
      <c r="H314" s="139"/>
      <c r="I314" s="146"/>
      <c r="J314" s="146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0">
        <f>G315+H315</f>
        <v>2141219.9</v>
      </c>
      <c r="G315" s="249">
        <f>G316</f>
        <v>2141219.9</v>
      </c>
      <c r="H315" s="224">
        <f>H316</f>
        <v>0</v>
      </c>
      <c r="I315" s="146"/>
      <c r="J315" s="146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4">
        <f>G316+H316</f>
        <v>2141219.9</v>
      </c>
      <c r="G316" s="164">
        <v>2141219.9</v>
      </c>
      <c r="H316" s="159">
        <v>0</v>
      </c>
      <c r="I316" s="146"/>
      <c r="J316" s="146"/>
      <c r="K316" s="253"/>
      <c r="L316" s="253"/>
      <c r="M316" s="163"/>
    </row>
    <row r="317" spans="1:13" x14ac:dyDescent="0.2">
      <c r="A317" s="82"/>
      <c r="B317" s="54"/>
      <c r="C317" s="54"/>
      <c r="D317" s="54"/>
      <c r="E317" s="83" t="s">
        <v>504</v>
      </c>
      <c r="F317" s="160">
        <f>G317+H317</f>
        <v>2000000</v>
      </c>
      <c r="G317" s="160">
        <v>2000000</v>
      </c>
      <c r="H317" s="161">
        <v>0</v>
      </c>
      <c r="I317" s="146"/>
      <c r="J317" s="146"/>
    </row>
    <row r="318" spans="1:13" ht="34.5" customHeight="1" x14ac:dyDescent="0.2">
      <c r="A318" s="76"/>
      <c r="B318" s="77"/>
      <c r="C318" s="77"/>
      <c r="D318" s="77"/>
      <c r="E318" s="78"/>
      <c r="F318" s="162"/>
      <c r="G318" s="162"/>
      <c r="H318" s="163"/>
      <c r="I318" s="146"/>
      <c r="J318" s="146"/>
    </row>
    <row r="319" spans="1:13" s="13" customFormat="1" ht="29.25" customHeight="1" x14ac:dyDescent="0.2">
      <c r="A319" s="98"/>
      <c r="B319" s="602" t="s">
        <v>511</v>
      </c>
      <c r="C319" s="602"/>
      <c r="D319" s="602"/>
      <c r="E319" s="602"/>
      <c r="F319" s="602"/>
      <c r="G319" s="602"/>
      <c r="H319" s="602"/>
    </row>
    <row r="320" spans="1:13" s="13" customFormat="1" ht="32.25" customHeight="1" x14ac:dyDescent="0.2">
      <c r="A320" s="98"/>
      <c r="B320" s="602" t="s">
        <v>713</v>
      </c>
      <c r="C320" s="602"/>
      <c r="D320" s="602"/>
      <c r="E320" s="602"/>
      <c r="F320" s="602"/>
      <c r="G320" s="602"/>
      <c r="H320" s="602"/>
    </row>
    <row r="321" spans="2:8" ht="19.5" customHeight="1" x14ac:dyDescent="0.2">
      <c r="B321" s="612"/>
      <c r="C321" s="612"/>
      <c r="D321" s="612"/>
      <c r="E321" s="612"/>
      <c r="F321" s="612"/>
      <c r="G321" s="612"/>
      <c r="H321" s="612"/>
    </row>
    <row r="322" spans="2:8" x14ac:dyDescent="0.2">
      <c r="E322" s="97"/>
      <c r="F322" s="97"/>
      <c r="G322" s="97"/>
      <c r="H322" s="97"/>
    </row>
    <row r="323" spans="2:8" x14ac:dyDescent="0.2">
      <c r="E323" s="97"/>
      <c r="F323" s="97"/>
      <c r="G323" s="97"/>
      <c r="H323" s="97"/>
    </row>
    <row r="324" spans="2:8" x14ac:dyDescent="0.2">
      <c r="E324" s="97"/>
      <c r="F324" s="97"/>
      <c r="G324" s="97"/>
      <c r="H324" s="97"/>
    </row>
    <row r="325" spans="2:8" x14ac:dyDescent="0.2">
      <c r="E325" s="97"/>
      <c r="F325" s="97"/>
      <c r="G325" s="97"/>
      <c r="H325" s="97"/>
    </row>
    <row r="326" spans="2:8" x14ac:dyDescent="0.2">
      <c r="E326" s="97"/>
      <c r="F326" s="97"/>
      <c r="G326" s="97"/>
      <c r="H326" s="97"/>
    </row>
    <row r="327" spans="2:8" x14ac:dyDescent="0.2">
      <c r="E327" s="97"/>
      <c r="F327" s="97"/>
      <c r="G327" s="97"/>
      <c r="H327" s="97"/>
    </row>
    <row r="328" spans="2:8" x14ac:dyDescent="0.2">
      <c r="E328" s="97"/>
      <c r="F328" s="97"/>
      <c r="G328" s="97"/>
      <c r="H328" s="97"/>
    </row>
    <row r="329" spans="2:8" x14ac:dyDescent="0.2">
      <c r="E329" s="97"/>
      <c r="F329" s="97"/>
      <c r="G329" s="97"/>
      <c r="H329" s="97"/>
    </row>
    <row r="330" spans="2:8" x14ac:dyDescent="0.2">
      <c r="E330" s="97"/>
      <c r="F330" s="97"/>
      <c r="G330" s="97"/>
      <c r="H330" s="97"/>
    </row>
    <row r="331" spans="2:8" x14ac:dyDescent="0.2">
      <c r="E331" s="97"/>
      <c r="F331" s="97"/>
      <c r="G331" s="97"/>
      <c r="H331" s="97"/>
    </row>
    <row r="332" spans="2:8" x14ac:dyDescent="0.2">
      <c r="E332" s="97"/>
      <c r="F332" s="97"/>
      <c r="G332" s="97"/>
      <c r="H332" s="97"/>
    </row>
    <row r="333" spans="2:8" x14ac:dyDescent="0.2">
      <c r="E333" s="97"/>
      <c r="F333" s="97"/>
      <c r="G333" s="97"/>
      <c r="H333" s="97"/>
    </row>
    <row r="334" spans="2:8" x14ac:dyDescent="0.2">
      <c r="E334" s="97"/>
      <c r="F334" s="97"/>
      <c r="G334" s="97"/>
      <c r="H334" s="97"/>
    </row>
    <row r="335" spans="2:8" x14ac:dyDescent="0.2">
      <c r="E335" s="97"/>
      <c r="F335" s="97"/>
      <c r="G335" s="97"/>
      <c r="H335" s="97"/>
    </row>
    <row r="336" spans="2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  <row r="4145" spans="5:8" x14ac:dyDescent="0.2">
      <c r="E4145" s="97"/>
      <c r="F4145" s="97"/>
      <c r="G4145" s="97"/>
      <c r="H4145" s="97"/>
    </row>
    <row r="4146" spans="5:8" x14ac:dyDescent="0.2">
      <c r="E4146" s="97"/>
      <c r="F4146" s="97"/>
      <c r="G4146" s="97"/>
      <c r="H4146" s="97"/>
    </row>
    <row r="4147" spans="5:8" x14ac:dyDescent="0.2">
      <c r="E4147" s="97"/>
      <c r="F4147" s="97"/>
      <c r="G4147" s="97"/>
      <c r="H4147" s="97"/>
    </row>
    <row r="4148" spans="5:8" x14ac:dyDescent="0.2">
      <c r="E4148" s="97"/>
      <c r="F4148" s="97"/>
      <c r="G4148" s="97"/>
      <c r="H4148" s="97"/>
    </row>
    <row r="4149" spans="5:8" x14ac:dyDescent="0.2">
      <c r="E4149" s="97"/>
      <c r="F4149" s="97"/>
      <c r="G4149" s="97"/>
      <c r="H4149" s="97"/>
    </row>
  </sheetData>
  <mergeCells count="23">
    <mergeCell ref="B321:H321"/>
    <mergeCell ref="G14:H14"/>
    <mergeCell ref="G15:H15"/>
    <mergeCell ref="A12:H12"/>
    <mergeCell ref="A13:H13"/>
    <mergeCell ref="B320:H320"/>
    <mergeCell ref="B319:H319"/>
    <mergeCell ref="F15:F16"/>
    <mergeCell ref="A15:A16"/>
    <mergeCell ref="B15:B16"/>
    <mergeCell ref="C15:C16"/>
    <mergeCell ref="D15:D16"/>
    <mergeCell ref="E15:E16"/>
    <mergeCell ref="F1:I1"/>
    <mergeCell ref="F2:I2"/>
    <mergeCell ref="F3:I3"/>
    <mergeCell ref="F4:I4"/>
    <mergeCell ref="F5:I5"/>
    <mergeCell ref="F9:I9"/>
    <mergeCell ref="F7:I7"/>
    <mergeCell ref="F8:I8"/>
    <mergeCell ref="F10:I10"/>
    <mergeCell ref="F11:I11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7"/>
  <sheetViews>
    <sheetView workbookViewId="0">
      <selection activeCell="C5" sqref="C5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C1" s="601" t="s">
        <v>505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7" spans="1:6" x14ac:dyDescent="0.2">
      <c r="A7" s="14"/>
      <c r="B7" s="14"/>
      <c r="C7" s="601" t="s">
        <v>505</v>
      </c>
      <c r="D7" s="601"/>
      <c r="E7" s="601"/>
      <c r="F7" s="601"/>
    </row>
    <row r="8" spans="1:6" x14ac:dyDescent="0.2">
      <c r="A8" s="14"/>
      <c r="B8" s="14"/>
      <c r="C8" s="601" t="s">
        <v>506</v>
      </c>
      <c r="D8" s="601"/>
      <c r="E8" s="601"/>
      <c r="F8" s="601"/>
    </row>
    <row r="9" spans="1:6" x14ac:dyDescent="0.2">
      <c r="A9" s="14"/>
      <c r="B9" s="14"/>
      <c r="C9" s="601" t="s">
        <v>507</v>
      </c>
      <c r="D9" s="601"/>
      <c r="E9" s="601"/>
      <c r="F9" s="601"/>
    </row>
    <row r="10" spans="1:6" x14ac:dyDescent="0.2">
      <c r="A10" s="14"/>
      <c r="B10" s="14"/>
      <c r="C10" s="601" t="s">
        <v>717</v>
      </c>
      <c r="D10" s="601"/>
      <c r="E10" s="601"/>
      <c r="F10" s="601"/>
    </row>
    <row r="11" spans="1:6" x14ac:dyDescent="0.2">
      <c r="A11" s="14"/>
      <c r="B11" s="14"/>
      <c r="C11" s="601" t="s">
        <v>718</v>
      </c>
      <c r="D11" s="601"/>
      <c r="E11" s="601"/>
      <c r="F11" s="601"/>
    </row>
    <row r="12" spans="1:6" x14ac:dyDescent="0.2">
      <c r="A12" s="14"/>
      <c r="B12" s="14"/>
      <c r="C12" s="252"/>
      <c r="D12" s="252"/>
      <c r="E12" s="252"/>
      <c r="F12" s="252"/>
    </row>
    <row r="13" spans="1:6" ht="18" x14ac:dyDescent="0.2">
      <c r="A13" s="625" t="s">
        <v>356</v>
      </c>
      <c r="B13" s="625"/>
      <c r="C13" s="625"/>
      <c r="D13" s="625"/>
      <c r="E13" s="625"/>
      <c r="F13" s="625"/>
    </row>
    <row r="14" spans="1:6" ht="36" customHeight="1" x14ac:dyDescent="0.2">
      <c r="A14" s="627" t="s">
        <v>714</v>
      </c>
      <c r="B14" s="627"/>
      <c r="C14" s="627"/>
      <c r="D14" s="627"/>
      <c r="E14" s="627"/>
      <c r="F14" s="627"/>
    </row>
    <row r="15" spans="1:6" ht="13.5" thickBot="1" x14ac:dyDescent="0.25">
      <c r="A15" s="14"/>
      <c r="B15" s="14"/>
      <c r="C15" s="56"/>
      <c r="D15" s="85"/>
      <c r="E15" s="628" t="s">
        <v>354</v>
      </c>
      <c r="F15" s="628"/>
    </row>
    <row r="16" spans="1:6" ht="85.5" customHeight="1" thickBot="1" x14ac:dyDescent="0.25">
      <c r="A16" s="618" t="s">
        <v>357</v>
      </c>
      <c r="B16" s="57" t="s">
        <v>268</v>
      </c>
      <c r="C16" s="58"/>
      <c r="D16" s="630" t="s">
        <v>358</v>
      </c>
      <c r="E16" s="632" t="s">
        <v>311</v>
      </c>
      <c r="F16" s="633"/>
    </row>
    <row r="17" spans="1:12" ht="26.25" thickBot="1" x14ac:dyDescent="0.25">
      <c r="A17" s="629"/>
      <c r="B17" s="59" t="s">
        <v>269</v>
      </c>
      <c r="C17" s="60" t="s">
        <v>270</v>
      </c>
      <c r="D17" s="631"/>
      <c r="E17" s="86" t="s">
        <v>350</v>
      </c>
      <c r="F17" s="86" t="s">
        <v>351</v>
      </c>
    </row>
    <row r="18" spans="1:12" ht="13.5" thickBot="1" x14ac:dyDescent="0.25">
      <c r="A18" s="61">
        <v>1</v>
      </c>
      <c r="B18" s="61">
        <v>2</v>
      </c>
      <c r="C18" s="61" t="s">
        <v>271</v>
      </c>
      <c r="D18" s="87">
        <v>4</v>
      </c>
      <c r="E18" s="87">
        <v>5</v>
      </c>
      <c r="F18" s="87">
        <v>6</v>
      </c>
    </row>
    <row r="19" spans="1:12" ht="42.75" customHeight="1" thickBot="1" x14ac:dyDescent="0.25">
      <c r="A19" s="66">
        <v>4000</v>
      </c>
      <c r="B19" s="62" t="s">
        <v>453</v>
      </c>
      <c r="C19" s="63"/>
      <c r="D19" s="498">
        <f>E19+F19</f>
        <v>15680580.067600001</v>
      </c>
      <c r="E19" s="499">
        <f>E21+E179-E182</f>
        <v>6902797.0482000001</v>
      </c>
      <c r="F19" s="493">
        <f>F21+F183</f>
        <v>8777783.0194000006</v>
      </c>
    </row>
    <row r="20" spans="1:12" ht="19.5" customHeight="1" thickBot="1" x14ac:dyDescent="0.25">
      <c r="A20" s="101"/>
      <c r="B20" s="64" t="s">
        <v>313</v>
      </c>
      <c r="C20" s="105"/>
      <c r="D20" s="88"/>
      <c r="E20" s="88"/>
      <c r="F20" s="88"/>
      <c r="I20" s="182"/>
    </row>
    <row r="21" spans="1:12" ht="63" customHeight="1" thickBot="1" x14ac:dyDescent="0.25">
      <c r="A21" s="101">
        <v>4050</v>
      </c>
      <c r="B21" s="65" t="s">
        <v>454</v>
      </c>
      <c r="C21" s="122" t="s">
        <v>107</v>
      </c>
      <c r="D21" s="496">
        <f>E21+F21</f>
        <v>6761577.1482000006</v>
      </c>
      <c r="E21" s="496">
        <f>E23+E36+E79+E94+E104+E138+E154</f>
        <v>6761577.1482000006</v>
      </c>
      <c r="F21" s="148">
        <v>0</v>
      </c>
      <c r="I21" s="182"/>
    </row>
    <row r="22" spans="1:12" ht="18.75" customHeight="1" thickBot="1" x14ac:dyDescent="0.25">
      <c r="A22" s="104"/>
      <c r="B22" s="64" t="s">
        <v>313</v>
      </c>
      <c r="C22" s="105"/>
      <c r="D22" s="88"/>
      <c r="E22" s="88"/>
      <c r="F22" s="88"/>
    </row>
    <row r="23" spans="1:12" ht="42.75" customHeight="1" thickBot="1" x14ac:dyDescent="0.25">
      <c r="A23" s="101">
        <v>4100</v>
      </c>
      <c r="B23" s="67" t="s">
        <v>455</v>
      </c>
      <c r="C23" s="99" t="s">
        <v>107</v>
      </c>
      <c r="D23" s="232">
        <f>E23</f>
        <v>1367141.125</v>
      </c>
      <c r="E23" s="232">
        <f>E25+E30+E33</f>
        <v>1367141.125</v>
      </c>
      <c r="F23" s="233" t="s">
        <v>107</v>
      </c>
    </row>
    <row r="24" spans="1:12" ht="16.5" customHeight="1" thickBot="1" x14ac:dyDescent="0.25">
      <c r="A24" s="104"/>
      <c r="B24" s="64" t="s">
        <v>313</v>
      </c>
      <c r="C24" s="105"/>
      <c r="D24" s="88"/>
      <c r="E24" s="88"/>
      <c r="F24" s="88"/>
    </row>
    <row r="25" spans="1:12" ht="42.75" customHeight="1" thickBot="1" x14ac:dyDescent="0.25">
      <c r="A25" s="101">
        <v>4110</v>
      </c>
      <c r="B25" s="100" t="s">
        <v>456</v>
      </c>
      <c r="C25" s="99" t="s">
        <v>107</v>
      </c>
      <c r="D25" s="229">
        <f>E25</f>
        <v>1367141.125</v>
      </c>
      <c r="E25" s="229">
        <f>E27+E28+E29</f>
        <v>1367141.125</v>
      </c>
      <c r="F25" s="230" t="s">
        <v>110</v>
      </c>
    </row>
    <row r="26" spans="1:12" ht="19.5" customHeight="1" thickBot="1" x14ac:dyDescent="0.25">
      <c r="A26" s="101"/>
      <c r="B26" s="64" t="s">
        <v>312</v>
      </c>
      <c r="C26" s="99"/>
      <c r="D26" s="88"/>
      <c r="E26" s="88"/>
      <c r="F26" s="89"/>
    </row>
    <row r="27" spans="1:12" ht="31.5" customHeight="1" thickBot="1" x14ac:dyDescent="0.25">
      <c r="A27" s="101">
        <v>4111</v>
      </c>
      <c r="B27" s="68" t="s">
        <v>272</v>
      </c>
      <c r="C27" s="102" t="s">
        <v>424</v>
      </c>
      <c r="D27" s="150">
        <f>E27</f>
        <v>1103693.875</v>
      </c>
      <c r="E27" s="150">
        <v>1103693.875</v>
      </c>
      <c r="F27" s="89" t="s">
        <v>110</v>
      </c>
      <c r="L27" s="182"/>
    </row>
    <row r="28" spans="1:12" ht="31.5" customHeight="1" thickBot="1" x14ac:dyDescent="0.25">
      <c r="A28" s="101">
        <v>4112</v>
      </c>
      <c r="B28" s="68" t="s">
        <v>273</v>
      </c>
      <c r="C28" s="103" t="s">
        <v>425</v>
      </c>
      <c r="D28" s="150">
        <f>E28</f>
        <v>263447.25</v>
      </c>
      <c r="E28" s="150">
        <v>263447.25</v>
      </c>
      <c r="F28" s="89" t="s">
        <v>110</v>
      </c>
    </row>
    <row r="29" spans="1:12" ht="22.5" customHeight="1" thickBot="1" x14ac:dyDescent="0.25">
      <c r="A29" s="101">
        <v>4114</v>
      </c>
      <c r="B29" s="68" t="s">
        <v>274</v>
      </c>
      <c r="C29" s="103" t="s">
        <v>423</v>
      </c>
      <c r="D29" s="151">
        <f>E29</f>
        <v>0</v>
      </c>
      <c r="E29" s="151">
        <v>0</v>
      </c>
      <c r="F29" s="89" t="s">
        <v>110</v>
      </c>
    </row>
    <row r="30" spans="1:12" ht="24" customHeight="1" thickBot="1" x14ac:dyDescent="0.25">
      <c r="A30" s="101">
        <v>4120</v>
      </c>
      <c r="B30" s="72" t="s">
        <v>457</v>
      </c>
      <c r="C30" s="99" t="s">
        <v>107</v>
      </c>
      <c r="D30" s="151">
        <f>E30</f>
        <v>0</v>
      </c>
      <c r="E30" s="151">
        <f>E32</f>
        <v>0</v>
      </c>
      <c r="F30" s="89" t="s">
        <v>110</v>
      </c>
    </row>
    <row r="31" spans="1:12" ht="19.5" customHeight="1" thickBot="1" x14ac:dyDescent="0.25">
      <c r="A31" s="101"/>
      <c r="B31" s="64" t="s">
        <v>312</v>
      </c>
      <c r="C31" s="99"/>
      <c r="D31" s="151"/>
      <c r="E31" s="151"/>
      <c r="F31" s="89"/>
    </row>
    <row r="32" spans="1:12" ht="29.25" customHeight="1" thickBot="1" x14ac:dyDescent="0.25">
      <c r="A32" s="101">
        <v>4121</v>
      </c>
      <c r="B32" s="68" t="s">
        <v>275</v>
      </c>
      <c r="C32" s="103" t="s">
        <v>426</v>
      </c>
      <c r="D32" s="151">
        <v>0</v>
      </c>
      <c r="E32" s="151">
        <v>0</v>
      </c>
      <c r="F32" s="89" t="s">
        <v>110</v>
      </c>
    </row>
    <row r="33" spans="1:6" ht="31.5" customHeight="1" thickBot="1" x14ac:dyDescent="0.25">
      <c r="A33" s="101">
        <v>4130</v>
      </c>
      <c r="B33" s="72" t="s">
        <v>458</v>
      </c>
      <c r="C33" s="99" t="s">
        <v>107</v>
      </c>
      <c r="D33" s="147">
        <f>D35</f>
        <v>0</v>
      </c>
      <c r="E33" s="147">
        <f>E35</f>
        <v>0</v>
      </c>
      <c r="F33" s="89"/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3.25" customHeight="1" thickBot="1" x14ac:dyDescent="0.25">
      <c r="A35" s="101">
        <v>4131</v>
      </c>
      <c r="B35" s="72" t="s">
        <v>427</v>
      </c>
      <c r="C35" s="102" t="s">
        <v>428</v>
      </c>
      <c r="D35" s="151">
        <v>0</v>
      </c>
      <c r="E35" s="151">
        <v>0</v>
      </c>
      <c r="F35" s="89"/>
    </row>
    <row r="36" spans="1:6" ht="42.75" customHeight="1" thickBot="1" x14ac:dyDescent="0.25">
      <c r="A36" s="101">
        <v>4200</v>
      </c>
      <c r="B36" s="68" t="s">
        <v>459</v>
      </c>
      <c r="C36" s="99" t="s">
        <v>107</v>
      </c>
      <c r="D36" s="242">
        <f>E36</f>
        <v>1064549.2042</v>
      </c>
      <c r="E36" s="242">
        <f>E38+E47+E52+E62+E65+E69</f>
        <v>1064549.2042</v>
      </c>
      <c r="F36" s="234" t="s">
        <v>110</v>
      </c>
    </row>
    <row r="37" spans="1:6" ht="16.5" customHeight="1" thickBot="1" x14ac:dyDescent="0.25">
      <c r="A37" s="104"/>
      <c r="B37" s="64" t="s">
        <v>313</v>
      </c>
      <c r="C37" s="105"/>
      <c r="D37" s="147"/>
      <c r="E37" s="147"/>
      <c r="F37" s="88"/>
    </row>
    <row r="38" spans="1:6" ht="42.75" customHeight="1" thickBot="1" x14ac:dyDescent="0.25">
      <c r="A38" s="101">
        <v>4210</v>
      </c>
      <c r="B38" s="72" t="s">
        <v>460</v>
      </c>
      <c r="C38" s="99" t="s">
        <v>107</v>
      </c>
      <c r="D38" s="241">
        <f>E38</f>
        <v>329428.4742</v>
      </c>
      <c r="E38" s="241">
        <f>E40+E41+E42+E43+E44+E45+E46</f>
        <v>329428.4742</v>
      </c>
      <c r="F38" s="153" t="s">
        <v>110</v>
      </c>
    </row>
    <row r="39" spans="1:6" ht="20.25" customHeight="1" thickBot="1" x14ac:dyDescent="0.25">
      <c r="A39" s="101"/>
      <c r="B39" s="64" t="s">
        <v>312</v>
      </c>
      <c r="C39" s="99"/>
      <c r="D39" s="147"/>
      <c r="E39" s="147"/>
      <c r="F39" s="89"/>
    </row>
    <row r="40" spans="1:6" ht="25.5" customHeight="1" thickBot="1" x14ac:dyDescent="0.25">
      <c r="A40" s="101">
        <v>4211</v>
      </c>
      <c r="B40" s="68" t="s">
        <v>429</v>
      </c>
      <c r="C40" s="103" t="s">
        <v>430</v>
      </c>
      <c r="D40" s="147">
        <f>E40</f>
        <v>1000</v>
      </c>
      <c r="E40" s="147">
        <v>1000</v>
      </c>
      <c r="F40" s="89" t="s">
        <v>110</v>
      </c>
    </row>
    <row r="41" spans="1:6" ht="19.5" customHeight="1" thickBot="1" x14ac:dyDescent="0.25">
      <c r="A41" s="101">
        <v>4212</v>
      </c>
      <c r="B41" s="72" t="s">
        <v>461</v>
      </c>
      <c r="C41" s="103" t="s">
        <v>431</v>
      </c>
      <c r="D41" s="497">
        <f t="shared" ref="D41:D46" si="0">E41</f>
        <v>200923.98895</v>
      </c>
      <c r="E41" s="497">
        <v>200923.98895</v>
      </c>
      <c r="F41" s="89" t="s">
        <v>110</v>
      </c>
    </row>
    <row r="42" spans="1:6" ht="17.25" customHeight="1" thickBot="1" x14ac:dyDescent="0.25">
      <c r="A42" s="101">
        <v>4213</v>
      </c>
      <c r="B42" s="68" t="s">
        <v>276</v>
      </c>
      <c r="C42" s="103" t="s">
        <v>432</v>
      </c>
      <c r="D42" s="147">
        <f t="shared" si="0"/>
        <v>37805</v>
      </c>
      <c r="E42" s="147">
        <v>37805</v>
      </c>
      <c r="F42" s="89" t="s">
        <v>110</v>
      </c>
    </row>
    <row r="43" spans="1:6" ht="15.75" customHeight="1" thickBot="1" x14ac:dyDescent="0.25">
      <c r="A43" s="101">
        <v>4214</v>
      </c>
      <c r="B43" s="68" t="s">
        <v>277</v>
      </c>
      <c r="C43" s="103" t="s">
        <v>433</v>
      </c>
      <c r="D43" s="497">
        <f t="shared" si="0"/>
        <v>10699.48525</v>
      </c>
      <c r="E43" s="497">
        <v>10699.48525</v>
      </c>
      <c r="F43" s="89" t="s">
        <v>110</v>
      </c>
    </row>
    <row r="44" spans="1:6" ht="17.25" customHeight="1" thickBot="1" x14ac:dyDescent="0.25">
      <c r="A44" s="101">
        <v>4215</v>
      </c>
      <c r="B44" s="68" t="s">
        <v>278</v>
      </c>
      <c r="C44" s="103" t="s">
        <v>434</v>
      </c>
      <c r="D44" s="147">
        <f t="shared" si="0"/>
        <v>3000</v>
      </c>
      <c r="E44" s="147">
        <v>3000</v>
      </c>
      <c r="F44" s="89" t="s">
        <v>110</v>
      </c>
    </row>
    <row r="45" spans="1:6" ht="25.5" customHeight="1" thickBot="1" x14ac:dyDescent="0.25">
      <c r="A45" s="101">
        <v>4216</v>
      </c>
      <c r="B45" s="68" t="s">
        <v>279</v>
      </c>
      <c r="C45" s="103" t="s">
        <v>435</v>
      </c>
      <c r="D45" s="147">
        <f t="shared" si="0"/>
        <v>76000</v>
      </c>
      <c r="E45" s="147">
        <v>76000</v>
      </c>
      <c r="F45" s="89" t="s">
        <v>110</v>
      </c>
    </row>
    <row r="46" spans="1:6" ht="18.75" customHeight="1" thickBot="1" x14ac:dyDescent="0.25">
      <c r="A46" s="101">
        <v>4217</v>
      </c>
      <c r="B46" s="68" t="s">
        <v>280</v>
      </c>
      <c r="C46" s="103" t="s">
        <v>436</v>
      </c>
      <c r="D46" s="147">
        <f t="shared" si="0"/>
        <v>0</v>
      </c>
      <c r="E46" s="151">
        <v>0</v>
      </c>
      <c r="F46" s="89" t="s">
        <v>110</v>
      </c>
    </row>
    <row r="47" spans="1:6" ht="42.75" customHeight="1" thickBot="1" x14ac:dyDescent="0.25">
      <c r="A47" s="101">
        <v>4220</v>
      </c>
      <c r="B47" s="72" t="s">
        <v>462</v>
      </c>
      <c r="C47" s="99" t="s">
        <v>107</v>
      </c>
      <c r="D47" s="153">
        <f>E47</f>
        <v>21000</v>
      </c>
      <c r="E47" s="153">
        <f>E49+E50+E51</f>
        <v>21000</v>
      </c>
      <c r="F47" s="230" t="s">
        <v>110</v>
      </c>
    </row>
    <row r="48" spans="1:6" ht="16.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1.75" customHeight="1" thickBot="1" x14ac:dyDescent="0.25">
      <c r="A49" s="101">
        <v>4221</v>
      </c>
      <c r="B49" s="68" t="s">
        <v>281</v>
      </c>
      <c r="C49" s="123">
        <v>4221</v>
      </c>
      <c r="D49" s="151">
        <f>E49</f>
        <v>1000</v>
      </c>
      <c r="E49" s="151">
        <v>1000</v>
      </c>
      <c r="F49" s="89" t="s">
        <v>110</v>
      </c>
    </row>
    <row r="50" spans="1:6" ht="29.25" customHeight="1" thickBot="1" x14ac:dyDescent="0.25">
      <c r="A50" s="101">
        <v>4222</v>
      </c>
      <c r="B50" s="68" t="s">
        <v>282</v>
      </c>
      <c r="C50" s="103" t="s">
        <v>69</v>
      </c>
      <c r="D50" s="151">
        <f>E50</f>
        <v>20000</v>
      </c>
      <c r="E50" s="151">
        <v>20000</v>
      </c>
      <c r="F50" s="89" t="s">
        <v>110</v>
      </c>
    </row>
    <row r="51" spans="1:6" ht="19.5" customHeight="1" thickBot="1" x14ac:dyDescent="0.25">
      <c r="A51" s="101">
        <v>4223</v>
      </c>
      <c r="B51" s="68" t="s">
        <v>283</v>
      </c>
      <c r="C51" s="103" t="s">
        <v>70</v>
      </c>
      <c r="D51" s="151">
        <f>E51</f>
        <v>0</v>
      </c>
      <c r="E51" s="151">
        <v>0</v>
      </c>
      <c r="F51" s="89" t="s">
        <v>110</v>
      </c>
    </row>
    <row r="52" spans="1:6" ht="55.5" customHeight="1" thickBot="1" x14ac:dyDescent="0.25">
      <c r="A52" s="101">
        <v>4230</v>
      </c>
      <c r="B52" s="72" t="s">
        <v>463</v>
      </c>
      <c r="C52" s="99" t="s">
        <v>107</v>
      </c>
      <c r="D52" s="229">
        <f>E52</f>
        <v>410620.73</v>
      </c>
      <c r="E52" s="229">
        <f>E54+E55+E56+E57+E58+E59+E60+E61</f>
        <v>410620.73</v>
      </c>
      <c r="F52" s="230" t="s">
        <v>110</v>
      </c>
    </row>
    <row r="53" spans="1:6" ht="17.25" customHeight="1" thickBot="1" x14ac:dyDescent="0.25">
      <c r="A53" s="101"/>
      <c r="B53" s="64" t="s">
        <v>312</v>
      </c>
      <c r="C53" s="99"/>
      <c r="D53" s="147"/>
      <c r="E53" s="147"/>
      <c r="F53" s="89"/>
    </row>
    <row r="54" spans="1:6" ht="27.75" customHeight="1" thickBot="1" x14ac:dyDescent="0.25">
      <c r="A54" s="101">
        <v>4231</v>
      </c>
      <c r="B54" s="68" t="s">
        <v>284</v>
      </c>
      <c r="C54" s="103" t="s">
        <v>71</v>
      </c>
      <c r="D54" s="147">
        <f>E54</f>
        <v>0</v>
      </c>
      <c r="E54" s="147">
        <v>0</v>
      </c>
      <c r="F54" s="89" t="s">
        <v>110</v>
      </c>
    </row>
    <row r="55" spans="1:6" ht="21" customHeight="1" thickBot="1" x14ac:dyDescent="0.25">
      <c r="A55" s="101">
        <v>4232</v>
      </c>
      <c r="B55" s="68" t="s">
        <v>285</v>
      </c>
      <c r="C55" s="103" t="s">
        <v>72</v>
      </c>
      <c r="D55" s="147">
        <f t="shared" ref="D55:D61" si="1">E55</f>
        <v>25000</v>
      </c>
      <c r="E55" s="147">
        <v>25000</v>
      </c>
      <c r="F55" s="89" t="s">
        <v>110</v>
      </c>
    </row>
    <row r="56" spans="1:6" ht="29.25" customHeight="1" thickBot="1" x14ac:dyDescent="0.25">
      <c r="A56" s="101">
        <v>4233</v>
      </c>
      <c r="B56" s="68" t="s">
        <v>286</v>
      </c>
      <c r="C56" s="103" t="s">
        <v>73</v>
      </c>
      <c r="D56" s="147">
        <f t="shared" si="1"/>
        <v>500</v>
      </c>
      <c r="E56" s="147">
        <v>500</v>
      </c>
      <c r="F56" s="89" t="s">
        <v>110</v>
      </c>
    </row>
    <row r="57" spans="1:6" ht="27.75" customHeight="1" thickBot="1" x14ac:dyDescent="0.25">
      <c r="A57" s="101">
        <v>4234</v>
      </c>
      <c r="B57" s="68" t="s">
        <v>287</v>
      </c>
      <c r="C57" s="103" t="s">
        <v>74</v>
      </c>
      <c r="D57" s="147">
        <f t="shared" si="1"/>
        <v>5080.25</v>
      </c>
      <c r="E57" s="147">
        <v>5080.25</v>
      </c>
      <c r="F57" s="89" t="s">
        <v>110</v>
      </c>
    </row>
    <row r="58" spans="1:6" ht="27.75" customHeight="1" thickBot="1" x14ac:dyDescent="0.25">
      <c r="A58" s="101">
        <v>4235</v>
      </c>
      <c r="B58" s="124" t="s">
        <v>288</v>
      </c>
      <c r="C58" s="125">
        <v>4235</v>
      </c>
      <c r="D58" s="150">
        <f t="shared" si="1"/>
        <v>10000</v>
      </c>
      <c r="E58" s="150">
        <v>10000</v>
      </c>
      <c r="F58" s="89" t="s">
        <v>110</v>
      </c>
    </row>
    <row r="59" spans="1:6" ht="27.75" customHeight="1" thickBot="1" x14ac:dyDescent="0.25">
      <c r="A59" s="101">
        <v>4236</v>
      </c>
      <c r="B59" s="68" t="s">
        <v>289</v>
      </c>
      <c r="C59" s="103" t="s">
        <v>75</v>
      </c>
      <c r="D59" s="147">
        <f t="shared" si="1"/>
        <v>0</v>
      </c>
      <c r="E59" s="147">
        <v>0</v>
      </c>
      <c r="F59" s="89" t="s">
        <v>110</v>
      </c>
    </row>
    <row r="60" spans="1:6" ht="27.75" customHeight="1" thickBot="1" x14ac:dyDescent="0.25">
      <c r="A60" s="101">
        <v>4237</v>
      </c>
      <c r="B60" s="68" t="s">
        <v>290</v>
      </c>
      <c r="C60" s="103" t="s">
        <v>76</v>
      </c>
      <c r="D60" s="147">
        <f t="shared" si="1"/>
        <v>3000</v>
      </c>
      <c r="E60" s="147">
        <v>3000</v>
      </c>
      <c r="F60" s="89" t="s">
        <v>110</v>
      </c>
    </row>
    <row r="61" spans="1:6" ht="27.75" customHeight="1" thickBot="1" x14ac:dyDescent="0.25">
      <c r="A61" s="101">
        <v>4238</v>
      </c>
      <c r="B61" s="68" t="s">
        <v>291</v>
      </c>
      <c r="C61" s="103" t="s">
        <v>77</v>
      </c>
      <c r="D61" s="150">
        <f t="shared" si="1"/>
        <v>367040.48</v>
      </c>
      <c r="E61" s="150">
        <v>367040.48</v>
      </c>
      <c r="F61" s="89" t="s">
        <v>110</v>
      </c>
    </row>
    <row r="62" spans="1:6" ht="42.75" customHeight="1" thickBot="1" x14ac:dyDescent="0.25">
      <c r="A62" s="101">
        <v>4240</v>
      </c>
      <c r="B62" s="72" t="s">
        <v>464</v>
      </c>
      <c r="C62" s="99" t="s">
        <v>107</v>
      </c>
      <c r="D62" s="153">
        <f>E62</f>
        <v>60000</v>
      </c>
      <c r="E62" s="153">
        <f>E64</f>
        <v>60000</v>
      </c>
      <c r="F62" s="230" t="s">
        <v>110</v>
      </c>
    </row>
    <row r="63" spans="1:6" ht="18.75" customHeight="1" thickBot="1" x14ac:dyDescent="0.25">
      <c r="A63" s="101"/>
      <c r="B63" s="64" t="s">
        <v>312</v>
      </c>
      <c r="C63" s="99"/>
      <c r="D63" s="151"/>
      <c r="E63" s="151"/>
      <c r="F63" s="89"/>
    </row>
    <row r="64" spans="1:6" ht="18.75" customHeight="1" thickBot="1" x14ac:dyDescent="0.25">
      <c r="A64" s="101">
        <v>4241</v>
      </c>
      <c r="B64" s="68" t="s">
        <v>292</v>
      </c>
      <c r="C64" s="103" t="s">
        <v>78</v>
      </c>
      <c r="D64" s="151">
        <f>E64</f>
        <v>60000</v>
      </c>
      <c r="E64" s="151">
        <v>60000</v>
      </c>
      <c r="F64" s="89" t="s">
        <v>110</v>
      </c>
    </row>
    <row r="65" spans="1:6" ht="42.75" customHeight="1" thickBot="1" x14ac:dyDescent="0.25">
      <c r="A65" s="101">
        <v>4250</v>
      </c>
      <c r="B65" s="72" t="s">
        <v>465</v>
      </c>
      <c r="C65" s="99" t="s">
        <v>107</v>
      </c>
      <c r="D65" s="229">
        <f>E65</f>
        <v>142000</v>
      </c>
      <c r="E65" s="229">
        <f>E67+E68</f>
        <v>142000</v>
      </c>
      <c r="F65" s="230" t="s">
        <v>110</v>
      </c>
    </row>
    <row r="66" spans="1:6" ht="19.5" customHeight="1" thickBot="1" x14ac:dyDescent="0.25">
      <c r="A66" s="101"/>
      <c r="B66" s="64" t="s">
        <v>312</v>
      </c>
      <c r="C66" s="99"/>
      <c r="D66" s="147"/>
      <c r="E66" s="147"/>
      <c r="F66" s="89"/>
    </row>
    <row r="67" spans="1:6" ht="31.5" customHeight="1" thickBot="1" x14ac:dyDescent="0.25">
      <c r="A67" s="101">
        <v>4251</v>
      </c>
      <c r="B67" s="68" t="s">
        <v>293</v>
      </c>
      <c r="C67" s="103" t="s">
        <v>79</v>
      </c>
      <c r="D67" s="150">
        <f>E67</f>
        <v>132000</v>
      </c>
      <c r="E67" s="150">
        <v>132000</v>
      </c>
      <c r="F67" s="89" t="s">
        <v>110</v>
      </c>
    </row>
    <row r="68" spans="1:6" ht="33.75" customHeight="1" thickBot="1" x14ac:dyDescent="0.25">
      <c r="A68" s="101">
        <v>4252</v>
      </c>
      <c r="B68" s="68" t="s">
        <v>294</v>
      </c>
      <c r="C68" s="103" t="s">
        <v>80</v>
      </c>
      <c r="D68" s="147">
        <f>E68</f>
        <v>10000</v>
      </c>
      <c r="E68" s="147">
        <v>10000</v>
      </c>
      <c r="F68" s="89" t="s">
        <v>110</v>
      </c>
    </row>
    <row r="69" spans="1:6" ht="42.75" customHeight="1" thickBot="1" x14ac:dyDescent="0.25">
      <c r="A69" s="101">
        <v>4260</v>
      </c>
      <c r="B69" s="72" t="s">
        <v>466</v>
      </c>
      <c r="C69" s="99" t="s">
        <v>107</v>
      </c>
      <c r="D69" s="153">
        <f>E69</f>
        <v>101500</v>
      </c>
      <c r="E69" s="153">
        <f>E71+E72+E73+E74+E75+E76+E77+E78</f>
        <v>101500</v>
      </c>
      <c r="F69" s="230" t="s">
        <v>110</v>
      </c>
    </row>
    <row r="70" spans="1:6" ht="15.75" customHeight="1" thickBot="1" x14ac:dyDescent="0.25">
      <c r="A70" s="101"/>
      <c r="B70" s="64" t="s">
        <v>312</v>
      </c>
      <c r="C70" s="99"/>
      <c r="D70" s="147"/>
      <c r="E70" s="147"/>
      <c r="F70" s="89"/>
    </row>
    <row r="71" spans="1:6" ht="26.25" customHeight="1" thickBot="1" x14ac:dyDescent="0.25">
      <c r="A71" s="101">
        <v>4261</v>
      </c>
      <c r="B71" s="68" t="s">
        <v>295</v>
      </c>
      <c r="C71" s="103" t="s">
        <v>81</v>
      </c>
      <c r="D71" s="151">
        <f>E71</f>
        <v>8000</v>
      </c>
      <c r="E71" s="151">
        <v>8000</v>
      </c>
      <c r="F71" s="89" t="s">
        <v>110</v>
      </c>
    </row>
    <row r="72" spans="1:6" ht="24.75" customHeight="1" thickBot="1" x14ac:dyDescent="0.25">
      <c r="A72" s="101">
        <v>4262</v>
      </c>
      <c r="B72" s="68" t="s">
        <v>296</v>
      </c>
      <c r="C72" s="103" t="s">
        <v>82</v>
      </c>
      <c r="D72" s="151">
        <f t="shared" ref="D72:D78" si="2">E72</f>
        <v>0</v>
      </c>
      <c r="E72" s="151">
        <v>0</v>
      </c>
      <c r="F72" s="89" t="s">
        <v>110</v>
      </c>
    </row>
    <row r="73" spans="1:6" ht="35.25" customHeight="1" thickBot="1" x14ac:dyDescent="0.25">
      <c r="A73" s="101">
        <v>4263</v>
      </c>
      <c r="B73" s="68" t="s">
        <v>2</v>
      </c>
      <c r="C73" s="103" t="s">
        <v>83</v>
      </c>
      <c r="D73" s="151">
        <f t="shared" si="2"/>
        <v>0</v>
      </c>
      <c r="E73" s="151">
        <v>0</v>
      </c>
      <c r="F73" s="89" t="s">
        <v>110</v>
      </c>
    </row>
    <row r="74" spans="1:6" ht="25.5" customHeight="1" thickBot="1" x14ac:dyDescent="0.25">
      <c r="A74" s="101">
        <v>4264</v>
      </c>
      <c r="B74" s="70" t="s">
        <v>297</v>
      </c>
      <c r="C74" s="103" t="s">
        <v>84</v>
      </c>
      <c r="D74" s="151">
        <f t="shared" si="2"/>
        <v>15000</v>
      </c>
      <c r="E74" s="151">
        <v>15000</v>
      </c>
      <c r="F74" s="89" t="s">
        <v>110</v>
      </c>
    </row>
    <row r="75" spans="1:6" ht="27.75" customHeight="1" thickBot="1" x14ac:dyDescent="0.25">
      <c r="A75" s="101">
        <v>4265</v>
      </c>
      <c r="B75" s="126" t="s">
        <v>298</v>
      </c>
      <c r="C75" s="103" t="s">
        <v>85</v>
      </c>
      <c r="D75" s="151">
        <f t="shared" si="2"/>
        <v>0</v>
      </c>
      <c r="E75" s="151">
        <v>0</v>
      </c>
      <c r="F75" s="89" t="s">
        <v>110</v>
      </c>
    </row>
    <row r="76" spans="1:6" ht="27.75" customHeight="1" thickBot="1" x14ac:dyDescent="0.25">
      <c r="A76" s="101">
        <v>4266</v>
      </c>
      <c r="B76" s="70" t="s">
        <v>299</v>
      </c>
      <c r="C76" s="103" t="s">
        <v>86</v>
      </c>
      <c r="D76" s="151">
        <f t="shared" si="2"/>
        <v>0</v>
      </c>
      <c r="E76" s="151">
        <v>0</v>
      </c>
      <c r="F76" s="89" t="s">
        <v>110</v>
      </c>
    </row>
    <row r="77" spans="1:6" ht="27.75" customHeight="1" thickBot="1" x14ac:dyDescent="0.25">
      <c r="A77" s="101">
        <v>4267</v>
      </c>
      <c r="B77" s="70" t="s">
        <v>300</v>
      </c>
      <c r="C77" s="103" t="s">
        <v>87</v>
      </c>
      <c r="D77" s="151">
        <f t="shared" si="2"/>
        <v>16000</v>
      </c>
      <c r="E77" s="151">
        <v>16000</v>
      </c>
      <c r="F77" s="89" t="s">
        <v>110</v>
      </c>
    </row>
    <row r="78" spans="1:6" ht="24" customHeight="1" thickBot="1" x14ac:dyDescent="0.25">
      <c r="A78" s="101">
        <v>4268</v>
      </c>
      <c r="B78" s="70" t="s">
        <v>301</v>
      </c>
      <c r="C78" s="103" t="s">
        <v>88</v>
      </c>
      <c r="D78" s="151">
        <f t="shared" si="2"/>
        <v>62500</v>
      </c>
      <c r="E78" s="151">
        <v>62500</v>
      </c>
      <c r="F78" s="89" t="s">
        <v>110</v>
      </c>
    </row>
    <row r="79" spans="1:6" ht="23.25" customHeight="1" thickBot="1" x14ac:dyDescent="0.25">
      <c r="A79" s="101">
        <v>4300</v>
      </c>
      <c r="B79" s="69" t="s">
        <v>467</v>
      </c>
      <c r="C79" s="99" t="s">
        <v>107</v>
      </c>
      <c r="D79" s="188">
        <f>D81+D85+D89</f>
        <v>0</v>
      </c>
      <c r="E79" s="188">
        <f>E81+E85+E89</f>
        <v>0</v>
      </c>
      <c r="F79" s="234" t="s">
        <v>110</v>
      </c>
    </row>
    <row r="80" spans="1:6" ht="23.25" customHeight="1" thickBot="1" x14ac:dyDescent="0.25">
      <c r="A80" s="104"/>
      <c r="B80" s="64" t="s">
        <v>313</v>
      </c>
      <c r="C80" s="105"/>
      <c r="D80" s="151"/>
      <c r="E80" s="151"/>
      <c r="F80" s="88"/>
    </row>
    <row r="81" spans="1:6" ht="23.25" customHeight="1" thickBot="1" x14ac:dyDescent="0.25">
      <c r="A81" s="101">
        <v>4310</v>
      </c>
      <c r="B81" s="69" t="s">
        <v>468</v>
      </c>
      <c r="C81" s="99" t="s">
        <v>107</v>
      </c>
      <c r="D81" s="236">
        <f>D83+D84</f>
        <v>0</v>
      </c>
      <c r="E81" s="236">
        <f>E83+E84</f>
        <v>0</v>
      </c>
      <c r="F81" s="230"/>
    </row>
    <row r="82" spans="1:6" ht="23.25" customHeight="1" thickBot="1" x14ac:dyDescent="0.25">
      <c r="A82" s="101"/>
      <c r="B82" s="64" t="s">
        <v>312</v>
      </c>
      <c r="C82" s="99"/>
      <c r="D82" s="151"/>
      <c r="E82" s="151"/>
      <c r="F82" s="89"/>
    </row>
    <row r="83" spans="1:6" ht="23.25" customHeight="1" thickBot="1" x14ac:dyDescent="0.25">
      <c r="A83" s="101">
        <v>4311</v>
      </c>
      <c r="B83" s="70" t="s">
        <v>302</v>
      </c>
      <c r="C83" s="103" t="s">
        <v>89</v>
      </c>
      <c r="D83" s="151">
        <f>E83</f>
        <v>0</v>
      </c>
      <c r="E83" s="151">
        <v>0</v>
      </c>
      <c r="F83" s="89" t="s">
        <v>110</v>
      </c>
    </row>
    <row r="84" spans="1:6" ht="23.25" customHeight="1" thickBot="1" x14ac:dyDescent="0.25">
      <c r="A84" s="101">
        <v>4312</v>
      </c>
      <c r="B84" s="70" t="s">
        <v>303</v>
      </c>
      <c r="C84" s="103" t="s">
        <v>90</v>
      </c>
      <c r="D84" s="151">
        <f>E84</f>
        <v>0</v>
      </c>
      <c r="E84" s="151">
        <v>0</v>
      </c>
      <c r="F84" s="89" t="s">
        <v>110</v>
      </c>
    </row>
    <row r="85" spans="1:6" ht="23.25" customHeight="1" thickBot="1" x14ac:dyDescent="0.25">
      <c r="A85" s="101">
        <v>4320</v>
      </c>
      <c r="B85" s="69" t="s">
        <v>469</v>
      </c>
      <c r="C85" s="99" t="s">
        <v>107</v>
      </c>
      <c r="D85" s="236">
        <f>D87+D88</f>
        <v>0</v>
      </c>
      <c r="E85" s="236">
        <f>E87+E88</f>
        <v>0</v>
      </c>
      <c r="F85" s="230"/>
    </row>
    <row r="86" spans="1:6" ht="23.25" customHeight="1" thickBot="1" x14ac:dyDescent="0.25">
      <c r="A86" s="101"/>
      <c r="B86" s="64" t="s">
        <v>312</v>
      </c>
      <c r="C86" s="99"/>
      <c r="D86" s="151"/>
      <c r="E86" s="151"/>
      <c r="F86" s="89"/>
    </row>
    <row r="87" spans="1:6" ht="31.5" customHeight="1" thickBot="1" x14ac:dyDescent="0.25">
      <c r="A87" s="101">
        <v>4321</v>
      </c>
      <c r="B87" s="70" t="s">
        <v>304</v>
      </c>
      <c r="C87" s="103" t="s">
        <v>91</v>
      </c>
      <c r="D87" s="151">
        <f>E87</f>
        <v>0</v>
      </c>
      <c r="E87" s="151">
        <v>0</v>
      </c>
      <c r="F87" s="89" t="s">
        <v>110</v>
      </c>
    </row>
    <row r="88" spans="1:6" ht="28.5" customHeight="1" thickBot="1" x14ac:dyDescent="0.25">
      <c r="A88" s="101">
        <v>4322</v>
      </c>
      <c r="B88" s="70" t="s">
        <v>305</v>
      </c>
      <c r="C88" s="103" t="s">
        <v>92</v>
      </c>
      <c r="D88" s="151">
        <f>E88</f>
        <v>0</v>
      </c>
      <c r="E88" s="151">
        <v>0</v>
      </c>
      <c r="F88" s="89" t="s">
        <v>110</v>
      </c>
    </row>
    <row r="89" spans="1:6" ht="33" customHeight="1" thickBot="1" x14ac:dyDescent="0.25">
      <c r="A89" s="101">
        <v>4330</v>
      </c>
      <c r="B89" s="69" t="s">
        <v>470</v>
      </c>
      <c r="C89" s="99" t="s">
        <v>107</v>
      </c>
      <c r="D89" s="236">
        <f>D91+D92+D93</f>
        <v>0</v>
      </c>
      <c r="E89" s="236">
        <f>E91+E92+E93</f>
        <v>0</v>
      </c>
      <c r="F89" s="230" t="s">
        <v>110</v>
      </c>
    </row>
    <row r="90" spans="1:6" ht="20.25" customHeight="1" thickBot="1" x14ac:dyDescent="0.25">
      <c r="A90" s="101"/>
      <c r="B90" s="64" t="s">
        <v>312</v>
      </c>
      <c r="C90" s="99"/>
      <c r="D90" s="151"/>
      <c r="E90" s="151"/>
      <c r="F90" s="89"/>
    </row>
    <row r="91" spans="1:6" ht="30.75" customHeight="1" thickBot="1" x14ac:dyDescent="0.25">
      <c r="A91" s="101">
        <v>4331</v>
      </c>
      <c r="B91" s="70" t="s">
        <v>306</v>
      </c>
      <c r="C91" s="103" t="s">
        <v>93</v>
      </c>
      <c r="D91" s="151">
        <v>0</v>
      </c>
      <c r="E91" s="151">
        <v>0</v>
      </c>
      <c r="F91" s="89" t="s">
        <v>110</v>
      </c>
    </row>
    <row r="92" spans="1:6" ht="20.25" customHeight="1" thickBot="1" x14ac:dyDescent="0.25">
      <c r="A92" s="101">
        <v>4332</v>
      </c>
      <c r="B92" s="70" t="s">
        <v>307</v>
      </c>
      <c r="C92" s="103" t="s">
        <v>94</v>
      </c>
      <c r="D92" s="151">
        <v>0</v>
      </c>
      <c r="E92" s="151">
        <v>0</v>
      </c>
      <c r="F92" s="89" t="s">
        <v>110</v>
      </c>
    </row>
    <row r="93" spans="1:6" ht="16.5" customHeight="1" thickBot="1" x14ac:dyDescent="0.25">
      <c r="A93" s="101">
        <v>4333</v>
      </c>
      <c r="B93" s="70" t="s">
        <v>308</v>
      </c>
      <c r="C93" s="103" t="s">
        <v>95</v>
      </c>
      <c r="D93" s="151">
        <v>0</v>
      </c>
      <c r="E93" s="151">
        <v>0</v>
      </c>
      <c r="F93" s="89" t="s">
        <v>110</v>
      </c>
    </row>
    <row r="94" spans="1:6" ht="20.25" customHeight="1" thickBot="1" x14ac:dyDescent="0.25">
      <c r="A94" s="101">
        <v>4400</v>
      </c>
      <c r="B94" s="70" t="s">
        <v>471</v>
      </c>
      <c r="C94" s="99" t="s">
        <v>107</v>
      </c>
      <c r="D94" s="190">
        <f>D96+D100</f>
        <v>3886278.0950000002</v>
      </c>
      <c r="E94" s="190">
        <f>E96+E100</f>
        <v>3886278.0950000002</v>
      </c>
      <c r="F94" s="234" t="s">
        <v>110</v>
      </c>
    </row>
    <row r="95" spans="1:6" ht="22.5" customHeight="1" thickBot="1" x14ac:dyDescent="0.25">
      <c r="A95" s="104"/>
      <c r="B95" s="64" t="s">
        <v>313</v>
      </c>
      <c r="C95" s="105"/>
      <c r="D95" s="147"/>
      <c r="E95" s="147"/>
      <c r="F95" s="88"/>
    </row>
    <row r="96" spans="1:6" ht="57.75" customHeight="1" thickBot="1" x14ac:dyDescent="0.25">
      <c r="A96" s="101">
        <v>4410</v>
      </c>
      <c r="B96" s="69" t="s">
        <v>472</v>
      </c>
      <c r="C96" s="99" t="s">
        <v>107</v>
      </c>
      <c r="D96" s="229">
        <f>E96</f>
        <v>3886278.0950000002</v>
      </c>
      <c r="E96" s="229">
        <f>E98+E99</f>
        <v>3886278.0950000002</v>
      </c>
      <c r="F96" s="230"/>
    </row>
    <row r="97" spans="1:6" ht="24" customHeight="1" thickBot="1" x14ac:dyDescent="0.25">
      <c r="A97" s="101"/>
      <c r="B97" s="64" t="s">
        <v>312</v>
      </c>
      <c r="C97" s="99"/>
      <c r="D97" s="150"/>
      <c r="E97" s="150"/>
      <c r="F97" s="89"/>
    </row>
    <row r="98" spans="1:6" ht="42.75" customHeight="1" thickBot="1" x14ac:dyDescent="0.25">
      <c r="A98" s="101">
        <v>4411</v>
      </c>
      <c r="B98" s="70" t="s">
        <v>309</v>
      </c>
      <c r="C98" s="103" t="s">
        <v>96</v>
      </c>
      <c r="D98" s="149">
        <f>E98</f>
        <v>3886278.0950000002</v>
      </c>
      <c r="E98" s="149">
        <v>3886278.0950000002</v>
      </c>
      <c r="F98" s="89" t="s">
        <v>110</v>
      </c>
    </row>
    <row r="99" spans="1:6" ht="42.75" customHeight="1" thickBot="1" x14ac:dyDescent="0.25">
      <c r="A99" s="101">
        <v>4412</v>
      </c>
      <c r="B99" s="70" t="s">
        <v>310</v>
      </c>
      <c r="C99" s="103" t="s">
        <v>97</v>
      </c>
      <c r="D99" s="151">
        <f>E99</f>
        <v>0</v>
      </c>
      <c r="E99" s="151">
        <v>0</v>
      </c>
      <c r="F99" s="89" t="s">
        <v>110</v>
      </c>
    </row>
    <row r="100" spans="1:6" ht="54" customHeight="1" thickBot="1" x14ac:dyDescent="0.25">
      <c r="A100" s="101">
        <v>4420</v>
      </c>
      <c r="B100" s="69" t="s">
        <v>473</v>
      </c>
      <c r="C100" s="99" t="s">
        <v>107</v>
      </c>
      <c r="D100" s="236">
        <f>D102+D103</f>
        <v>0</v>
      </c>
      <c r="E100" s="236">
        <f>E102+E103</f>
        <v>0</v>
      </c>
      <c r="F100" s="230"/>
    </row>
    <row r="101" spans="1:6" ht="17.25" customHeight="1" thickBot="1" x14ac:dyDescent="0.25">
      <c r="A101" s="101"/>
      <c r="B101" s="64" t="s">
        <v>312</v>
      </c>
      <c r="C101" s="99"/>
      <c r="D101" s="151"/>
      <c r="E101" s="151"/>
      <c r="F101" s="89"/>
    </row>
    <row r="102" spans="1:6" ht="42.75" customHeight="1" thickBot="1" x14ac:dyDescent="0.25">
      <c r="A102" s="101">
        <v>4421</v>
      </c>
      <c r="B102" s="70" t="s">
        <v>338</v>
      </c>
      <c r="C102" s="103" t="s">
        <v>98</v>
      </c>
      <c r="D102" s="151">
        <f>E102</f>
        <v>0</v>
      </c>
      <c r="E102" s="151">
        <v>0</v>
      </c>
      <c r="F102" s="89" t="s">
        <v>110</v>
      </c>
    </row>
    <row r="103" spans="1:6" ht="42.75" customHeight="1" thickBot="1" x14ac:dyDescent="0.25">
      <c r="A103" s="101">
        <v>4422</v>
      </c>
      <c r="B103" s="70" t="s">
        <v>365</v>
      </c>
      <c r="C103" s="103" t="s">
        <v>99</v>
      </c>
      <c r="D103" s="151">
        <f>E103</f>
        <v>0</v>
      </c>
      <c r="E103" s="151">
        <v>0</v>
      </c>
      <c r="F103" s="89" t="s">
        <v>110</v>
      </c>
    </row>
    <row r="104" spans="1:6" ht="31.5" customHeight="1" thickBot="1" x14ac:dyDescent="0.25">
      <c r="A104" s="101">
        <v>4500</v>
      </c>
      <c r="B104" s="126" t="s">
        <v>474</v>
      </c>
      <c r="C104" s="99" t="s">
        <v>107</v>
      </c>
      <c r="D104" s="189">
        <f>D106+D110+D114+D126</f>
        <v>18500</v>
      </c>
      <c r="E104" s="190">
        <f>E106+E110+E114+E126</f>
        <v>18500</v>
      </c>
      <c r="F104" s="234" t="s">
        <v>110</v>
      </c>
    </row>
    <row r="105" spans="1:6" ht="19.5" customHeight="1" thickBot="1" x14ac:dyDescent="0.25">
      <c r="A105" s="104"/>
      <c r="B105" s="64" t="s">
        <v>313</v>
      </c>
      <c r="C105" s="105"/>
      <c r="D105" s="147"/>
      <c r="E105" s="147"/>
      <c r="F105" s="88"/>
    </row>
    <row r="106" spans="1:6" ht="42.75" customHeight="1" thickBot="1" x14ac:dyDescent="0.25">
      <c r="A106" s="101">
        <v>4510</v>
      </c>
      <c r="B106" s="71" t="s">
        <v>475</v>
      </c>
      <c r="C106" s="99" t="s">
        <v>107</v>
      </c>
      <c r="D106" s="236">
        <f>D108+D109</f>
        <v>0</v>
      </c>
      <c r="E106" s="236">
        <f>E108+E109</f>
        <v>0</v>
      </c>
      <c r="F106" s="230"/>
    </row>
    <row r="107" spans="1:6" ht="18.75" customHeight="1" thickBot="1" x14ac:dyDescent="0.25">
      <c r="A107" s="101"/>
      <c r="B107" s="64" t="s">
        <v>312</v>
      </c>
      <c r="C107" s="99"/>
      <c r="D107" s="151"/>
      <c r="E107" s="151"/>
      <c r="F107" s="89"/>
    </row>
    <row r="108" spans="1:6" ht="27.75" customHeight="1" thickBot="1" x14ac:dyDescent="0.25">
      <c r="A108" s="101">
        <v>4511</v>
      </c>
      <c r="B108" s="127" t="s">
        <v>476</v>
      </c>
      <c r="C108" s="103" t="s">
        <v>100</v>
      </c>
      <c r="D108" s="151">
        <f>E108</f>
        <v>0</v>
      </c>
      <c r="E108" s="151">
        <v>0</v>
      </c>
      <c r="F108" s="89" t="s">
        <v>110</v>
      </c>
    </row>
    <row r="109" spans="1:6" ht="28.5" customHeight="1" thickBot="1" x14ac:dyDescent="0.25">
      <c r="A109" s="101">
        <v>4512</v>
      </c>
      <c r="B109" s="70" t="s">
        <v>366</v>
      </c>
      <c r="C109" s="103" t="s">
        <v>101</v>
      </c>
      <c r="D109" s="151">
        <f>E109</f>
        <v>0</v>
      </c>
      <c r="E109" s="151">
        <v>0</v>
      </c>
      <c r="F109" s="89" t="s">
        <v>110</v>
      </c>
    </row>
    <row r="110" spans="1:6" ht="42.75" customHeight="1" thickBot="1" x14ac:dyDescent="0.25">
      <c r="A110" s="101">
        <v>4520</v>
      </c>
      <c r="B110" s="71" t="s">
        <v>477</v>
      </c>
      <c r="C110" s="99" t="s">
        <v>107</v>
      </c>
      <c r="D110" s="236">
        <f>D112+D113</f>
        <v>0</v>
      </c>
      <c r="E110" s="236">
        <f>E112+E113</f>
        <v>0</v>
      </c>
      <c r="F110" s="230"/>
    </row>
    <row r="111" spans="1:6" ht="16.5" customHeight="1" thickBot="1" x14ac:dyDescent="0.25">
      <c r="A111" s="101"/>
      <c r="B111" s="64" t="s">
        <v>312</v>
      </c>
      <c r="C111" s="99"/>
      <c r="D111" s="151"/>
      <c r="E111" s="151"/>
      <c r="F111" s="89"/>
    </row>
    <row r="112" spans="1:6" ht="30" customHeight="1" thickBot="1" x14ac:dyDescent="0.25">
      <c r="A112" s="101">
        <v>4521</v>
      </c>
      <c r="B112" s="70" t="s">
        <v>326</v>
      </c>
      <c r="C112" s="103" t="s">
        <v>102</v>
      </c>
      <c r="D112" s="151">
        <f>E112</f>
        <v>0</v>
      </c>
      <c r="E112" s="151">
        <v>0</v>
      </c>
      <c r="F112" s="89" t="s">
        <v>110</v>
      </c>
    </row>
    <row r="113" spans="1:6" ht="30" customHeight="1" thickBot="1" x14ac:dyDescent="0.25">
      <c r="A113" s="101">
        <v>4522</v>
      </c>
      <c r="B113" s="70" t="s">
        <v>339</v>
      </c>
      <c r="C113" s="103" t="s">
        <v>103</v>
      </c>
      <c r="D113" s="151">
        <f>E113</f>
        <v>0</v>
      </c>
      <c r="E113" s="151">
        <v>0</v>
      </c>
      <c r="F113" s="89" t="s">
        <v>110</v>
      </c>
    </row>
    <row r="114" spans="1:6" ht="56.25" customHeight="1" thickBot="1" x14ac:dyDescent="0.25">
      <c r="A114" s="101">
        <v>4530</v>
      </c>
      <c r="B114" s="71" t="s">
        <v>478</v>
      </c>
      <c r="C114" s="99" t="s">
        <v>107</v>
      </c>
      <c r="D114" s="229">
        <f>F114+E114</f>
        <v>12500</v>
      </c>
      <c r="E114" s="229">
        <f>E116+E117+E118</f>
        <v>12500</v>
      </c>
      <c r="F114" s="153">
        <v>0</v>
      </c>
    </row>
    <row r="115" spans="1:6" ht="18" customHeight="1" thickBot="1" x14ac:dyDescent="0.25">
      <c r="A115" s="101"/>
      <c r="B115" s="64" t="s">
        <v>312</v>
      </c>
      <c r="C115" s="99"/>
      <c r="D115" s="147"/>
      <c r="E115" s="147"/>
      <c r="F115" s="89"/>
    </row>
    <row r="116" spans="1:6" ht="42.75" customHeight="1" thickBot="1" x14ac:dyDescent="0.25">
      <c r="A116" s="101">
        <v>4531</v>
      </c>
      <c r="B116" s="124" t="s">
        <v>327</v>
      </c>
      <c r="C116" s="102" t="s">
        <v>11</v>
      </c>
      <c r="D116" s="151">
        <f>E116</f>
        <v>12500</v>
      </c>
      <c r="E116" s="151">
        <v>12500</v>
      </c>
      <c r="F116" s="89" t="s">
        <v>107</v>
      </c>
    </row>
    <row r="117" spans="1:6" ht="42.75" customHeight="1" thickBot="1" x14ac:dyDescent="0.25">
      <c r="A117" s="101">
        <v>4532</v>
      </c>
      <c r="B117" s="124" t="s">
        <v>328</v>
      </c>
      <c r="C117" s="103" t="s">
        <v>12</v>
      </c>
      <c r="D117" s="151">
        <f>E117</f>
        <v>0</v>
      </c>
      <c r="E117" s="151">
        <v>0</v>
      </c>
      <c r="F117" s="152">
        <v>0</v>
      </c>
    </row>
    <row r="118" spans="1:6" ht="45.75" customHeight="1" thickBot="1" x14ac:dyDescent="0.25">
      <c r="A118" s="101">
        <v>4533</v>
      </c>
      <c r="B118" s="124" t="s">
        <v>479</v>
      </c>
      <c r="C118" s="103" t="s">
        <v>13</v>
      </c>
      <c r="D118" s="150">
        <f>E118</f>
        <v>0</v>
      </c>
      <c r="E118" s="150">
        <v>0</v>
      </c>
      <c r="F118" s="89" t="s">
        <v>107</v>
      </c>
    </row>
    <row r="119" spans="1:6" ht="20.25" customHeight="1" thickBot="1" x14ac:dyDescent="0.25">
      <c r="A119" s="101"/>
      <c r="B119" s="128" t="s">
        <v>313</v>
      </c>
      <c r="C119" s="103"/>
      <c r="D119" s="147"/>
      <c r="E119" s="147"/>
      <c r="F119" s="89"/>
    </row>
    <row r="120" spans="1:6" ht="42.75" customHeight="1" thickBot="1" x14ac:dyDescent="0.25">
      <c r="A120" s="101">
        <v>4534</v>
      </c>
      <c r="B120" s="128" t="s">
        <v>233</v>
      </c>
      <c r="C120" s="103"/>
      <c r="D120" s="151">
        <v>0</v>
      </c>
      <c r="E120" s="151">
        <v>0</v>
      </c>
      <c r="F120" s="151">
        <f>F122+F123</f>
        <v>0</v>
      </c>
    </row>
    <row r="121" spans="1:6" ht="17.25" customHeight="1" thickBot="1" x14ac:dyDescent="0.25">
      <c r="A121" s="101"/>
      <c r="B121" s="128" t="s">
        <v>318</v>
      </c>
      <c r="C121" s="103"/>
      <c r="D121" s="151"/>
      <c r="E121" s="151"/>
      <c r="F121" s="152"/>
    </row>
    <row r="122" spans="1:6" ht="27" customHeight="1" thickBot="1" x14ac:dyDescent="0.25">
      <c r="A122" s="129">
        <v>4535</v>
      </c>
      <c r="B122" s="130" t="s">
        <v>317</v>
      </c>
      <c r="C122" s="103"/>
      <c r="D122" s="151">
        <v>0</v>
      </c>
      <c r="E122" s="151">
        <v>0</v>
      </c>
      <c r="F122" s="152">
        <v>0</v>
      </c>
    </row>
    <row r="123" spans="1:6" ht="22.5" customHeight="1" thickBot="1" x14ac:dyDescent="0.25">
      <c r="A123" s="101">
        <v>4536</v>
      </c>
      <c r="B123" s="128" t="s">
        <v>319</v>
      </c>
      <c r="C123" s="103"/>
      <c r="D123" s="151">
        <v>0</v>
      </c>
      <c r="E123" s="151">
        <v>0</v>
      </c>
      <c r="F123" s="152">
        <v>0</v>
      </c>
    </row>
    <row r="124" spans="1:6" ht="22.5" customHeight="1" thickBot="1" x14ac:dyDescent="0.25">
      <c r="A124" s="101">
        <v>4537</v>
      </c>
      <c r="B124" s="128" t="s">
        <v>320</v>
      </c>
      <c r="C124" s="103"/>
      <c r="D124" s="151">
        <v>0</v>
      </c>
      <c r="E124" s="151">
        <v>0</v>
      </c>
      <c r="F124" s="152">
        <v>0</v>
      </c>
    </row>
    <row r="125" spans="1:6" ht="26.25" customHeight="1" thickBot="1" x14ac:dyDescent="0.25">
      <c r="A125" s="101">
        <v>4538</v>
      </c>
      <c r="B125" s="128" t="s">
        <v>322</v>
      </c>
      <c r="C125" s="103"/>
      <c r="D125" s="151">
        <v>0</v>
      </c>
      <c r="E125" s="151">
        <v>0</v>
      </c>
      <c r="F125" s="152">
        <v>0</v>
      </c>
    </row>
    <row r="126" spans="1:6" ht="55.5" customHeight="1" thickBot="1" x14ac:dyDescent="0.25">
      <c r="A126" s="101">
        <v>4540</v>
      </c>
      <c r="B126" s="71" t="s">
        <v>480</v>
      </c>
      <c r="C126" s="99" t="s">
        <v>107</v>
      </c>
      <c r="D126" s="153">
        <f>F126+E126</f>
        <v>6000</v>
      </c>
      <c r="E126" s="153">
        <f>E130+E128</f>
        <v>6000</v>
      </c>
      <c r="F126" s="153">
        <f>F128+F129+F130</f>
        <v>0</v>
      </c>
    </row>
    <row r="127" spans="1:6" ht="24" customHeight="1" thickBot="1" x14ac:dyDescent="0.25">
      <c r="A127" s="101"/>
      <c r="B127" s="64" t="s">
        <v>312</v>
      </c>
      <c r="C127" s="99"/>
      <c r="D127" s="151"/>
      <c r="E127" s="151"/>
      <c r="F127" s="152"/>
    </row>
    <row r="128" spans="1:6" ht="42.75" customHeight="1" thickBot="1" x14ac:dyDescent="0.25">
      <c r="A128" s="101">
        <v>4541</v>
      </c>
      <c r="B128" s="124" t="s">
        <v>14</v>
      </c>
      <c r="C128" s="103" t="s">
        <v>16</v>
      </c>
      <c r="D128" s="151">
        <f>E128+F128</f>
        <v>5000</v>
      </c>
      <c r="E128" s="152">
        <v>5000</v>
      </c>
      <c r="F128" s="152">
        <v>0</v>
      </c>
    </row>
    <row r="129" spans="1:6" ht="42.75" customHeight="1" thickBot="1" x14ac:dyDescent="0.25">
      <c r="A129" s="101">
        <v>4542</v>
      </c>
      <c r="B129" s="124" t="s">
        <v>15</v>
      </c>
      <c r="C129" s="103" t="s">
        <v>17</v>
      </c>
      <c r="D129" s="151">
        <v>0</v>
      </c>
      <c r="E129" s="152" t="s">
        <v>110</v>
      </c>
      <c r="F129" s="152">
        <v>0</v>
      </c>
    </row>
    <row r="130" spans="1:6" ht="34.5" customHeight="1" thickBot="1" x14ac:dyDescent="0.25">
      <c r="A130" s="101">
        <v>4543</v>
      </c>
      <c r="B130" s="124" t="s">
        <v>516</v>
      </c>
      <c r="C130" s="103" t="s">
        <v>18</v>
      </c>
      <c r="D130" s="152">
        <f>E130+F130</f>
        <v>1000</v>
      </c>
      <c r="E130" s="152">
        <f>E132</f>
        <v>1000</v>
      </c>
      <c r="F130" s="152">
        <f>F132+F136+F137</f>
        <v>0</v>
      </c>
    </row>
    <row r="131" spans="1:6" ht="21.75" customHeight="1" thickBot="1" x14ac:dyDescent="0.25">
      <c r="A131" s="101"/>
      <c r="B131" s="128" t="s">
        <v>313</v>
      </c>
      <c r="C131" s="103"/>
      <c r="D131" s="147"/>
      <c r="E131" s="147"/>
      <c r="F131" s="148"/>
    </row>
    <row r="132" spans="1:6" ht="42.75" customHeight="1" thickBot="1" x14ac:dyDescent="0.25">
      <c r="A132" s="101">
        <v>4544</v>
      </c>
      <c r="B132" s="128" t="s">
        <v>234</v>
      </c>
      <c r="C132" s="103"/>
      <c r="D132" s="151">
        <f>E132+F132</f>
        <v>1000</v>
      </c>
      <c r="E132" s="151">
        <f>E134+E135+E136+E137</f>
        <v>1000</v>
      </c>
      <c r="F132" s="151">
        <f>F134+F135+F136+F137</f>
        <v>0</v>
      </c>
    </row>
    <row r="133" spans="1:6" ht="16.5" customHeight="1" thickBot="1" x14ac:dyDescent="0.25">
      <c r="A133" s="101"/>
      <c r="B133" s="128" t="s">
        <v>318</v>
      </c>
      <c r="C133" s="103"/>
      <c r="D133" s="151"/>
      <c r="E133" s="151"/>
      <c r="F133" s="152"/>
    </row>
    <row r="134" spans="1:6" ht="25.5" customHeight="1" thickBot="1" x14ac:dyDescent="0.25">
      <c r="A134" s="129">
        <v>4545</v>
      </c>
      <c r="B134" s="130" t="s">
        <v>317</v>
      </c>
      <c r="C134" s="103"/>
      <c r="D134" s="151">
        <f>E134+F134</f>
        <v>0</v>
      </c>
      <c r="E134" s="151">
        <v>0</v>
      </c>
      <c r="F134" s="152">
        <v>0</v>
      </c>
    </row>
    <row r="135" spans="1:6" ht="21.75" customHeight="1" thickBot="1" x14ac:dyDescent="0.25">
      <c r="A135" s="101">
        <v>4546</v>
      </c>
      <c r="B135" s="128" t="s">
        <v>321</v>
      </c>
      <c r="C135" s="103"/>
      <c r="D135" s="151">
        <f>E135+F135</f>
        <v>0</v>
      </c>
      <c r="E135" s="151">
        <v>0</v>
      </c>
      <c r="F135" s="152">
        <v>0</v>
      </c>
    </row>
    <row r="136" spans="1:6" ht="22.5" customHeight="1" thickBot="1" x14ac:dyDescent="0.25">
      <c r="A136" s="101">
        <v>4547</v>
      </c>
      <c r="B136" s="128" t="s">
        <v>320</v>
      </c>
      <c r="C136" s="103"/>
      <c r="D136" s="151">
        <f>E136+F136</f>
        <v>0</v>
      </c>
      <c r="E136" s="151">
        <v>0</v>
      </c>
      <c r="F136" s="152">
        <v>0</v>
      </c>
    </row>
    <row r="137" spans="1:6" ht="22.5" customHeight="1" thickBot="1" x14ac:dyDescent="0.25">
      <c r="A137" s="101">
        <v>4548</v>
      </c>
      <c r="B137" s="128" t="s">
        <v>322</v>
      </c>
      <c r="C137" s="103"/>
      <c r="D137" s="151">
        <f>E137+F137</f>
        <v>1000</v>
      </c>
      <c r="E137" s="151">
        <v>1000</v>
      </c>
      <c r="F137" s="152">
        <v>0</v>
      </c>
    </row>
    <row r="138" spans="1:6" ht="36" customHeight="1" thickBot="1" x14ac:dyDescent="0.25">
      <c r="A138" s="101">
        <v>4600</v>
      </c>
      <c r="B138" s="71" t="s">
        <v>481</v>
      </c>
      <c r="C138" s="99" t="s">
        <v>107</v>
      </c>
      <c r="D138" s="190">
        <f>E138</f>
        <v>390608.72399999999</v>
      </c>
      <c r="E138" s="190">
        <f>E140+E144+E150</f>
        <v>390608.72399999999</v>
      </c>
      <c r="F138" s="234" t="s">
        <v>110</v>
      </c>
    </row>
    <row r="139" spans="1:6" ht="22.5" customHeight="1" thickBot="1" x14ac:dyDescent="0.25">
      <c r="A139" s="104"/>
      <c r="B139" s="64" t="s">
        <v>313</v>
      </c>
      <c r="C139" s="105"/>
      <c r="D139" s="147"/>
      <c r="E139" s="147"/>
      <c r="F139" s="88"/>
    </row>
    <row r="140" spans="1:6" ht="22.5" customHeight="1" thickBot="1" x14ac:dyDescent="0.25">
      <c r="A140" s="104">
        <v>4610</v>
      </c>
      <c r="B140" s="131" t="s">
        <v>343</v>
      </c>
      <c r="C140" s="105"/>
      <c r="D140" s="237">
        <f>D142+D143</f>
        <v>0</v>
      </c>
      <c r="E140" s="237">
        <f>E142+E143</f>
        <v>0</v>
      </c>
      <c r="F140" s="230" t="s">
        <v>111</v>
      </c>
    </row>
    <row r="141" spans="1:6" ht="22.5" customHeight="1" thickBot="1" x14ac:dyDescent="0.25">
      <c r="A141" s="104"/>
      <c r="B141" s="64" t="s">
        <v>313</v>
      </c>
      <c r="C141" s="105"/>
      <c r="D141" s="147"/>
      <c r="E141" s="147"/>
      <c r="F141" s="89"/>
    </row>
    <row r="142" spans="1:6" ht="42.75" customHeight="1" thickBot="1" x14ac:dyDescent="0.25">
      <c r="A142" s="104">
        <v>4610</v>
      </c>
      <c r="B142" s="132" t="s">
        <v>251</v>
      </c>
      <c r="C142" s="105" t="s">
        <v>250</v>
      </c>
      <c r="D142" s="151">
        <v>0</v>
      </c>
      <c r="E142" s="151">
        <v>0</v>
      </c>
      <c r="F142" s="89" t="s">
        <v>110</v>
      </c>
    </row>
    <row r="143" spans="1:6" ht="42.75" customHeight="1" thickBot="1" x14ac:dyDescent="0.25">
      <c r="A143" s="104">
        <v>4620</v>
      </c>
      <c r="B143" s="133" t="s">
        <v>345</v>
      </c>
      <c r="C143" s="105" t="s">
        <v>344</v>
      </c>
      <c r="D143" s="151">
        <v>0</v>
      </c>
      <c r="E143" s="151">
        <v>0</v>
      </c>
      <c r="F143" s="89" t="s">
        <v>110</v>
      </c>
    </row>
    <row r="144" spans="1:6" ht="57.75" customHeight="1" thickBot="1" x14ac:dyDescent="0.25">
      <c r="A144" s="101">
        <v>4630</v>
      </c>
      <c r="B144" s="69" t="s">
        <v>482</v>
      </c>
      <c r="C144" s="99"/>
      <c r="D144" s="495">
        <f>E144</f>
        <v>390608.72399999999</v>
      </c>
      <c r="E144" s="495">
        <f>E146+E147+E148+E149</f>
        <v>390608.72399999999</v>
      </c>
      <c r="F144" s="235" t="s">
        <v>110</v>
      </c>
    </row>
    <row r="145" spans="1:6" ht="20.25" customHeight="1" thickBot="1" x14ac:dyDescent="0.25">
      <c r="A145" s="101"/>
      <c r="B145" s="64" t="s">
        <v>312</v>
      </c>
      <c r="C145" s="99"/>
      <c r="D145" s="147"/>
      <c r="E145" s="147"/>
      <c r="F145" s="148"/>
    </row>
    <row r="146" spans="1:6" ht="29.25" customHeight="1" thickBot="1" x14ac:dyDescent="0.25">
      <c r="A146" s="101">
        <v>4631</v>
      </c>
      <c r="B146" s="70" t="s">
        <v>23</v>
      </c>
      <c r="C146" s="103" t="s">
        <v>19</v>
      </c>
      <c r="D146" s="151">
        <f>E146</f>
        <v>0</v>
      </c>
      <c r="E146" s="151">
        <v>0</v>
      </c>
      <c r="F146" s="148" t="s">
        <v>110</v>
      </c>
    </row>
    <row r="147" spans="1:6" ht="27" customHeight="1" thickBot="1" x14ac:dyDescent="0.25">
      <c r="A147" s="101">
        <v>4632</v>
      </c>
      <c r="B147" s="68" t="s">
        <v>24</v>
      </c>
      <c r="C147" s="103" t="s">
        <v>20</v>
      </c>
      <c r="D147" s="151">
        <f>E147</f>
        <v>50000</v>
      </c>
      <c r="E147" s="151">
        <v>50000</v>
      </c>
      <c r="F147" s="148" t="s">
        <v>110</v>
      </c>
    </row>
    <row r="148" spans="1:6" ht="21.75" customHeight="1" thickBot="1" x14ac:dyDescent="0.25">
      <c r="A148" s="101">
        <v>4633</v>
      </c>
      <c r="B148" s="70" t="s">
        <v>25</v>
      </c>
      <c r="C148" s="103" t="s">
        <v>21</v>
      </c>
      <c r="D148" s="151">
        <f>E148</f>
        <v>0</v>
      </c>
      <c r="E148" s="151">
        <v>0</v>
      </c>
      <c r="F148" s="148" t="s">
        <v>110</v>
      </c>
    </row>
    <row r="149" spans="1:6" ht="24" customHeight="1" thickBot="1" x14ac:dyDescent="0.25">
      <c r="A149" s="101">
        <v>4634</v>
      </c>
      <c r="B149" s="70" t="s">
        <v>26</v>
      </c>
      <c r="C149" s="103" t="s">
        <v>22</v>
      </c>
      <c r="D149" s="494">
        <f>E149</f>
        <v>340608.72399999999</v>
      </c>
      <c r="E149" s="494">
        <v>340608.72399999999</v>
      </c>
      <c r="F149" s="148" t="s">
        <v>110</v>
      </c>
    </row>
    <row r="150" spans="1:6" ht="24" customHeight="1" thickBot="1" x14ac:dyDescent="0.25">
      <c r="A150" s="101">
        <v>4640</v>
      </c>
      <c r="B150" s="69" t="s">
        <v>483</v>
      </c>
      <c r="C150" s="99" t="s">
        <v>107</v>
      </c>
      <c r="D150" s="236">
        <f>E150</f>
        <v>0</v>
      </c>
      <c r="E150" s="236">
        <f>E153+E152</f>
        <v>0</v>
      </c>
      <c r="F150" s="235" t="s">
        <v>110</v>
      </c>
    </row>
    <row r="151" spans="1:6" ht="24" customHeight="1" thickBot="1" x14ac:dyDescent="0.25">
      <c r="A151" s="101"/>
      <c r="B151" s="64" t="s">
        <v>312</v>
      </c>
      <c r="C151" s="99"/>
      <c r="D151" s="151"/>
      <c r="E151" s="151"/>
      <c r="F151" s="148"/>
    </row>
    <row r="152" spans="1:6" ht="24" customHeight="1" thickBot="1" x14ac:dyDescent="0.25">
      <c r="A152" s="101">
        <v>4641</v>
      </c>
      <c r="B152" s="70" t="s">
        <v>27</v>
      </c>
      <c r="C152" s="103" t="s">
        <v>28</v>
      </c>
      <c r="D152" s="151">
        <f>E152</f>
        <v>0</v>
      </c>
      <c r="E152" s="151">
        <v>0</v>
      </c>
      <c r="F152" s="148" t="s">
        <v>110</v>
      </c>
    </row>
    <row r="153" spans="1:6" ht="24" customHeight="1" thickBot="1" x14ac:dyDescent="0.25">
      <c r="A153" s="101">
        <v>4642</v>
      </c>
      <c r="B153" s="70" t="s">
        <v>520</v>
      </c>
      <c r="C153" s="103" t="s">
        <v>521</v>
      </c>
      <c r="D153" s="151">
        <f>E153</f>
        <v>0</v>
      </c>
      <c r="E153" s="151">
        <v>0</v>
      </c>
      <c r="F153" s="148" t="s">
        <v>110</v>
      </c>
    </row>
    <row r="154" spans="1:6" ht="38.25" customHeight="1" thickBot="1" x14ac:dyDescent="0.25">
      <c r="A154" s="101">
        <v>4700</v>
      </c>
      <c r="B154" s="72" t="s">
        <v>484</v>
      </c>
      <c r="C154" s="99" t="s">
        <v>107</v>
      </c>
      <c r="D154" s="189">
        <f>E154+F154</f>
        <v>34500</v>
      </c>
      <c r="E154" s="189">
        <f>E156+E160+E166+E169+E173+E176</f>
        <v>34500</v>
      </c>
      <c r="F154" s="189">
        <v>0</v>
      </c>
    </row>
    <row r="155" spans="1:6" ht="24" customHeight="1" thickBot="1" x14ac:dyDescent="0.25">
      <c r="A155" s="104"/>
      <c r="B155" s="64" t="s">
        <v>313</v>
      </c>
      <c r="C155" s="105"/>
      <c r="D155" s="147"/>
      <c r="E155" s="147"/>
      <c r="F155" s="147"/>
    </row>
    <row r="156" spans="1:6" ht="58.5" customHeight="1" thickBot="1" x14ac:dyDescent="0.25">
      <c r="A156" s="101">
        <v>4710</v>
      </c>
      <c r="B156" s="72" t="s">
        <v>485</v>
      </c>
      <c r="C156" s="99" t="s">
        <v>107</v>
      </c>
      <c r="D156" s="235">
        <f>E156</f>
        <v>8500</v>
      </c>
      <c r="E156" s="235">
        <f>E158+E159</f>
        <v>8500</v>
      </c>
      <c r="F156" s="235" t="s">
        <v>110</v>
      </c>
    </row>
    <row r="157" spans="1:6" ht="21" customHeight="1" thickBot="1" x14ac:dyDescent="0.25">
      <c r="A157" s="101"/>
      <c r="B157" s="64" t="s">
        <v>312</v>
      </c>
      <c r="C157" s="99"/>
      <c r="D157" s="147"/>
      <c r="E157" s="147"/>
      <c r="F157" s="148"/>
    </row>
    <row r="158" spans="1:6" ht="58.5" customHeight="1" thickBot="1" x14ac:dyDescent="0.25">
      <c r="A158" s="101">
        <v>4711</v>
      </c>
      <c r="B158" s="68" t="s">
        <v>252</v>
      </c>
      <c r="C158" s="103" t="s">
        <v>29</v>
      </c>
      <c r="D158" s="147">
        <f>E158</f>
        <v>0</v>
      </c>
      <c r="E158" s="147">
        <v>0</v>
      </c>
      <c r="F158" s="148" t="s">
        <v>110</v>
      </c>
    </row>
    <row r="159" spans="1:6" ht="42.75" customHeight="1" thickBot="1" x14ac:dyDescent="0.25">
      <c r="A159" s="101">
        <v>4712</v>
      </c>
      <c r="B159" s="70" t="s">
        <v>31</v>
      </c>
      <c r="C159" s="103" t="s">
        <v>30</v>
      </c>
      <c r="D159" s="151">
        <f>E159</f>
        <v>8500</v>
      </c>
      <c r="E159" s="151">
        <v>8500</v>
      </c>
      <c r="F159" s="148" t="s">
        <v>110</v>
      </c>
    </row>
    <row r="160" spans="1:6" ht="72.75" customHeight="1" thickBot="1" x14ac:dyDescent="0.25">
      <c r="A160" s="101">
        <v>4720</v>
      </c>
      <c r="B160" s="69" t="s">
        <v>486</v>
      </c>
      <c r="C160" s="134" t="s">
        <v>107</v>
      </c>
      <c r="D160" s="153">
        <f>E160</f>
        <v>26000</v>
      </c>
      <c r="E160" s="153">
        <f>E162+E163+E164+E165</f>
        <v>26000</v>
      </c>
      <c r="F160" s="235" t="s">
        <v>110</v>
      </c>
    </row>
    <row r="161" spans="1:6" ht="24" customHeight="1" thickBot="1" x14ac:dyDescent="0.25">
      <c r="A161" s="101"/>
      <c r="B161" s="64" t="s">
        <v>312</v>
      </c>
      <c r="C161" s="99"/>
      <c r="D161" s="147"/>
      <c r="E161" s="147"/>
      <c r="F161" s="148"/>
    </row>
    <row r="162" spans="1:6" ht="24" customHeight="1" thickBot="1" x14ac:dyDescent="0.25">
      <c r="A162" s="101">
        <v>4721</v>
      </c>
      <c r="B162" s="70" t="s">
        <v>367</v>
      </c>
      <c r="C162" s="103" t="s">
        <v>32</v>
      </c>
      <c r="D162" s="151">
        <f>E162</f>
        <v>0</v>
      </c>
      <c r="E162" s="151">
        <v>0</v>
      </c>
      <c r="F162" s="148" t="s">
        <v>110</v>
      </c>
    </row>
    <row r="163" spans="1:6" ht="19.5" customHeight="1" thickBot="1" x14ac:dyDescent="0.25">
      <c r="A163" s="101">
        <v>4722</v>
      </c>
      <c r="B163" s="70" t="s">
        <v>368</v>
      </c>
      <c r="C163" s="135">
        <v>4822</v>
      </c>
      <c r="D163" s="151">
        <f>E163</f>
        <v>0</v>
      </c>
      <c r="E163" s="151">
        <v>0</v>
      </c>
      <c r="F163" s="148" t="s">
        <v>110</v>
      </c>
    </row>
    <row r="164" spans="1:6" ht="28.5" customHeight="1" thickBot="1" x14ac:dyDescent="0.25">
      <c r="A164" s="101">
        <v>4723</v>
      </c>
      <c r="B164" s="70" t="s">
        <v>35</v>
      </c>
      <c r="C164" s="103" t="s">
        <v>33</v>
      </c>
      <c r="D164" s="151">
        <f>E164</f>
        <v>26000</v>
      </c>
      <c r="E164" s="151">
        <v>26000</v>
      </c>
      <c r="F164" s="148" t="s">
        <v>110</v>
      </c>
    </row>
    <row r="165" spans="1:6" ht="42.75" customHeight="1" thickBot="1" x14ac:dyDescent="0.25">
      <c r="A165" s="101">
        <v>4724</v>
      </c>
      <c r="B165" s="70" t="s">
        <v>36</v>
      </c>
      <c r="C165" s="103" t="s">
        <v>34</v>
      </c>
      <c r="D165" s="151">
        <f>E165</f>
        <v>0</v>
      </c>
      <c r="E165" s="151">
        <v>0</v>
      </c>
      <c r="F165" s="148" t="s">
        <v>110</v>
      </c>
    </row>
    <row r="166" spans="1:6" ht="27.75" customHeight="1" thickBot="1" x14ac:dyDescent="0.25">
      <c r="A166" s="101">
        <v>4730</v>
      </c>
      <c r="B166" s="69" t="s">
        <v>487</v>
      </c>
      <c r="C166" s="99" t="s">
        <v>107</v>
      </c>
      <c r="D166" s="153">
        <f>E166</f>
        <v>0</v>
      </c>
      <c r="E166" s="153">
        <f>E168</f>
        <v>0</v>
      </c>
      <c r="F166" s="235" t="s">
        <v>110</v>
      </c>
    </row>
    <row r="167" spans="1:6" ht="22.5" customHeight="1" thickBot="1" x14ac:dyDescent="0.25">
      <c r="A167" s="101"/>
      <c r="B167" s="64" t="s">
        <v>312</v>
      </c>
      <c r="C167" s="99"/>
      <c r="D167" s="151"/>
      <c r="E167" s="151"/>
      <c r="F167" s="148"/>
    </row>
    <row r="168" spans="1:6" ht="26.25" customHeight="1" thickBot="1" x14ac:dyDescent="0.25">
      <c r="A168" s="101">
        <v>4731</v>
      </c>
      <c r="B168" s="127" t="s">
        <v>488</v>
      </c>
      <c r="C168" s="103" t="s">
        <v>37</v>
      </c>
      <c r="D168" s="151">
        <v>0</v>
      </c>
      <c r="E168" s="151">
        <v>0</v>
      </c>
      <c r="F168" s="148" t="s">
        <v>110</v>
      </c>
    </row>
    <row r="169" spans="1:6" ht="59.25" customHeight="1" thickBot="1" x14ac:dyDescent="0.25">
      <c r="A169" s="101">
        <v>4740</v>
      </c>
      <c r="B169" s="136" t="s">
        <v>489</v>
      </c>
      <c r="C169" s="99" t="s">
        <v>107</v>
      </c>
      <c r="D169" s="153">
        <f>E169</f>
        <v>0</v>
      </c>
      <c r="E169" s="153">
        <f>E171+E172</f>
        <v>0</v>
      </c>
      <c r="F169" s="235" t="s">
        <v>110</v>
      </c>
    </row>
    <row r="170" spans="1:6" ht="21.75" customHeight="1" thickBot="1" x14ac:dyDescent="0.25">
      <c r="A170" s="101"/>
      <c r="B170" s="64" t="s">
        <v>312</v>
      </c>
      <c r="C170" s="99"/>
      <c r="D170" s="151"/>
      <c r="E170" s="151"/>
      <c r="F170" s="148"/>
    </row>
    <row r="171" spans="1:6" ht="42.75" customHeight="1" thickBot="1" x14ac:dyDescent="0.25">
      <c r="A171" s="101">
        <v>4741</v>
      </c>
      <c r="B171" s="70" t="s">
        <v>369</v>
      </c>
      <c r="C171" s="103" t="s">
        <v>38</v>
      </c>
      <c r="D171" s="151">
        <f>E171</f>
        <v>0</v>
      </c>
      <c r="E171" s="151">
        <v>0</v>
      </c>
      <c r="F171" s="148" t="s">
        <v>110</v>
      </c>
    </row>
    <row r="172" spans="1:6" ht="42.75" customHeight="1" thickBot="1" x14ac:dyDescent="0.25">
      <c r="A172" s="101">
        <v>4742</v>
      </c>
      <c r="B172" s="70" t="s">
        <v>40</v>
      </c>
      <c r="C172" s="103" t="s">
        <v>39</v>
      </c>
      <c r="D172" s="151">
        <f>E172</f>
        <v>0</v>
      </c>
      <c r="E172" s="151">
        <v>0</v>
      </c>
      <c r="F172" s="148" t="s">
        <v>110</v>
      </c>
    </row>
    <row r="173" spans="1:6" ht="65.25" customHeight="1" thickBot="1" x14ac:dyDescent="0.25">
      <c r="A173" s="101">
        <v>4750</v>
      </c>
      <c r="B173" s="69" t="s">
        <v>490</v>
      </c>
      <c r="C173" s="99" t="s">
        <v>107</v>
      </c>
      <c r="D173" s="235">
        <f>E173</f>
        <v>0</v>
      </c>
      <c r="E173" s="235">
        <f>E175</f>
        <v>0</v>
      </c>
      <c r="F173" s="235" t="s">
        <v>110</v>
      </c>
    </row>
    <row r="174" spans="1:6" ht="19.5" customHeight="1" thickBot="1" x14ac:dyDescent="0.25">
      <c r="A174" s="101"/>
      <c r="B174" s="64" t="s">
        <v>312</v>
      </c>
      <c r="C174" s="99"/>
      <c r="D174" s="147"/>
      <c r="E174" s="147"/>
      <c r="F174" s="148"/>
    </row>
    <row r="175" spans="1:6" ht="55.5" customHeight="1" thickBot="1" x14ac:dyDescent="0.25">
      <c r="A175" s="101">
        <v>4751</v>
      </c>
      <c r="B175" s="70" t="s">
        <v>41</v>
      </c>
      <c r="C175" s="103" t="s">
        <v>42</v>
      </c>
      <c r="D175" s="147">
        <f>E175</f>
        <v>0</v>
      </c>
      <c r="E175" s="147">
        <v>0</v>
      </c>
      <c r="F175" s="148" t="s">
        <v>110</v>
      </c>
    </row>
    <row r="176" spans="1:6" ht="21.75" customHeight="1" thickBot="1" x14ac:dyDescent="0.25">
      <c r="A176" s="101">
        <v>4760</v>
      </c>
      <c r="B176" s="136" t="s">
        <v>491</v>
      </c>
      <c r="C176" s="99" t="s">
        <v>107</v>
      </c>
      <c r="D176" s="235">
        <f>E176</f>
        <v>0</v>
      </c>
      <c r="E176" s="235">
        <f>E178</f>
        <v>0</v>
      </c>
      <c r="F176" s="235" t="s">
        <v>110</v>
      </c>
    </row>
    <row r="177" spans="1:12" ht="21.75" customHeight="1" thickBot="1" x14ac:dyDescent="0.25">
      <c r="A177" s="101"/>
      <c r="B177" s="64" t="s">
        <v>312</v>
      </c>
      <c r="C177" s="99"/>
      <c r="D177" s="147"/>
      <c r="E177" s="147"/>
      <c r="F177" s="148"/>
    </row>
    <row r="178" spans="1:12" ht="21.75" customHeight="1" thickBot="1" x14ac:dyDescent="0.25">
      <c r="A178" s="101">
        <v>4761</v>
      </c>
      <c r="B178" s="70" t="s">
        <v>44</v>
      </c>
      <c r="C178" s="103" t="s">
        <v>43</v>
      </c>
      <c r="D178" s="147">
        <f>E178</f>
        <v>0</v>
      </c>
      <c r="E178" s="147">
        <v>0</v>
      </c>
      <c r="F178" s="148" t="s">
        <v>110</v>
      </c>
    </row>
    <row r="179" spans="1:12" ht="21.75" customHeight="1" thickBot="1" x14ac:dyDescent="0.25">
      <c r="A179" s="101">
        <v>4770</v>
      </c>
      <c r="B179" s="69" t="s">
        <v>492</v>
      </c>
      <c r="C179" s="99" t="s">
        <v>107</v>
      </c>
      <c r="D179" s="229">
        <f>E179+F179</f>
        <v>2141219.9</v>
      </c>
      <c r="E179" s="229">
        <f>E181</f>
        <v>2141219.9</v>
      </c>
      <c r="F179" s="237"/>
    </row>
    <row r="180" spans="1:12" ht="21.75" customHeight="1" thickBot="1" x14ac:dyDescent="0.25">
      <c r="A180" s="101"/>
      <c r="B180" s="64" t="s">
        <v>312</v>
      </c>
      <c r="C180" s="99"/>
      <c r="D180" s="147"/>
      <c r="E180" s="147"/>
      <c r="F180" s="148"/>
    </row>
    <row r="181" spans="1:12" ht="24.75" customHeight="1" thickBot="1" x14ac:dyDescent="0.25">
      <c r="A181" s="101">
        <v>4771</v>
      </c>
      <c r="B181" s="70" t="s">
        <v>49</v>
      </c>
      <c r="C181" s="103" t="s">
        <v>45</v>
      </c>
      <c r="D181" s="149">
        <f>E181</f>
        <v>2141219.9</v>
      </c>
      <c r="E181" s="149">
        <v>2141219.9</v>
      </c>
      <c r="F181" s="147"/>
    </row>
    <row r="182" spans="1:12" ht="42.75" customHeight="1" thickBot="1" x14ac:dyDescent="0.25">
      <c r="A182" s="101">
        <v>4772</v>
      </c>
      <c r="B182" s="127" t="s">
        <v>346</v>
      </c>
      <c r="C182" s="99" t="s">
        <v>107</v>
      </c>
      <c r="D182" s="147">
        <f>E182+F182</f>
        <v>2000000</v>
      </c>
      <c r="E182" s="147">
        <v>2000000</v>
      </c>
      <c r="F182" s="148"/>
    </row>
    <row r="183" spans="1:12" ht="69" customHeight="1" thickBot="1" x14ac:dyDescent="0.25">
      <c r="A183" s="101">
        <v>5000</v>
      </c>
      <c r="B183" s="247" t="s">
        <v>493</v>
      </c>
      <c r="C183" s="99" t="s">
        <v>107</v>
      </c>
      <c r="D183" s="239">
        <f>F183</f>
        <v>8777783.0194000006</v>
      </c>
      <c r="E183" s="238" t="s">
        <v>110</v>
      </c>
      <c r="F183" s="228">
        <f>F185+F203+F209+F212+F218</f>
        <v>8777783.0194000006</v>
      </c>
    </row>
    <row r="184" spans="1:12" ht="20.25" customHeight="1" thickBot="1" x14ac:dyDescent="0.25">
      <c r="A184" s="104"/>
      <c r="B184" s="64" t="s">
        <v>313</v>
      </c>
      <c r="C184" s="105"/>
      <c r="D184" s="147"/>
      <c r="E184" s="147"/>
      <c r="F184" s="147"/>
    </row>
    <row r="185" spans="1:12" ht="26.25" customHeight="1" thickBot="1" x14ac:dyDescent="0.25">
      <c r="A185" s="101">
        <v>5100</v>
      </c>
      <c r="B185" s="70" t="s">
        <v>494</v>
      </c>
      <c r="C185" s="99" t="s">
        <v>107</v>
      </c>
      <c r="D185" s="242">
        <f>E185+F185</f>
        <v>8527783.0194000006</v>
      </c>
      <c r="E185" s="238">
        <v>0</v>
      </c>
      <c r="F185" s="242">
        <f>F187+F192+F197</f>
        <v>8527783.0194000006</v>
      </c>
    </row>
    <row r="186" spans="1:12" ht="26.25" customHeight="1" thickBot="1" x14ac:dyDescent="0.25">
      <c r="A186" s="104"/>
      <c r="B186" s="64" t="s">
        <v>313</v>
      </c>
      <c r="C186" s="105"/>
      <c r="D186" s="147"/>
      <c r="E186" s="147"/>
      <c r="F186" s="147"/>
    </row>
    <row r="187" spans="1:12" ht="26.25" customHeight="1" thickBot="1" x14ac:dyDescent="0.25">
      <c r="A187" s="101">
        <v>5110</v>
      </c>
      <c r="B187" s="69" t="s">
        <v>495</v>
      </c>
      <c r="C187" s="99" t="s">
        <v>107</v>
      </c>
      <c r="D187" s="240">
        <f>F187</f>
        <v>7452283.0193999996</v>
      </c>
      <c r="E187" s="235" t="s">
        <v>107</v>
      </c>
      <c r="F187" s="240">
        <f>F189+F190+F191</f>
        <v>7452283.0193999996</v>
      </c>
    </row>
    <row r="188" spans="1:12" ht="26.25" customHeight="1" thickBot="1" x14ac:dyDescent="0.25">
      <c r="A188" s="101"/>
      <c r="B188" s="64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5111</v>
      </c>
      <c r="B189" s="70" t="s">
        <v>335</v>
      </c>
      <c r="C189" s="106" t="s">
        <v>46</v>
      </c>
      <c r="D189" s="151">
        <f>F189</f>
        <v>0</v>
      </c>
      <c r="E189" s="152" t="s">
        <v>110</v>
      </c>
      <c r="F189" s="151">
        <v>0</v>
      </c>
    </row>
    <row r="190" spans="1:12" ht="26.25" customHeight="1" thickBot="1" x14ac:dyDescent="0.25">
      <c r="A190" s="101">
        <v>5112</v>
      </c>
      <c r="B190" s="70" t="s">
        <v>336</v>
      </c>
      <c r="C190" s="106" t="s">
        <v>47</v>
      </c>
      <c r="D190" s="151">
        <f>F190</f>
        <v>2577000</v>
      </c>
      <c r="E190" s="152" t="s">
        <v>110</v>
      </c>
      <c r="F190" s="151">
        <v>2577000</v>
      </c>
    </row>
    <row r="191" spans="1:12" ht="26.25" customHeight="1" thickBot="1" x14ac:dyDescent="0.25">
      <c r="A191" s="101">
        <v>5113</v>
      </c>
      <c r="B191" s="70" t="s">
        <v>337</v>
      </c>
      <c r="C191" s="106" t="s">
        <v>48</v>
      </c>
      <c r="D191" s="231">
        <f>F191</f>
        <v>4875283.0193999996</v>
      </c>
      <c r="E191" s="152" t="s">
        <v>110</v>
      </c>
      <c r="F191" s="231">
        <v>4875283.0193999996</v>
      </c>
      <c r="L191" s="345"/>
    </row>
    <row r="192" spans="1:12" ht="39" customHeight="1" thickBot="1" x14ac:dyDescent="0.25">
      <c r="A192" s="101">
        <v>5120</v>
      </c>
      <c r="B192" s="69" t="s">
        <v>517</v>
      </c>
      <c r="C192" s="99" t="s">
        <v>107</v>
      </c>
      <c r="D192" s="241">
        <f>F192</f>
        <v>660500</v>
      </c>
      <c r="E192" s="235" t="s">
        <v>107</v>
      </c>
      <c r="F192" s="241">
        <f>F194+F195+F196</f>
        <v>660500</v>
      </c>
    </row>
    <row r="193" spans="1:6" ht="19.5" customHeight="1" thickBot="1" x14ac:dyDescent="0.25">
      <c r="A193" s="101"/>
      <c r="B193" s="107" t="s">
        <v>312</v>
      </c>
      <c r="C193" s="99"/>
      <c r="D193" s="147"/>
      <c r="E193" s="147"/>
      <c r="F193" s="148"/>
    </row>
    <row r="194" spans="1:6" ht="26.25" customHeight="1" thickBot="1" x14ac:dyDescent="0.25">
      <c r="A194" s="101">
        <v>5121</v>
      </c>
      <c r="B194" s="70" t="s">
        <v>332</v>
      </c>
      <c r="C194" s="106" t="s">
        <v>50</v>
      </c>
      <c r="D194" s="151">
        <f>F194</f>
        <v>390000</v>
      </c>
      <c r="E194" s="152" t="s">
        <v>110</v>
      </c>
      <c r="F194" s="151">
        <v>390000</v>
      </c>
    </row>
    <row r="195" spans="1:6" ht="26.25" customHeight="1" thickBot="1" x14ac:dyDescent="0.25">
      <c r="A195" s="101">
        <v>5122</v>
      </c>
      <c r="B195" s="70" t="s">
        <v>333</v>
      </c>
      <c r="C195" s="106" t="s">
        <v>51</v>
      </c>
      <c r="D195" s="231">
        <f>F195</f>
        <v>200000</v>
      </c>
      <c r="E195" s="152" t="s">
        <v>107</v>
      </c>
      <c r="F195" s="231">
        <v>200000</v>
      </c>
    </row>
    <row r="196" spans="1:6" ht="26.25" customHeight="1" thickBot="1" x14ac:dyDescent="0.25">
      <c r="A196" s="101">
        <v>5123</v>
      </c>
      <c r="B196" s="70" t="s">
        <v>334</v>
      </c>
      <c r="C196" s="106" t="s">
        <v>52</v>
      </c>
      <c r="D196" s="151">
        <f>F196</f>
        <v>70500</v>
      </c>
      <c r="E196" s="152" t="s">
        <v>110</v>
      </c>
      <c r="F196" s="151">
        <v>70500</v>
      </c>
    </row>
    <row r="197" spans="1:6" ht="26.25" customHeight="1" thickBot="1" x14ac:dyDescent="0.25">
      <c r="A197" s="101">
        <v>5130</v>
      </c>
      <c r="B197" s="69" t="s">
        <v>518</v>
      </c>
      <c r="C197" s="99" t="s">
        <v>107</v>
      </c>
      <c r="D197" s="235">
        <f>E197+F197</f>
        <v>415000</v>
      </c>
      <c r="E197" s="235">
        <f>E201</f>
        <v>0</v>
      </c>
      <c r="F197" s="235">
        <f>F199+F200+F201+F202</f>
        <v>415000</v>
      </c>
    </row>
    <row r="198" spans="1:6" ht="26.25" customHeight="1" thickBot="1" x14ac:dyDescent="0.25">
      <c r="A198" s="101"/>
      <c r="B198" s="64" t="s">
        <v>312</v>
      </c>
      <c r="C198" s="99"/>
      <c r="D198" s="148"/>
      <c r="E198" s="147"/>
      <c r="F198" s="148"/>
    </row>
    <row r="199" spans="1:6" ht="27.75" customHeight="1" thickBot="1" x14ac:dyDescent="0.25">
      <c r="A199" s="101">
        <v>5131</v>
      </c>
      <c r="B199" s="70" t="s">
        <v>55</v>
      </c>
      <c r="C199" s="106" t="s">
        <v>53</v>
      </c>
      <c r="D199" s="151">
        <f>F199</f>
        <v>0</v>
      </c>
      <c r="E199" s="148" t="s">
        <v>110</v>
      </c>
      <c r="F199" s="151">
        <v>0</v>
      </c>
    </row>
    <row r="200" spans="1:6" ht="27.75" customHeight="1" thickBot="1" x14ac:dyDescent="0.25">
      <c r="A200" s="101">
        <v>5132</v>
      </c>
      <c r="B200" s="70" t="s">
        <v>329</v>
      </c>
      <c r="C200" s="106" t="s">
        <v>54</v>
      </c>
      <c r="D200" s="151">
        <f>F200</f>
        <v>0</v>
      </c>
      <c r="E200" s="148" t="s">
        <v>110</v>
      </c>
      <c r="F200" s="151">
        <v>0</v>
      </c>
    </row>
    <row r="201" spans="1:6" ht="27.75" customHeight="1" thickBot="1" x14ac:dyDescent="0.25">
      <c r="A201" s="101">
        <v>5133</v>
      </c>
      <c r="B201" s="70" t="s">
        <v>330</v>
      </c>
      <c r="C201" s="106" t="s">
        <v>61</v>
      </c>
      <c r="D201" s="151">
        <f>E201+F201</f>
        <v>0</v>
      </c>
      <c r="E201" s="148">
        <f>F201</f>
        <v>0</v>
      </c>
      <c r="F201" s="151">
        <v>0</v>
      </c>
    </row>
    <row r="202" spans="1:6" ht="27.75" customHeight="1" thickBot="1" x14ac:dyDescent="0.25">
      <c r="A202" s="101">
        <v>5134</v>
      </c>
      <c r="B202" s="70" t="s">
        <v>331</v>
      </c>
      <c r="C202" s="106" t="s">
        <v>62</v>
      </c>
      <c r="D202" s="147">
        <f>F202</f>
        <v>415000</v>
      </c>
      <c r="E202" s="148" t="s">
        <v>107</v>
      </c>
      <c r="F202" s="147">
        <v>415000</v>
      </c>
    </row>
    <row r="203" spans="1:6" ht="27.75" customHeight="1" thickBot="1" x14ac:dyDescent="0.25">
      <c r="A203" s="101">
        <v>5200</v>
      </c>
      <c r="B203" s="69" t="s">
        <v>496</v>
      </c>
      <c r="C203" s="99" t="s">
        <v>107</v>
      </c>
      <c r="D203" s="188">
        <f>F203</f>
        <v>250000</v>
      </c>
      <c r="E203" s="188" t="s">
        <v>110</v>
      </c>
      <c r="F203" s="188">
        <f>F205+F206+F207+F208</f>
        <v>250000</v>
      </c>
    </row>
    <row r="204" spans="1:6" ht="27.75" customHeight="1" thickBot="1" x14ac:dyDescent="0.25">
      <c r="A204" s="104"/>
      <c r="B204" s="64" t="s">
        <v>313</v>
      </c>
      <c r="C204" s="105"/>
      <c r="D204" s="151"/>
      <c r="E204" s="151"/>
      <c r="F204" s="151"/>
    </row>
    <row r="205" spans="1:6" ht="27.75" customHeight="1" thickBot="1" x14ac:dyDescent="0.25">
      <c r="A205" s="101">
        <v>5211</v>
      </c>
      <c r="B205" s="70" t="s">
        <v>347</v>
      </c>
      <c r="C205" s="106" t="s">
        <v>56</v>
      </c>
      <c r="D205" s="151">
        <f>F205</f>
        <v>0</v>
      </c>
      <c r="E205" s="152" t="s">
        <v>110</v>
      </c>
      <c r="F205" s="151">
        <v>0</v>
      </c>
    </row>
    <row r="206" spans="1:6" ht="20.25" customHeight="1" thickBot="1" x14ac:dyDescent="0.25">
      <c r="A206" s="101">
        <v>5221</v>
      </c>
      <c r="B206" s="70" t="s">
        <v>348</v>
      </c>
      <c r="C206" s="106" t="s">
        <v>57</v>
      </c>
      <c r="D206" s="151">
        <f>F206</f>
        <v>0</v>
      </c>
      <c r="E206" s="152" t="s">
        <v>110</v>
      </c>
      <c r="F206" s="151">
        <v>0</v>
      </c>
    </row>
    <row r="207" spans="1:6" ht="32.25" customHeight="1" thickBot="1" x14ac:dyDescent="0.25">
      <c r="A207" s="101">
        <v>5231</v>
      </c>
      <c r="B207" s="70" t="s">
        <v>349</v>
      </c>
      <c r="C207" s="106" t="s">
        <v>58</v>
      </c>
      <c r="D207" s="151">
        <f>F207</f>
        <v>0</v>
      </c>
      <c r="E207" s="152" t="s">
        <v>110</v>
      </c>
      <c r="F207" s="151">
        <v>0</v>
      </c>
    </row>
    <row r="208" spans="1:6" ht="29.25" customHeight="1" thickBot="1" x14ac:dyDescent="0.25">
      <c r="A208" s="101">
        <v>5241</v>
      </c>
      <c r="B208" s="70" t="s">
        <v>60</v>
      </c>
      <c r="C208" s="106" t="s">
        <v>59</v>
      </c>
      <c r="D208" s="151">
        <f>F208</f>
        <v>250000</v>
      </c>
      <c r="E208" s="152" t="s">
        <v>110</v>
      </c>
      <c r="F208" s="151">
        <v>250000</v>
      </c>
    </row>
    <row r="209" spans="1:6" ht="20.25" customHeight="1" thickBot="1" x14ac:dyDescent="0.25">
      <c r="A209" s="101">
        <v>5300</v>
      </c>
      <c r="B209" s="69" t="s">
        <v>497</v>
      </c>
      <c r="C209" s="99" t="s">
        <v>107</v>
      </c>
      <c r="D209" s="243">
        <f>D211</f>
        <v>0</v>
      </c>
      <c r="E209" s="188" t="s">
        <v>110</v>
      </c>
      <c r="F209" s="243">
        <f>F211</f>
        <v>0</v>
      </c>
    </row>
    <row r="210" spans="1:6" ht="20.25" customHeight="1" thickBot="1" x14ac:dyDescent="0.25">
      <c r="A210" s="104"/>
      <c r="B210" s="64" t="s">
        <v>313</v>
      </c>
      <c r="C210" s="105"/>
      <c r="D210" s="151"/>
      <c r="E210" s="151"/>
      <c r="F210" s="151"/>
    </row>
    <row r="211" spans="1:6" ht="20.25" customHeight="1" thickBot="1" x14ac:dyDescent="0.25">
      <c r="A211" s="101">
        <v>5311</v>
      </c>
      <c r="B211" s="70" t="s">
        <v>370</v>
      </c>
      <c r="C211" s="106" t="s">
        <v>63</v>
      </c>
      <c r="D211" s="151">
        <f>F211</f>
        <v>0</v>
      </c>
      <c r="E211" s="152" t="s">
        <v>110</v>
      </c>
      <c r="F211" s="151">
        <v>0</v>
      </c>
    </row>
    <row r="212" spans="1:6" ht="41.25" customHeight="1" thickBot="1" x14ac:dyDescent="0.25">
      <c r="A212" s="101">
        <v>5400</v>
      </c>
      <c r="B212" s="69" t="s">
        <v>498</v>
      </c>
      <c r="C212" s="99" t="s">
        <v>107</v>
      </c>
      <c r="D212" s="188">
        <f>F212</f>
        <v>0</v>
      </c>
      <c r="E212" s="188" t="s">
        <v>110</v>
      </c>
      <c r="F212" s="188">
        <f>F214+F215+F216+F217</f>
        <v>0</v>
      </c>
    </row>
    <row r="213" spans="1:6" ht="20.25" customHeight="1" thickBot="1" x14ac:dyDescent="0.25">
      <c r="A213" s="104"/>
      <c r="B213" s="64" t="s">
        <v>313</v>
      </c>
      <c r="C213" s="105"/>
      <c r="D213" s="151"/>
      <c r="E213" s="151"/>
      <c r="F213" s="151"/>
    </row>
    <row r="214" spans="1:6" ht="20.25" customHeight="1" thickBot="1" x14ac:dyDescent="0.25">
      <c r="A214" s="101">
        <v>5411</v>
      </c>
      <c r="B214" s="70" t="s">
        <v>371</v>
      </c>
      <c r="C214" s="106" t="s">
        <v>64</v>
      </c>
      <c r="D214" s="151">
        <f>F214</f>
        <v>0</v>
      </c>
      <c r="E214" s="152" t="s">
        <v>110</v>
      </c>
      <c r="F214" s="151">
        <v>0</v>
      </c>
    </row>
    <row r="215" spans="1:6" ht="21" customHeight="1" thickBot="1" x14ac:dyDescent="0.25">
      <c r="A215" s="101">
        <v>5421</v>
      </c>
      <c r="B215" s="70" t="s">
        <v>372</v>
      </c>
      <c r="C215" s="106" t="s">
        <v>65</v>
      </c>
      <c r="D215" s="151">
        <f>F215</f>
        <v>0</v>
      </c>
      <c r="E215" s="152" t="s">
        <v>110</v>
      </c>
      <c r="F215" s="151">
        <v>0</v>
      </c>
    </row>
    <row r="216" spans="1:6" ht="28.5" customHeight="1" thickBot="1" x14ac:dyDescent="0.25">
      <c r="A216" s="101">
        <v>5431</v>
      </c>
      <c r="B216" s="70" t="s">
        <v>67</v>
      </c>
      <c r="C216" s="106" t="s">
        <v>66</v>
      </c>
      <c r="D216" s="151">
        <f>F216</f>
        <v>0</v>
      </c>
      <c r="E216" s="152" t="s">
        <v>110</v>
      </c>
      <c r="F216" s="151">
        <v>0</v>
      </c>
    </row>
    <row r="217" spans="1:6" ht="28.5" customHeight="1" thickBot="1" x14ac:dyDescent="0.25">
      <c r="A217" s="101">
        <v>5441</v>
      </c>
      <c r="B217" s="108" t="s">
        <v>4</v>
      </c>
      <c r="C217" s="106" t="s">
        <v>68</v>
      </c>
      <c r="D217" s="151">
        <f>F217</f>
        <v>0</v>
      </c>
      <c r="E217" s="152" t="s">
        <v>110</v>
      </c>
      <c r="F217" s="151">
        <v>0</v>
      </c>
    </row>
    <row r="218" spans="1:6" ht="45.75" customHeight="1" thickBot="1" x14ac:dyDescent="0.25">
      <c r="A218" s="101">
        <v>5500</v>
      </c>
      <c r="B218" s="108" t="s">
        <v>519</v>
      </c>
      <c r="C218" s="99" t="s">
        <v>107</v>
      </c>
      <c r="D218" s="239">
        <f>F218</f>
        <v>0</v>
      </c>
      <c r="E218" s="239" t="s">
        <v>110</v>
      </c>
      <c r="F218" s="239">
        <f>F220</f>
        <v>0</v>
      </c>
    </row>
    <row r="219" spans="1:6" ht="27" customHeight="1" thickBot="1" x14ac:dyDescent="0.25">
      <c r="A219" s="101"/>
      <c r="B219" s="64" t="s">
        <v>313</v>
      </c>
      <c r="C219" s="106"/>
      <c r="D219" s="152"/>
      <c r="E219" s="152"/>
      <c r="F219" s="152"/>
    </row>
    <row r="220" spans="1:6" ht="55.5" customHeight="1" thickBot="1" x14ac:dyDescent="0.25">
      <c r="A220" s="101">
        <v>5511</v>
      </c>
      <c r="B220" s="244" t="s">
        <v>519</v>
      </c>
      <c r="C220" s="103" t="s">
        <v>503</v>
      </c>
      <c r="D220" s="245">
        <v>0</v>
      </c>
      <c r="E220" s="152" t="s">
        <v>110</v>
      </c>
      <c r="F220" s="245">
        <v>0</v>
      </c>
    </row>
    <row r="221" spans="1:6" ht="73.5" customHeight="1" thickBot="1" x14ac:dyDescent="0.25">
      <c r="A221" s="246" t="s">
        <v>235</v>
      </c>
      <c r="B221" s="110" t="s">
        <v>499</v>
      </c>
      <c r="C221" s="111" t="s">
        <v>107</v>
      </c>
      <c r="D221" s="239">
        <f>F221</f>
        <v>3500000</v>
      </c>
      <c r="E221" s="239" t="s">
        <v>106</v>
      </c>
      <c r="F221" s="239">
        <f>F223+F228+F236+F239</f>
        <v>3500000</v>
      </c>
    </row>
    <row r="222" spans="1:6" ht="21" customHeight="1" thickBot="1" x14ac:dyDescent="0.25">
      <c r="A222" s="109"/>
      <c r="B222" s="112" t="s">
        <v>311</v>
      </c>
      <c r="C222" s="111"/>
      <c r="D222" s="147"/>
      <c r="E222" s="147"/>
      <c r="F222" s="147"/>
    </row>
    <row r="223" spans="1:6" ht="42.75" customHeight="1" thickBot="1" x14ac:dyDescent="0.25">
      <c r="A223" s="113" t="s">
        <v>236</v>
      </c>
      <c r="B223" s="110" t="s">
        <v>500</v>
      </c>
      <c r="C223" s="114" t="s">
        <v>107</v>
      </c>
      <c r="D223" s="237">
        <f>D225+D226+D227</f>
        <v>0</v>
      </c>
      <c r="E223" s="237" t="s">
        <v>106</v>
      </c>
      <c r="F223" s="237">
        <f>F225+F226+F227</f>
        <v>0</v>
      </c>
    </row>
    <row r="224" spans="1:6" ht="18.75" customHeight="1" thickBot="1" x14ac:dyDescent="0.25">
      <c r="A224" s="113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3" t="s">
        <v>237</v>
      </c>
      <c r="B225" s="115" t="s">
        <v>377</v>
      </c>
      <c r="C225" s="116" t="s">
        <v>373</v>
      </c>
      <c r="D225" s="147">
        <v>0</v>
      </c>
      <c r="E225" s="147"/>
      <c r="F225" s="147">
        <v>0</v>
      </c>
    </row>
    <row r="226" spans="1:6" ht="29.25" customHeight="1" thickBot="1" x14ac:dyDescent="0.25">
      <c r="A226" s="113" t="s">
        <v>238</v>
      </c>
      <c r="B226" s="115" t="s">
        <v>376</v>
      </c>
      <c r="C226" s="116" t="s">
        <v>374</v>
      </c>
      <c r="D226" s="147">
        <v>0</v>
      </c>
      <c r="E226" s="147"/>
      <c r="F226" s="147">
        <v>0</v>
      </c>
    </row>
    <row r="227" spans="1:6" ht="29.25" customHeight="1" thickBot="1" x14ac:dyDescent="0.25">
      <c r="A227" s="117" t="s">
        <v>239</v>
      </c>
      <c r="B227" s="115" t="s">
        <v>378</v>
      </c>
      <c r="C227" s="116" t="s">
        <v>375</v>
      </c>
      <c r="D227" s="147">
        <v>0</v>
      </c>
      <c r="E227" s="147" t="s">
        <v>106</v>
      </c>
      <c r="F227" s="147">
        <v>0</v>
      </c>
    </row>
    <row r="228" spans="1:6" ht="29.25" customHeight="1" thickBot="1" x14ac:dyDescent="0.25">
      <c r="A228" s="117" t="s">
        <v>240</v>
      </c>
      <c r="B228" s="110" t="s">
        <v>512</v>
      </c>
      <c r="C228" s="114" t="s">
        <v>107</v>
      </c>
      <c r="D228" s="237">
        <f>D230+D231</f>
        <v>0</v>
      </c>
      <c r="E228" s="237" t="s">
        <v>106</v>
      </c>
      <c r="F228" s="237">
        <f>F230+F231</f>
        <v>0</v>
      </c>
    </row>
    <row r="229" spans="1:6" ht="19.5" customHeight="1" thickBot="1" x14ac:dyDescent="0.25">
      <c r="A229" s="117"/>
      <c r="B229" s="112" t="s">
        <v>311</v>
      </c>
      <c r="C229" s="114"/>
      <c r="D229" s="147"/>
      <c r="E229" s="147"/>
      <c r="F229" s="147"/>
    </row>
    <row r="230" spans="1:6" ht="29.25" customHeight="1" thickBot="1" x14ac:dyDescent="0.25">
      <c r="A230" s="117" t="s">
        <v>241</v>
      </c>
      <c r="B230" s="115" t="s">
        <v>364</v>
      </c>
      <c r="C230" s="118" t="s">
        <v>379</v>
      </c>
      <c r="D230" s="147">
        <v>0</v>
      </c>
      <c r="E230" s="147" t="s">
        <v>106</v>
      </c>
      <c r="F230" s="147">
        <v>0</v>
      </c>
    </row>
    <row r="231" spans="1:6" ht="29.25" customHeight="1" thickBot="1" x14ac:dyDescent="0.25">
      <c r="A231" s="117" t="s">
        <v>242</v>
      </c>
      <c r="B231" s="115" t="s">
        <v>501</v>
      </c>
      <c r="C231" s="114" t="s">
        <v>107</v>
      </c>
      <c r="D231" s="147">
        <f>D233+D234+D235</f>
        <v>0</v>
      </c>
      <c r="E231" s="147" t="s">
        <v>106</v>
      </c>
      <c r="F231" s="147">
        <f>F233+F234+F235</f>
        <v>0</v>
      </c>
    </row>
    <row r="232" spans="1:6" ht="21.75" customHeight="1" thickBot="1" x14ac:dyDescent="0.25">
      <c r="A232" s="117"/>
      <c r="B232" s="112" t="s">
        <v>312</v>
      </c>
      <c r="C232" s="114"/>
      <c r="D232" s="147"/>
      <c r="E232" s="147"/>
      <c r="F232" s="147"/>
    </row>
    <row r="233" spans="1:6" ht="29.25" customHeight="1" thickBot="1" x14ac:dyDescent="0.25">
      <c r="A233" s="117" t="s">
        <v>243</v>
      </c>
      <c r="B233" s="112" t="s">
        <v>361</v>
      </c>
      <c r="C233" s="116" t="s">
        <v>380</v>
      </c>
      <c r="D233" s="147">
        <v>0</v>
      </c>
      <c r="E233" s="147"/>
      <c r="F233" s="147">
        <v>0</v>
      </c>
    </row>
    <row r="234" spans="1:6" ht="26.25" customHeight="1" thickBot="1" x14ac:dyDescent="0.25">
      <c r="A234" s="119" t="s">
        <v>244</v>
      </c>
      <c r="B234" s="112" t="s">
        <v>360</v>
      </c>
      <c r="C234" s="118" t="s">
        <v>381</v>
      </c>
      <c r="D234" s="147">
        <v>0</v>
      </c>
      <c r="E234" s="147" t="s">
        <v>106</v>
      </c>
      <c r="F234" s="147">
        <v>0</v>
      </c>
    </row>
    <row r="235" spans="1:6" ht="31.5" customHeight="1" thickBot="1" x14ac:dyDescent="0.25">
      <c r="A235" s="117" t="s">
        <v>245</v>
      </c>
      <c r="B235" s="120" t="s">
        <v>359</v>
      </c>
      <c r="C235" s="118" t="s">
        <v>382</v>
      </c>
      <c r="D235" s="147">
        <v>0</v>
      </c>
      <c r="E235" s="147" t="s">
        <v>106</v>
      </c>
      <c r="F235" s="147">
        <v>0</v>
      </c>
    </row>
    <row r="236" spans="1:6" ht="31.5" customHeight="1" thickBot="1" x14ac:dyDescent="0.25">
      <c r="A236" s="117" t="s">
        <v>246</v>
      </c>
      <c r="B236" s="110" t="s">
        <v>513</v>
      </c>
      <c r="C236" s="114" t="s">
        <v>107</v>
      </c>
      <c r="D236" s="237">
        <f>D238</f>
        <v>0</v>
      </c>
      <c r="E236" s="237" t="s">
        <v>106</v>
      </c>
      <c r="F236" s="237">
        <f>F238</f>
        <v>0</v>
      </c>
    </row>
    <row r="237" spans="1:6" ht="20.25" customHeight="1" thickBot="1" x14ac:dyDescent="0.25">
      <c r="A237" s="117"/>
      <c r="B237" s="112" t="s">
        <v>311</v>
      </c>
      <c r="C237" s="114"/>
      <c r="D237" s="147"/>
      <c r="E237" s="147"/>
      <c r="F237" s="147"/>
    </row>
    <row r="238" spans="1:6" ht="32.25" customHeight="1" thickBot="1" x14ac:dyDescent="0.25">
      <c r="A238" s="119" t="s">
        <v>247</v>
      </c>
      <c r="B238" s="115" t="s">
        <v>362</v>
      </c>
      <c r="C238" s="121" t="s">
        <v>383</v>
      </c>
      <c r="D238" s="147">
        <v>0</v>
      </c>
      <c r="E238" s="147" t="s">
        <v>106</v>
      </c>
      <c r="F238" s="147">
        <v>0</v>
      </c>
    </row>
    <row r="239" spans="1:6" ht="26.25" customHeight="1" thickBot="1" x14ac:dyDescent="0.25">
      <c r="A239" s="117" t="s">
        <v>248</v>
      </c>
      <c r="B239" s="110" t="s">
        <v>514</v>
      </c>
      <c r="C239" s="114" t="s">
        <v>107</v>
      </c>
      <c r="D239" s="153">
        <f>D241+D242</f>
        <v>3500000</v>
      </c>
      <c r="E239" s="235" t="s">
        <v>106</v>
      </c>
      <c r="F239" s="153">
        <f>F241+F242</f>
        <v>3500000</v>
      </c>
    </row>
    <row r="240" spans="1:6" ht="21" customHeight="1" thickBot="1" x14ac:dyDescent="0.25">
      <c r="A240" s="117"/>
      <c r="B240" s="112" t="s">
        <v>311</v>
      </c>
      <c r="C240" s="114"/>
      <c r="D240" s="151"/>
      <c r="E240" s="147"/>
      <c r="F240" s="151"/>
    </row>
    <row r="241" spans="1:8" ht="18.75" customHeight="1" thickBot="1" x14ac:dyDescent="0.25">
      <c r="A241" s="117" t="s">
        <v>249</v>
      </c>
      <c r="B241" s="115" t="s">
        <v>384</v>
      </c>
      <c r="C241" s="116" t="s">
        <v>387</v>
      </c>
      <c r="D241" s="151">
        <v>2300000</v>
      </c>
      <c r="E241" s="147" t="s">
        <v>106</v>
      </c>
      <c r="F241" s="151">
        <v>2300000</v>
      </c>
    </row>
    <row r="242" spans="1:8" ht="24.75" customHeight="1" thickBot="1" x14ac:dyDescent="0.25">
      <c r="A242" s="119" t="s">
        <v>253</v>
      </c>
      <c r="B242" s="115" t="s">
        <v>385</v>
      </c>
      <c r="C242" s="121" t="s">
        <v>388</v>
      </c>
      <c r="D242" s="151">
        <v>1200000</v>
      </c>
      <c r="E242" s="147" t="s">
        <v>106</v>
      </c>
      <c r="F242" s="151">
        <v>1200000</v>
      </c>
    </row>
    <row r="243" spans="1:8" ht="39" customHeight="1" thickBot="1" x14ac:dyDescent="0.25">
      <c r="A243" s="117" t="s">
        <v>254</v>
      </c>
      <c r="B243" s="115" t="s">
        <v>386</v>
      </c>
      <c r="C243" s="118" t="s">
        <v>389</v>
      </c>
      <c r="D243" s="147"/>
      <c r="E243" s="147" t="s">
        <v>106</v>
      </c>
      <c r="F243" s="147"/>
    </row>
    <row r="244" spans="1:8" ht="30.75" customHeight="1" thickBot="1" x14ac:dyDescent="0.25">
      <c r="A244" s="117" t="s">
        <v>255</v>
      </c>
      <c r="B244" s="115" t="s">
        <v>363</v>
      </c>
      <c r="C244" s="118" t="s">
        <v>390</v>
      </c>
      <c r="D244" s="147"/>
      <c r="E244" s="147" t="s">
        <v>106</v>
      </c>
      <c r="F244" s="147"/>
    </row>
    <row r="245" spans="1:8" x14ac:dyDescent="0.2">
      <c r="D245" s="90"/>
      <c r="E245" s="90"/>
      <c r="F245" s="90"/>
    </row>
    <row r="246" spans="1:8" ht="27" customHeight="1" x14ac:dyDescent="0.2">
      <c r="B246" s="626" t="s">
        <v>515</v>
      </c>
      <c r="C246" s="626"/>
      <c r="D246" s="626"/>
      <c r="E246" s="626"/>
      <c r="F246" s="626"/>
      <c r="G246" s="626"/>
      <c r="H246" s="626"/>
    </row>
    <row r="247" spans="1:8" ht="25.5" customHeight="1" x14ac:dyDescent="0.2">
      <c r="A247" s="14"/>
      <c r="B247" s="626" t="s">
        <v>713</v>
      </c>
      <c r="C247" s="626"/>
      <c r="D247" s="626"/>
      <c r="E247" s="626"/>
      <c r="F247" s="626"/>
      <c r="G247" s="626"/>
      <c r="H247" s="626"/>
    </row>
  </sheetData>
  <mergeCells count="18">
    <mergeCell ref="B247:H247"/>
    <mergeCell ref="A14:F14"/>
    <mergeCell ref="E15:F15"/>
    <mergeCell ref="A16:A17"/>
    <mergeCell ref="D16:D17"/>
    <mergeCell ref="E16:F16"/>
    <mergeCell ref="B246:H246"/>
    <mergeCell ref="C1:F1"/>
    <mergeCell ref="C2:F2"/>
    <mergeCell ref="C3:F3"/>
    <mergeCell ref="C4:F4"/>
    <mergeCell ref="C5:F5"/>
    <mergeCell ref="A13:F13"/>
    <mergeCell ref="C7:F7"/>
    <mergeCell ref="C8:F8"/>
    <mergeCell ref="C9:F9"/>
    <mergeCell ref="C10:F10"/>
    <mergeCell ref="C11:F11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C5" sqref="C5:F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x14ac:dyDescent="0.2">
      <c r="C6"/>
      <c r="D6"/>
      <c r="E6"/>
      <c r="F6"/>
    </row>
    <row r="7" spans="1:6" x14ac:dyDescent="0.2">
      <c r="C7" s="601" t="s">
        <v>720</v>
      </c>
      <c r="D7" s="601"/>
      <c r="E7" s="601"/>
      <c r="F7" s="601"/>
    </row>
    <row r="8" spans="1:6" x14ac:dyDescent="0.2">
      <c r="C8" s="601" t="s">
        <v>506</v>
      </c>
      <c r="D8" s="601"/>
      <c r="E8" s="601"/>
      <c r="F8" s="601"/>
    </row>
    <row r="9" spans="1:6" x14ac:dyDescent="0.2">
      <c r="C9" s="601" t="s">
        <v>507</v>
      </c>
      <c r="D9" s="601"/>
      <c r="E9" s="601"/>
      <c r="F9" s="601"/>
    </row>
    <row r="10" spans="1:6" x14ac:dyDescent="0.2">
      <c r="C10" s="601" t="s">
        <v>717</v>
      </c>
      <c r="D10" s="601"/>
      <c r="E10" s="601"/>
      <c r="F10" s="601"/>
    </row>
    <row r="11" spans="1:6" x14ac:dyDescent="0.2">
      <c r="C11" s="601" t="s">
        <v>718</v>
      </c>
      <c r="D11" s="601"/>
      <c r="E11" s="601"/>
      <c r="F11" s="601"/>
    </row>
    <row r="13" spans="1:6" ht="18" x14ac:dyDescent="0.25">
      <c r="A13" s="637" t="s">
        <v>721</v>
      </c>
      <c r="B13" s="637"/>
      <c r="C13" s="637"/>
      <c r="D13" s="637"/>
      <c r="E13" s="637"/>
    </row>
    <row r="15" spans="1:6" ht="39" customHeight="1" x14ac:dyDescent="0.25">
      <c r="A15" s="634" t="s">
        <v>722</v>
      </c>
      <c r="B15" s="634"/>
      <c r="C15" s="634"/>
      <c r="D15" s="634"/>
      <c r="E15" s="634"/>
    </row>
    <row r="16" spans="1:6" ht="13.5" thickBot="1" x14ac:dyDescent="0.25">
      <c r="A16" s="347" t="s">
        <v>723</v>
      </c>
      <c r="D16" s="14" t="s">
        <v>793</v>
      </c>
      <c r="E16" s="15" t="s">
        <v>523</v>
      </c>
    </row>
    <row r="17" spans="1:8" ht="30" customHeight="1" thickBot="1" x14ac:dyDescent="0.25">
      <c r="A17" s="618" t="s">
        <v>724</v>
      </c>
      <c r="B17" s="618"/>
      <c r="C17" s="635" t="s">
        <v>725</v>
      </c>
      <c r="D17" s="638" t="s">
        <v>311</v>
      </c>
      <c r="E17" s="639"/>
    </row>
    <row r="18" spans="1:8" ht="26.25" thickBot="1" x14ac:dyDescent="0.25">
      <c r="A18" s="629"/>
      <c r="B18" s="629"/>
      <c r="C18" s="636"/>
      <c r="D18" s="348" t="s">
        <v>726</v>
      </c>
      <c r="E18" s="348" t="s">
        <v>727</v>
      </c>
    </row>
    <row r="19" spans="1:8" ht="13.5" thickBot="1" x14ac:dyDescent="0.25">
      <c r="A19" s="61">
        <v>1</v>
      </c>
      <c r="B19" s="61">
        <v>2</v>
      </c>
      <c r="C19" s="349">
        <v>3</v>
      </c>
      <c r="D19" s="349">
        <v>4</v>
      </c>
      <c r="E19" s="349">
        <v>5</v>
      </c>
    </row>
    <row r="20" spans="1:8" ht="30" customHeight="1" thickBot="1" x14ac:dyDescent="0.25">
      <c r="A20" s="350">
        <v>8000</v>
      </c>
      <c r="B20" s="351" t="s">
        <v>728</v>
      </c>
      <c r="C20" s="231">
        <f>D20+E20</f>
        <v>3615700.4676000001</v>
      </c>
      <c r="D20" s="600">
        <v>3337917.4482</v>
      </c>
      <c r="E20" s="600">
        <v>277783.01939999999</v>
      </c>
    </row>
    <row r="24" spans="1:8" ht="15" x14ac:dyDescent="0.2">
      <c r="B24" s="626" t="s">
        <v>515</v>
      </c>
      <c r="C24" s="626"/>
      <c r="D24" s="626"/>
      <c r="E24" s="626"/>
      <c r="F24" s="626"/>
      <c r="G24" s="626"/>
      <c r="H24" s="626"/>
    </row>
    <row r="25" spans="1:8" ht="23.25" customHeight="1" x14ac:dyDescent="0.2">
      <c r="B25" s="626" t="s">
        <v>713</v>
      </c>
      <c r="C25" s="626"/>
      <c r="D25" s="626"/>
      <c r="E25" s="626"/>
      <c r="F25" s="626"/>
      <c r="G25" s="626"/>
      <c r="H25" s="626"/>
    </row>
    <row r="26" spans="1:8" x14ac:dyDescent="0.2">
      <c r="B26" s="56"/>
    </row>
    <row r="27" spans="1:8" x14ac:dyDescent="0.2">
      <c r="B27" s="56"/>
    </row>
    <row r="28" spans="1:8" x14ac:dyDescent="0.2">
      <c r="B28" s="56"/>
    </row>
    <row r="29" spans="1:8" x14ac:dyDescent="0.2">
      <c r="B29" s="56"/>
    </row>
    <row r="30" spans="1:8" x14ac:dyDescent="0.2">
      <c r="B30" s="56"/>
    </row>
    <row r="31" spans="1:8" x14ac:dyDescent="0.2">
      <c r="B31" s="56"/>
    </row>
    <row r="32" spans="1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  <row r="47" spans="2:2" x14ac:dyDescent="0.2">
      <c r="B47" s="56"/>
    </row>
    <row r="48" spans="2:2" x14ac:dyDescent="0.2">
      <c r="B48" s="56"/>
    </row>
    <row r="49" spans="2:2" x14ac:dyDescent="0.2">
      <c r="B49" s="56"/>
    </row>
    <row r="50" spans="2:2" x14ac:dyDescent="0.2">
      <c r="B50" s="56"/>
    </row>
    <row r="51" spans="2:2" x14ac:dyDescent="0.2">
      <c r="B51" s="56"/>
    </row>
    <row r="52" spans="2:2" x14ac:dyDescent="0.2">
      <c r="B52" s="56"/>
    </row>
  </sheetData>
  <mergeCells count="18">
    <mergeCell ref="C7:F7"/>
    <mergeCell ref="B25:H25"/>
    <mergeCell ref="A15:E15"/>
    <mergeCell ref="A17:A18"/>
    <mergeCell ref="B17:B18"/>
    <mergeCell ref="C17:C18"/>
    <mergeCell ref="B24:H24"/>
    <mergeCell ref="A13:E13"/>
    <mergeCell ref="D17:E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8"/>
  <sheetViews>
    <sheetView tabSelected="1" workbookViewId="0">
      <selection sqref="A1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/>
      <c r="E1"/>
      <c r="F1"/>
      <c r="G1"/>
    </row>
    <row r="2" spans="1:7" x14ac:dyDescent="0.2">
      <c r="D2" s="601" t="s">
        <v>729</v>
      </c>
      <c r="E2" s="601"/>
      <c r="F2" s="601"/>
      <c r="G2" s="601"/>
    </row>
    <row r="3" spans="1:7" x14ac:dyDescent="0.2">
      <c r="D3" s="601" t="s">
        <v>506</v>
      </c>
      <c r="E3" s="601"/>
      <c r="F3" s="601"/>
      <c r="G3" s="601"/>
    </row>
    <row r="4" spans="1:7" x14ac:dyDescent="0.2">
      <c r="D4" s="601" t="s">
        <v>507</v>
      </c>
      <c r="E4" s="601"/>
      <c r="F4" s="601"/>
      <c r="G4" s="601"/>
    </row>
    <row r="5" spans="1:7" x14ac:dyDescent="0.2">
      <c r="D5" s="601" t="s">
        <v>717</v>
      </c>
      <c r="E5" s="601"/>
      <c r="F5" s="601"/>
      <c r="G5" s="601"/>
    </row>
    <row r="6" spans="1:7" x14ac:dyDescent="0.2">
      <c r="D6" s="601" t="s">
        <v>718</v>
      </c>
      <c r="E6" s="601"/>
      <c r="F6" s="601"/>
      <c r="G6" s="601"/>
    </row>
    <row r="8" spans="1:7" ht="18" x14ac:dyDescent="0.25">
      <c r="A8" s="637" t="s">
        <v>730</v>
      </c>
      <c r="B8" s="637"/>
      <c r="C8" s="637"/>
      <c r="D8" s="637"/>
      <c r="E8" s="637"/>
      <c r="F8" s="637"/>
    </row>
    <row r="9" spans="1:7" ht="15.75" x14ac:dyDescent="0.25">
      <c r="B9" s="352"/>
    </row>
    <row r="10" spans="1:7" ht="30" customHeight="1" x14ac:dyDescent="0.25">
      <c r="A10" s="634" t="s">
        <v>731</v>
      </c>
      <c r="B10" s="634"/>
      <c r="C10" s="634"/>
      <c r="D10" s="634"/>
      <c r="E10" s="634"/>
      <c r="F10" s="634"/>
    </row>
    <row r="11" spans="1:7" ht="14.25" customHeight="1" x14ac:dyDescent="0.2">
      <c r="A11" s="347" t="s">
        <v>10</v>
      </c>
    </row>
    <row r="12" spans="1:7" ht="14.25" customHeight="1" thickBot="1" x14ac:dyDescent="0.25">
      <c r="D12" s="14" t="s">
        <v>792</v>
      </c>
      <c r="E12" s="15" t="s">
        <v>354</v>
      </c>
    </row>
    <row r="13" spans="1:7" ht="38.25" customHeight="1" thickBot="1" x14ac:dyDescent="0.25">
      <c r="A13" s="353" t="s">
        <v>732</v>
      </c>
      <c r="B13" s="354" t="s">
        <v>268</v>
      </c>
      <c r="C13" s="355"/>
      <c r="D13" s="640" t="s">
        <v>358</v>
      </c>
      <c r="E13" s="356" t="s">
        <v>733</v>
      </c>
      <c r="F13" s="357"/>
    </row>
    <row r="14" spans="1:7" ht="26.25" thickBot="1" x14ac:dyDescent="0.25">
      <c r="A14" s="358"/>
      <c r="B14" s="59" t="s">
        <v>269</v>
      </c>
      <c r="C14" s="60" t="s">
        <v>270</v>
      </c>
      <c r="D14" s="641"/>
      <c r="E14" s="348" t="s">
        <v>350</v>
      </c>
      <c r="F14" s="348" t="s">
        <v>351</v>
      </c>
    </row>
    <row r="15" spans="1:7" ht="13.5" thickBot="1" x14ac:dyDescent="0.25">
      <c r="A15" s="61">
        <v>1</v>
      </c>
      <c r="B15" s="61">
        <v>2</v>
      </c>
      <c r="C15" s="61" t="s">
        <v>271</v>
      </c>
      <c r="D15" s="61">
        <v>4</v>
      </c>
      <c r="E15" s="61">
        <v>5</v>
      </c>
      <c r="F15" s="61">
        <v>6</v>
      </c>
    </row>
    <row r="16" spans="1:7" s="347" customFormat="1" ht="36.75" thickBot="1" x14ac:dyDescent="0.25">
      <c r="A16" s="359">
        <v>8010</v>
      </c>
      <c r="B16" s="360" t="s">
        <v>734</v>
      </c>
      <c r="C16" s="361"/>
      <c r="D16" s="362">
        <f>E16+F16</f>
        <v>3615700.4676000001</v>
      </c>
      <c r="E16" s="363">
        <f>E18+E73</f>
        <v>3337917.4482</v>
      </c>
      <c r="F16" s="364">
        <f>F18+F73</f>
        <v>277783.01939999999</v>
      </c>
    </row>
    <row r="17" spans="1:6" s="347" customFormat="1" x14ac:dyDescent="0.2">
      <c r="A17" s="365"/>
      <c r="B17" s="366" t="s">
        <v>311</v>
      </c>
      <c r="C17" s="367"/>
      <c r="D17" s="368"/>
      <c r="E17" s="369"/>
      <c r="F17" s="370"/>
    </row>
    <row r="18" spans="1:6" ht="24" x14ac:dyDescent="0.2">
      <c r="A18" s="371">
        <v>8100</v>
      </c>
      <c r="B18" s="372" t="s">
        <v>735</v>
      </c>
      <c r="C18" s="373"/>
      <c r="D18" s="490">
        <f>E18+F18</f>
        <v>3615700.4676000001</v>
      </c>
      <c r="E18" s="488">
        <f>E20+E48</f>
        <v>3337917.4482</v>
      </c>
      <c r="F18" s="489">
        <f>F20+F48</f>
        <v>277783.01939999999</v>
      </c>
    </row>
    <row r="19" spans="1:6" x14ac:dyDescent="0.2">
      <c r="A19" s="371"/>
      <c r="B19" s="377" t="s">
        <v>311</v>
      </c>
      <c r="C19" s="373"/>
      <c r="D19" s="374"/>
      <c r="E19" s="375"/>
      <c r="F19" s="376"/>
    </row>
    <row r="20" spans="1:6" ht="24" customHeight="1" x14ac:dyDescent="0.2">
      <c r="A20" s="378">
        <v>8110</v>
      </c>
      <c r="B20" s="379" t="s">
        <v>736</v>
      </c>
      <c r="C20" s="373"/>
      <c r="D20" s="380">
        <f>E20+F20</f>
        <v>0</v>
      </c>
      <c r="E20" s="375">
        <f>E26</f>
        <v>0</v>
      </c>
      <c r="F20" s="381">
        <f>F22+F26</f>
        <v>0</v>
      </c>
    </row>
    <row r="21" spans="1:6" x14ac:dyDescent="0.2">
      <c r="A21" s="378"/>
      <c r="B21" s="382" t="s">
        <v>311</v>
      </c>
      <c r="C21" s="373"/>
      <c r="D21" s="380"/>
      <c r="E21" s="375"/>
      <c r="F21" s="381"/>
    </row>
    <row r="22" spans="1:6" ht="33" customHeight="1" x14ac:dyDescent="0.2">
      <c r="A22" s="378">
        <v>8111</v>
      </c>
      <c r="B22" s="383" t="s">
        <v>737</v>
      </c>
      <c r="C22" s="373"/>
      <c r="D22" s="374"/>
      <c r="E22" s="384" t="s">
        <v>738</v>
      </c>
      <c r="F22" s="376"/>
    </row>
    <row r="23" spans="1:6" x14ac:dyDescent="0.2">
      <c r="A23" s="378"/>
      <c r="B23" s="385" t="s">
        <v>318</v>
      </c>
      <c r="C23" s="373"/>
      <c r="D23" s="374"/>
      <c r="E23" s="384"/>
      <c r="F23" s="376"/>
    </row>
    <row r="24" spans="1:6" x14ac:dyDescent="0.2">
      <c r="A24" s="378">
        <v>8112</v>
      </c>
      <c r="B24" s="386" t="s">
        <v>739</v>
      </c>
      <c r="C24" s="387" t="s">
        <v>740</v>
      </c>
      <c r="D24" s="374"/>
      <c r="E24" s="384" t="s">
        <v>738</v>
      </c>
      <c r="F24" s="376"/>
    </row>
    <row r="25" spans="1:6" x14ac:dyDescent="0.2">
      <c r="A25" s="378">
        <v>8113</v>
      </c>
      <c r="B25" s="386" t="s">
        <v>741</v>
      </c>
      <c r="C25" s="387" t="s">
        <v>742</v>
      </c>
      <c r="D25" s="374"/>
      <c r="E25" s="384" t="s">
        <v>738</v>
      </c>
      <c r="F25" s="376"/>
    </row>
    <row r="26" spans="1:6" s="391" customFormat="1" ht="34.5" customHeight="1" x14ac:dyDescent="0.2">
      <c r="A26" s="378">
        <v>8120</v>
      </c>
      <c r="B26" s="383" t="s">
        <v>743</v>
      </c>
      <c r="C26" s="387"/>
      <c r="D26" s="388"/>
      <c r="E26" s="389"/>
      <c r="F26" s="390"/>
    </row>
    <row r="27" spans="1:6" s="391" customFormat="1" x14ac:dyDescent="0.2">
      <c r="A27" s="378"/>
      <c r="B27" s="385" t="s">
        <v>311</v>
      </c>
      <c r="C27" s="387"/>
      <c r="D27" s="388"/>
      <c r="E27" s="389"/>
      <c r="F27" s="390"/>
    </row>
    <row r="28" spans="1:6" s="391" customFormat="1" x14ac:dyDescent="0.2">
      <c r="A28" s="378">
        <v>8121</v>
      </c>
      <c r="B28" s="383" t="s">
        <v>744</v>
      </c>
      <c r="C28" s="387"/>
      <c r="D28" s="388"/>
      <c r="E28" s="384" t="s">
        <v>738</v>
      </c>
      <c r="F28" s="390"/>
    </row>
    <row r="29" spans="1:6" s="391" customFormat="1" x14ac:dyDescent="0.2">
      <c r="A29" s="378"/>
      <c r="B29" s="385" t="s">
        <v>318</v>
      </c>
      <c r="C29" s="387"/>
      <c r="D29" s="388"/>
      <c r="E29" s="389"/>
      <c r="F29" s="390"/>
    </row>
    <row r="30" spans="1:6" s="391" customFormat="1" x14ac:dyDescent="0.2">
      <c r="A30" s="371">
        <v>8122</v>
      </c>
      <c r="B30" s="379" t="s">
        <v>745</v>
      </c>
      <c r="C30" s="387" t="s">
        <v>746</v>
      </c>
      <c r="D30" s="388"/>
      <c r="E30" s="384" t="s">
        <v>738</v>
      </c>
      <c r="F30" s="390"/>
    </row>
    <row r="31" spans="1:6" s="391" customFormat="1" x14ac:dyDescent="0.2">
      <c r="A31" s="371"/>
      <c r="B31" s="392" t="s">
        <v>318</v>
      </c>
      <c r="C31" s="387"/>
      <c r="D31" s="388"/>
      <c r="E31" s="389"/>
      <c r="F31" s="390"/>
    </row>
    <row r="32" spans="1:6" s="391" customFormat="1" x14ac:dyDescent="0.2">
      <c r="A32" s="371">
        <v>8123</v>
      </c>
      <c r="B32" s="392" t="s">
        <v>747</v>
      </c>
      <c r="C32" s="387"/>
      <c r="D32" s="388"/>
      <c r="E32" s="384" t="s">
        <v>738</v>
      </c>
      <c r="F32" s="390"/>
    </row>
    <row r="33" spans="1:6" s="391" customFormat="1" x14ac:dyDescent="0.2">
      <c r="A33" s="371">
        <v>8124</v>
      </c>
      <c r="B33" s="392" t="s">
        <v>748</v>
      </c>
      <c r="C33" s="387"/>
      <c r="D33" s="388"/>
      <c r="E33" s="384" t="s">
        <v>738</v>
      </c>
      <c r="F33" s="390"/>
    </row>
    <row r="34" spans="1:6" s="391" customFormat="1" ht="24" x14ac:dyDescent="0.2">
      <c r="A34" s="371">
        <v>8130</v>
      </c>
      <c r="B34" s="379" t="s">
        <v>749</v>
      </c>
      <c r="C34" s="387" t="s">
        <v>750</v>
      </c>
      <c r="D34" s="388"/>
      <c r="E34" s="384" t="s">
        <v>738</v>
      </c>
      <c r="F34" s="390"/>
    </row>
    <row r="35" spans="1:6" s="391" customFormat="1" x14ac:dyDescent="0.2">
      <c r="A35" s="371"/>
      <c r="B35" s="392" t="s">
        <v>318</v>
      </c>
      <c r="C35" s="387"/>
      <c r="D35" s="388"/>
      <c r="E35" s="389"/>
      <c r="F35" s="390"/>
    </row>
    <row r="36" spans="1:6" s="391" customFormat="1" x14ac:dyDescent="0.2">
      <c r="A36" s="371">
        <v>8131</v>
      </c>
      <c r="B36" s="392" t="s">
        <v>751</v>
      </c>
      <c r="C36" s="387"/>
      <c r="D36" s="388"/>
      <c r="E36" s="384" t="s">
        <v>738</v>
      </c>
      <c r="F36" s="390"/>
    </row>
    <row r="37" spans="1:6" s="391" customFormat="1" x14ac:dyDescent="0.2">
      <c r="A37" s="371">
        <v>8132</v>
      </c>
      <c r="B37" s="392" t="s">
        <v>752</v>
      </c>
      <c r="C37" s="387"/>
      <c r="D37" s="388"/>
      <c r="E37" s="384" t="s">
        <v>738</v>
      </c>
      <c r="F37" s="390"/>
    </row>
    <row r="38" spans="1:6" x14ac:dyDescent="0.2">
      <c r="A38" s="371">
        <v>8140</v>
      </c>
      <c r="B38" s="379" t="s">
        <v>753</v>
      </c>
      <c r="C38" s="387"/>
      <c r="D38" s="388"/>
      <c r="E38" s="389"/>
      <c r="F38" s="390"/>
    </row>
    <row r="39" spans="1:6" x14ac:dyDescent="0.2">
      <c r="A39" s="378"/>
      <c r="B39" s="385" t="s">
        <v>318</v>
      </c>
      <c r="C39" s="387"/>
      <c r="D39" s="388"/>
      <c r="E39" s="389"/>
      <c r="F39" s="390"/>
    </row>
    <row r="40" spans="1:6" ht="24" x14ac:dyDescent="0.2">
      <c r="A40" s="371">
        <v>8141</v>
      </c>
      <c r="B40" s="379" t="s">
        <v>754</v>
      </c>
      <c r="C40" s="387" t="s">
        <v>746</v>
      </c>
      <c r="D40" s="388"/>
      <c r="E40" s="389"/>
      <c r="F40" s="390"/>
    </row>
    <row r="41" spans="1:6" ht="13.5" thickBot="1" x14ac:dyDescent="0.25">
      <c r="A41" s="371"/>
      <c r="B41" s="392" t="s">
        <v>318</v>
      </c>
      <c r="C41" s="393"/>
      <c r="D41" s="388"/>
      <c r="E41" s="389"/>
      <c r="F41" s="390"/>
    </row>
    <row r="42" spans="1:6" x14ac:dyDescent="0.2">
      <c r="A42" s="359">
        <v>8142</v>
      </c>
      <c r="B42" s="394" t="s">
        <v>755</v>
      </c>
      <c r="C42" s="395"/>
      <c r="D42" s="396"/>
      <c r="E42" s="397"/>
      <c r="F42" s="398" t="s">
        <v>738</v>
      </c>
    </row>
    <row r="43" spans="1:6" ht="13.5" thickBot="1" x14ac:dyDescent="0.25">
      <c r="A43" s="399">
        <v>8143</v>
      </c>
      <c r="B43" s="400" t="s">
        <v>756</v>
      </c>
      <c r="C43" s="401"/>
      <c r="D43" s="402"/>
      <c r="E43" s="403"/>
      <c r="F43" s="404"/>
    </row>
    <row r="44" spans="1:6" ht="24" x14ac:dyDescent="0.2">
      <c r="A44" s="359">
        <v>8150</v>
      </c>
      <c r="B44" s="405" t="s">
        <v>757</v>
      </c>
      <c r="C44" s="406" t="s">
        <v>750</v>
      </c>
      <c r="D44" s="396"/>
      <c r="E44" s="397"/>
      <c r="F44" s="407"/>
    </row>
    <row r="45" spans="1:6" x14ac:dyDescent="0.2">
      <c r="A45" s="371"/>
      <c r="B45" s="392" t="s">
        <v>318</v>
      </c>
      <c r="C45" s="408"/>
      <c r="D45" s="388"/>
      <c r="E45" s="389"/>
      <c r="F45" s="390"/>
    </row>
    <row r="46" spans="1:6" x14ac:dyDescent="0.2">
      <c r="A46" s="371">
        <v>8151</v>
      </c>
      <c r="B46" s="392" t="s">
        <v>751</v>
      </c>
      <c r="C46" s="408"/>
      <c r="D46" s="388"/>
      <c r="E46" s="389"/>
      <c r="F46" s="409" t="s">
        <v>111</v>
      </c>
    </row>
    <row r="47" spans="1:6" ht="13.5" thickBot="1" x14ac:dyDescent="0.25">
      <c r="A47" s="410">
        <v>8152</v>
      </c>
      <c r="B47" s="411" t="s">
        <v>758</v>
      </c>
      <c r="C47" s="412"/>
      <c r="D47" s="413"/>
      <c r="E47" s="414"/>
      <c r="F47" s="415"/>
    </row>
    <row r="48" spans="1:6" ht="48.75" thickBot="1" x14ac:dyDescent="0.25">
      <c r="A48" s="416">
        <v>8160</v>
      </c>
      <c r="B48" s="417" t="s">
        <v>759</v>
      </c>
      <c r="C48" s="418"/>
      <c r="D48" s="364">
        <f>E48+F48</f>
        <v>3615700.4676000001</v>
      </c>
      <c r="E48" s="419">
        <f>E55+E59+E70+E71</f>
        <v>3337917.4482</v>
      </c>
      <c r="F48" s="364">
        <f>F50+F55+F59+F70+F71</f>
        <v>277783.01939999999</v>
      </c>
    </row>
    <row r="49" spans="1:6" ht="13.5" thickBot="1" x14ac:dyDescent="0.25">
      <c r="A49" s="420"/>
      <c r="B49" s="421" t="s">
        <v>311</v>
      </c>
      <c r="C49" s="422"/>
      <c r="D49" s="423"/>
      <c r="E49" s="424"/>
      <c r="F49" s="425"/>
    </row>
    <row r="50" spans="1:6" ht="24.75" thickBot="1" x14ac:dyDescent="0.25">
      <c r="A50" s="416">
        <v>8161</v>
      </c>
      <c r="B50" s="426" t="s">
        <v>760</v>
      </c>
      <c r="C50" s="418"/>
      <c r="D50" s="427"/>
      <c r="E50" s="428" t="s">
        <v>738</v>
      </c>
      <c r="F50" s="429"/>
    </row>
    <row r="51" spans="1:6" x14ac:dyDescent="0.2">
      <c r="A51" s="365"/>
      <c r="B51" s="430" t="s">
        <v>318</v>
      </c>
      <c r="C51" s="431"/>
      <c r="D51" s="368"/>
      <c r="E51" s="432"/>
      <c r="F51" s="370"/>
    </row>
    <row r="52" spans="1:6" ht="36.75" thickBot="1" x14ac:dyDescent="0.25">
      <c r="A52" s="371">
        <v>8162</v>
      </c>
      <c r="B52" s="392" t="s">
        <v>761</v>
      </c>
      <c r="C52" s="408" t="s">
        <v>762</v>
      </c>
      <c r="D52" s="374"/>
      <c r="E52" s="433" t="s">
        <v>738</v>
      </c>
      <c r="F52" s="376"/>
    </row>
    <row r="53" spans="1:6" ht="96.75" thickBot="1" x14ac:dyDescent="0.25">
      <c r="A53" s="434">
        <v>8163</v>
      </c>
      <c r="B53" s="392" t="s">
        <v>763</v>
      </c>
      <c r="C53" s="408" t="s">
        <v>762</v>
      </c>
      <c r="D53" s="427"/>
      <c r="E53" s="428" t="s">
        <v>738</v>
      </c>
      <c r="F53" s="429"/>
    </row>
    <row r="54" spans="1:6" ht="24.75" thickBot="1" x14ac:dyDescent="0.25">
      <c r="A54" s="410">
        <v>8164</v>
      </c>
      <c r="B54" s="411" t="s">
        <v>764</v>
      </c>
      <c r="C54" s="412" t="s">
        <v>765</v>
      </c>
      <c r="D54" s="435"/>
      <c r="E54" s="436" t="s">
        <v>738</v>
      </c>
      <c r="F54" s="437"/>
    </row>
    <row r="55" spans="1:6" ht="13.5" thickBot="1" x14ac:dyDescent="0.25">
      <c r="A55" s="416">
        <v>8170</v>
      </c>
      <c r="B55" s="426" t="s">
        <v>766</v>
      </c>
      <c r="C55" s="418"/>
      <c r="D55" s="438"/>
      <c r="E55" s="428"/>
      <c r="F55" s="439"/>
    </row>
    <row r="56" spans="1:6" x14ac:dyDescent="0.2">
      <c r="A56" s="365"/>
      <c r="B56" s="430" t="s">
        <v>318</v>
      </c>
      <c r="C56" s="431"/>
      <c r="D56" s="440"/>
      <c r="E56" s="432"/>
      <c r="F56" s="441"/>
    </row>
    <row r="57" spans="1:6" ht="36" x14ac:dyDescent="0.2">
      <c r="A57" s="371">
        <v>8171</v>
      </c>
      <c r="B57" s="392" t="s">
        <v>767</v>
      </c>
      <c r="C57" s="408" t="s">
        <v>768</v>
      </c>
      <c r="D57" s="374"/>
      <c r="E57" s="433"/>
      <c r="F57" s="376"/>
    </row>
    <row r="58" spans="1:6" ht="13.5" thickBot="1" x14ac:dyDescent="0.25">
      <c r="A58" s="371">
        <v>8172</v>
      </c>
      <c r="B58" s="386" t="s">
        <v>769</v>
      </c>
      <c r="C58" s="408" t="s">
        <v>770</v>
      </c>
      <c r="D58" s="374"/>
      <c r="E58" s="433"/>
      <c r="F58" s="376"/>
    </row>
    <row r="59" spans="1:6" ht="36.75" thickBot="1" x14ac:dyDescent="0.25">
      <c r="A59" s="442">
        <v>8190</v>
      </c>
      <c r="B59" s="443" t="s">
        <v>771</v>
      </c>
      <c r="C59" s="444"/>
      <c r="D59" s="364">
        <f>E59+F59</f>
        <v>3615700.4676000001</v>
      </c>
      <c r="E59" s="479">
        <f>E61</f>
        <v>3337917.4482</v>
      </c>
      <c r="F59" s="478">
        <f>F65</f>
        <v>277783.01939999999</v>
      </c>
    </row>
    <row r="60" spans="1:6" x14ac:dyDescent="0.2">
      <c r="A60" s="445"/>
      <c r="B60" s="385" t="s">
        <v>313</v>
      </c>
      <c r="C60" s="15"/>
      <c r="D60" s="446"/>
      <c r="E60" s="447"/>
      <c r="F60" s="448"/>
    </row>
    <row r="61" spans="1:6" ht="24" x14ac:dyDescent="0.2">
      <c r="A61" s="449">
        <v>8191</v>
      </c>
      <c r="B61" s="480" t="s">
        <v>772</v>
      </c>
      <c r="C61" s="485">
        <v>9320</v>
      </c>
      <c r="D61" s="486">
        <f>E61</f>
        <v>3337917.4482</v>
      </c>
      <c r="E61" s="486">
        <v>3337917.4482</v>
      </c>
      <c r="F61" s="487" t="s">
        <v>111</v>
      </c>
    </row>
    <row r="62" spans="1:6" x14ac:dyDescent="0.2">
      <c r="A62" s="450"/>
      <c r="B62" s="385" t="s">
        <v>312</v>
      </c>
      <c r="C62" s="481"/>
      <c r="D62" s="482"/>
      <c r="E62" s="483"/>
      <c r="F62" s="484"/>
    </row>
    <row r="63" spans="1:6" ht="60.75" thickBot="1" x14ac:dyDescent="0.25">
      <c r="A63" s="450">
        <v>8192</v>
      </c>
      <c r="B63" s="392" t="s">
        <v>773</v>
      </c>
      <c r="C63" s="451"/>
      <c r="D63" s="452" t="str">
        <f>E63</f>
        <v>337917,4482</v>
      </c>
      <c r="E63" s="453" t="s">
        <v>791</v>
      </c>
      <c r="F63" s="454" t="s">
        <v>738</v>
      </c>
    </row>
    <row r="64" spans="1:6" ht="36.75" thickBot="1" x14ac:dyDescent="0.25">
      <c r="A64" s="450">
        <v>8193</v>
      </c>
      <c r="B64" s="392" t="s">
        <v>774</v>
      </c>
      <c r="C64" s="451"/>
      <c r="D64" s="151">
        <f>E64</f>
        <v>3000000</v>
      </c>
      <c r="E64" s="477">
        <v>3000000</v>
      </c>
      <c r="F64" s="455" t="s">
        <v>111</v>
      </c>
    </row>
    <row r="65" spans="1:6" ht="36.75" thickBot="1" x14ac:dyDescent="0.25">
      <c r="A65" s="450">
        <v>8194</v>
      </c>
      <c r="B65" s="456" t="s">
        <v>775</v>
      </c>
      <c r="C65" s="457">
        <v>9330</v>
      </c>
      <c r="D65" s="364">
        <f>F65</f>
        <v>277783.01939999999</v>
      </c>
      <c r="E65" s="384" t="s">
        <v>738</v>
      </c>
      <c r="F65" s="364">
        <v>277783.01939999999</v>
      </c>
    </row>
    <row r="66" spans="1:6" x14ac:dyDescent="0.2">
      <c r="A66" s="450"/>
      <c r="B66" s="385" t="s">
        <v>312</v>
      </c>
      <c r="C66" s="457"/>
      <c r="D66" s="380"/>
      <c r="E66" s="384"/>
      <c r="F66" s="376"/>
    </row>
    <row r="67" spans="1:6" ht="36" x14ac:dyDescent="0.2">
      <c r="A67" s="450">
        <v>8195</v>
      </c>
      <c r="B67" s="392" t="s">
        <v>776</v>
      </c>
      <c r="C67" s="457"/>
      <c r="D67" s="380"/>
      <c r="E67" s="384" t="s">
        <v>738</v>
      </c>
      <c r="F67" s="376"/>
    </row>
    <row r="68" spans="1:6" ht="36" x14ac:dyDescent="0.2">
      <c r="A68" s="458">
        <v>8196</v>
      </c>
      <c r="B68" s="392" t="s">
        <v>777</v>
      </c>
      <c r="C68" s="457"/>
      <c r="D68" s="380"/>
      <c r="E68" s="384" t="s">
        <v>738</v>
      </c>
      <c r="F68" s="376"/>
    </row>
    <row r="69" spans="1:6" ht="36" x14ac:dyDescent="0.2">
      <c r="A69" s="450">
        <v>8197</v>
      </c>
      <c r="B69" s="459" t="s">
        <v>778</v>
      </c>
      <c r="C69" s="460"/>
      <c r="D69" s="461" t="s">
        <v>738</v>
      </c>
      <c r="E69" s="462" t="s">
        <v>738</v>
      </c>
      <c r="F69" s="455" t="s">
        <v>738</v>
      </c>
    </row>
    <row r="70" spans="1:6" ht="48" x14ac:dyDescent="0.2">
      <c r="A70" s="450">
        <v>8198</v>
      </c>
      <c r="B70" s="463" t="s">
        <v>779</v>
      </c>
      <c r="C70" s="464"/>
      <c r="D70" s="461" t="s">
        <v>738</v>
      </c>
      <c r="E70" s="433"/>
      <c r="F70" s="376"/>
    </row>
    <row r="71" spans="1:6" ht="60" x14ac:dyDescent="0.2">
      <c r="A71" s="450">
        <v>8199</v>
      </c>
      <c r="B71" s="465" t="s">
        <v>780</v>
      </c>
      <c r="C71" s="464"/>
      <c r="D71" s="380"/>
      <c r="E71" s="433"/>
      <c r="F71" s="376"/>
    </row>
    <row r="72" spans="1:6" ht="36" x14ac:dyDescent="0.2">
      <c r="A72" s="450" t="s">
        <v>781</v>
      </c>
      <c r="B72" s="466" t="s">
        <v>782</v>
      </c>
      <c r="C72" s="464"/>
      <c r="D72" s="380"/>
      <c r="E72" s="462" t="s">
        <v>738</v>
      </c>
      <c r="F72" s="376"/>
    </row>
    <row r="73" spans="1:6" ht="36" x14ac:dyDescent="0.2">
      <c r="A73" s="378">
        <v>8200</v>
      </c>
      <c r="B73" s="372" t="s">
        <v>783</v>
      </c>
      <c r="C73" s="451"/>
      <c r="D73" s="374"/>
      <c r="E73" s="375"/>
      <c r="F73" s="376"/>
    </row>
    <row r="74" spans="1:6" x14ac:dyDescent="0.2">
      <c r="A74" s="378"/>
      <c r="B74" s="377" t="s">
        <v>311</v>
      </c>
      <c r="C74" s="451"/>
      <c r="D74" s="374"/>
      <c r="E74" s="375"/>
      <c r="F74" s="376"/>
    </row>
    <row r="75" spans="1:6" ht="36" x14ac:dyDescent="0.2">
      <c r="A75" s="378">
        <v>8210</v>
      </c>
      <c r="B75" s="467" t="s">
        <v>784</v>
      </c>
      <c r="C75" s="451"/>
      <c r="D75" s="374">
        <f>E75+F75</f>
        <v>0</v>
      </c>
      <c r="E75" s="433">
        <f>E81</f>
        <v>0</v>
      </c>
      <c r="F75" s="376">
        <f>F77+F81</f>
        <v>0</v>
      </c>
    </row>
    <row r="76" spans="1:6" x14ac:dyDescent="0.2">
      <c r="A76" s="371"/>
      <c r="B76" s="392" t="s">
        <v>311</v>
      </c>
      <c r="C76" s="451"/>
      <c r="D76" s="374"/>
      <c r="E76" s="433"/>
      <c r="F76" s="376"/>
    </row>
    <row r="77" spans="1:6" ht="36" x14ac:dyDescent="0.2">
      <c r="A77" s="378">
        <v>8211</v>
      </c>
      <c r="B77" s="383" t="s">
        <v>737</v>
      </c>
      <c r="C77" s="451"/>
      <c r="D77" s="374"/>
      <c r="E77" s="384" t="s">
        <v>738</v>
      </c>
      <c r="F77" s="376"/>
    </row>
    <row r="78" spans="1:6" x14ac:dyDescent="0.2">
      <c r="A78" s="378"/>
      <c r="B78" s="385" t="s">
        <v>312</v>
      </c>
      <c r="C78" s="451"/>
      <c r="D78" s="374"/>
      <c r="E78" s="384"/>
      <c r="F78" s="376"/>
    </row>
    <row r="79" spans="1:6" x14ac:dyDescent="0.2">
      <c r="A79" s="378">
        <v>8212</v>
      </c>
      <c r="B79" s="386" t="s">
        <v>739</v>
      </c>
      <c r="C79" s="408" t="s">
        <v>785</v>
      </c>
      <c r="D79" s="374"/>
      <c r="E79" s="384" t="s">
        <v>738</v>
      </c>
      <c r="F79" s="376"/>
    </row>
    <row r="80" spans="1:6" x14ac:dyDescent="0.2">
      <c r="A80" s="378">
        <v>8213</v>
      </c>
      <c r="B80" s="386" t="s">
        <v>741</v>
      </c>
      <c r="C80" s="408" t="s">
        <v>786</v>
      </c>
      <c r="D80" s="374"/>
      <c r="E80" s="384" t="s">
        <v>738</v>
      </c>
      <c r="F80" s="376"/>
    </row>
    <row r="81" spans="1:8" ht="36" x14ac:dyDescent="0.2">
      <c r="A81" s="378">
        <v>8220</v>
      </c>
      <c r="B81" s="383" t="s">
        <v>787</v>
      </c>
      <c r="C81" s="451"/>
      <c r="D81" s="374"/>
      <c r="E81" s="468"/>
      <c r="F81" s="376"/>
    </row>
    <row r="82" spans="1:8" x14ac:dyDescent="0.2">
      <c r="A82" s="378"/>
      <c r="B82" s="385" t="s">
        <v>311</v>
      </c>
      <c r="C82" s="451"/>
      <c r="D82" s="374"/>
      <c r="E82" s="468"/>
      <c r="F82" s="376"/>
    </row>
    <row r="83" spans="1:8" x14ac:dyDescent="0.2">
      <c r="A83" s="378">
        <v>8221</v>
      </c>
      <c r="B83" s="383" t="s">
        <v>744</v>
      </c>
      <c r="C83" s="451"/>
      <c r="D83" s="374"/>
      <c r="E83" s="384" t="s">
        <v>738</v>
      </c>
      <c r="F83" s="376"/>
    </row>
    <row r="84" spans="1:8" x14ac:dyDescent="0.2">
      <c r="A84" s="378"/>
      <c r="B84" s="385" t="s">
        <v>318</v>
      </c>
      <c r="C84" s="451"/>
      <c r="D84" s="374"/>
      <c r="E84" s="384"/>
      <c r="F84" s="376"/>
    </row>
    <row r="85" spans="1:8" x14ac:dyDescent="0.2">
      <c r="A85" s="371">
        <v>8222</v>
      </c>
      <c r="B85" s="392" t="s">
        <v>745</v>
      </c>
      <c r="C85" s="408" t="s">
        <v>788</v>
      </c>
      <c r="D85" s="374"/>
      <c r="E85" s="384" t="s">
        <v>738</v>
      </c>
      <c r="F85" s="376"/>
    </row>
    <row r="86" spans="1:8" ht="24" x14ac:dyDescent="0.2">
      <c r="A86" s="371">
        <v>8230</v>
      </c>
      <c r="B86" s="392" t="s">
        <v>749</v>
      </c>
      <c r="C86" s="408" t="s">
        <v>789</v>
      </c>
      <c r="D86" s="374"/>
      <c r="E86" s="384" t="s">
        <v>738</v>
      </c>
      <c r="F86" s="376"/>
    </row>
    <row r="87" spans="1:8" x14ac:dyDescent="0.2">
      <c r="A87" s="371">
        <v>8240</v>
      </c>
      <c r="B87" s="383" t="s">
        <v>753</v>
      </c>
      <c r="C87" s="451"/>
      <c r="D87" s="374"/>
      <c r="E87" s="468"/>
      <c r="F87" s="376"/>
    </row>
    <row r="88" spans="1:8" x14ac:dyDescent="0.2">
      <c r="A88" s="378"/>
      <c r="B88" s="385" t="s">
        <v>318</v>
      </c>
      <c r="C88" s="451"/>
      <c r="D88" s="374"/>
      <c r="E88" s="468"/>
      <c r="F88" s="376"/>
    </row>
    <row r="89" spans="1:8" x14ac:dyDescent="0.2">
      <c r="A89" s="371">
        <v>8241</v>
      </c>
      <c r="B89" s="392" t="s">
        <v>790</v>
      </c>
      <c r="C89" s="408" t="s">
        <v>788</v>
      </c>
      <c r="D89" s="374"/>
      <c r="E89" s="375"/>
      <c r="F89" s="376"/>
    </row>
    <row r="90" spans="1:8" ht="24.75" thickBot="1" x14ac:dyDescent="0.25">
      <c r="A90" s="399">
        <v>8250</v>
      </c>
      <c r="B90" s="400" t="s">
        <v>757</v>
      </c>
      <c r="C90" s="469" t="s">
        <v>789</v>
      </c>
      <c r="D90" s="402"/>
      <c r="E90" s="403"/>
      <c r="F90" s="404"/>
    </row>
    <row r="91" spans="1:8" x14ac:dyDescent="0.2">
      <c r="B91" s="56"/>
    </row>
    <row r="92" spans="1:8" x14ac:dyDescent="0.2">
      <c r="B92" s="56"/>
    </row>
    <row r="93" spans="1:8" ht="15" customHeight="1" x14ac:dyDescent="0.2">
      <c r="B93" s="602" t="s">
        <v>515</v>
      </c>
      <c r="C93" s="602"/>
      <c r="D93" s="602"/>
      <c r="E93" s="602"/>
      <c r="F93" s="602"/>
      <c r="G93" s="7"/>
      <c r="H93" s="7"/>
    </row>
    <row r="94" spans="1:8" ht="26.25" customHeight="1" x14ac:dyDescent="0.2">
      <c r="B94" s="602" t="s">
        <v>713</v>
      </c>
      <c r="C94" s="602"/>
      <c r="D94" s="602"/>
      <c r="E94" s="602"/>
      <c r="F94" s="602"/>
      <c r="G94" s="7"/>
      <c r="H94" s="7"/>
    </row>
    <row r="95" spans="1:8" x14ac:dyDescent="0.2">
      <c r="B95" s="56"/>
    </row>
    <row r="96" spans="1:8" x14ac:dyDescent="0.2">
      <c r="B96" s="56"/>
    </row>
    <row r="97" spans="2:2" x14ac:dyDescent="0.2">
      <c r="B97" s="56"/>
    </row>
    <row r="98" spans="2:2" x14ac:dyDescent="0.2">
      <c r="B98" s="56"/>
    </row>
    <row r="99" spans="2:2" x14ac:dyDescent="0.2">
      <c r="B99" s="56"/>
    </row>
    <row r="100" spans="2:2" x14ac:dyDescent="0.2">
      <c r="B100" s="56"/>
    </row>
    <row r="101" spans="2:2" x14ac:dyDescent="0.2">
      <c r="B101" s="56"/>
    </row>
    <row r="102" spans="2:2" x14ac:dyDescent="0.2">
      <c r="B102" s="56"/>
    </row>
    <row r="103" spans="2:2" x14ac:dyDescent="0.2">
      <c r="B103" s="56"/>
    </row>
    <row r="104" spans="2:2" x14ac:dyDescent="0.2">
      <c r="B104" s="56"/>
    </row>
    <row r="105" spans="2:2" x14ac:dyDescent="0.2">
      <c r="B105" s="56"/>
    </row>
    <row r="106" spans="2:2" x14ac:dyDescent="0.2">
      <c r="B106" s="56"/>
    </row>
    <row r="107" spans="2:2" x14ac:dyDescent="0.2">
      <c r="B107" s="56"/>
    </row>
    <row r="108" spans="2:2" x14ac:dyDescent="0.2">
      <c r="B108" s="56"/>
    </row>
    <row r="109" spans="2:2" x14ac:dyDescent="0.2">
      <c r="B109" s="56"/>
    </row>
    <row r="110" spans="2:2" x14ac:dyDescent="0.2">
      <c r="B110" s="56"/>
    </row>
    <row r="111" spans="2:2" x14ac:dyDescent="0.2">
      <c r="B111" s="56"/>
    </row>
    <row r="112" spans="2:2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</sheetData>
  <mergeCells count="10">
    <mergeCell ref="D13:D14"/>
    <mergeCell ref="B93:F93"/>
    <mergeCell ref="B94:F94"/>
    <mergeCell ref="D2:G2"/>
    <mergeCell ref="D3:G3"/>
    <mergeCell ref="D4:G4"/>
    <mergeCell ref="D5:G5"/>
    <mergeCell ref="D6:G6"/>
    <mergeCell ref="A8:F8"/>
    <mergeCell ref="A10:F10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7"/>
  <sheetViews>
    <sheetView zoomScale="91" zoomScaleNormal="91" workbookViewId="0">
      <selection activeCell="L13" sqref="L13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601" t="s">
        <v>795</v>
      </c>
      <c r="H1" s="601"/>
      <c r="I1" s="601"/>
      <c r="J1" s="601"/>
    </row>
    <row r="2" spans="1:10" x14ac:dyDescent="0.2">
      <c r="G2" s="601" t="s">
        <v>506</v>
      </c>
      <c r="H2" s="601"/>
      <c r="I2" s="601"/>
      <c r="J2" s="601"/>
    </row>
    <row r="3" spans="1:10" x14ac:dyDescent="0.2">
      <c r="G3" s="601" t="s">
        <v>507</v>
      </c>
      <c r="H3" s="601"/>
      <c r="I3" s="601"/>
      <c r="J3" s="601"/>
    </row>
    <row r="4" spans="1:10" x14ac:dyDescent="0.2">
      <c r="G4" s="601" t="s">
        <v>1301</v>
      </c>
      <c r="H4" s="601"/>
      <c r="I4" s="601"/>
      <c r="J4" s="601"/>
    </row>
    <row r="5" spans="1:10" x14ac:dyDescent="0.2">
      <c r="G5" s="601" t="s">
        <v>1305</v>
      </c>
      <c r="H5" s="601"/>
      <c r="I5" s="601"/>
      <c r="J5" s="601"/>
    </row>
    <row r="6" spans="1:10" x14ac:dyDescent="0.2">
      <c r="G6" s="252"/>
      <c r="H6" s="252"/>
      <c r="I6" s="252"/>
      <c r="J6" s="252"/>
    </row>
    <row r="7" spans="1:10" x14ac:dyDescent="0.2">
      <c r="G7" s="601" t="s">
        <v>795</v>
      </c>
      <c r="H7" s="601"/>
      <c r="I7" s="601"/>
      <c r="J7" s="601"/>
    </row>
    <row r="8" spans="1:10" x14ac:dyDescent="0.2">
      <c r="G8" s="601" t="s">
        <v>506</v>
      </c>
      <c r="H8" s="601"/>
      <c r="I8" s="601"/>
      <c r="J8" s="601"/>
    </row>
    <row r="9" spans="1:10" x14ac:dyDescent="0.2">
      <c r="G9" s="601" t="s">
        <v>507</v>
      </c>
      <c r="H9" s="601"/>
      <c r="I9" s="601"/>
      <c r="J9" s="601"/>
    </row>
    <row r="10" spans="1:10" x14ac:dyDescent="0.2">
      <c r="G10" s="601" t="s">
        <v>794</v>
      </c>
      <c r="H10" s="601"/>
      <c r="I10" s="601"/>
      <c r="J10" s="601"/>
    </row>
    <row r="11" spans="1:10" x14ac:dyDescent="0.2">
      <c r="G11" s="644" t="s">
        <v>1302</v>
      </c>
      <c r="H11" s="644"/>
      <c r="I11" s="644"/>
      <c r="J11" s="644"/>
    </row>
    <row r="12" spans="1:10" ht="36.75" customHeight="1" x14ac:dyDescent="0.2">
      <c r="A12" s="645" t="s">
        <v>796</v>
      </c>
      <c r="B12" s="646"/>
      <c r="C12" s="646"/>
      <c r="D12" s="646"/>
      <c r="E12" s="646"/>
      <c r="F12" s="646"/>
      <c r="G12" s="646"/>
      <c r="H12" s="646"/>
      <c r="I12" s="646"/>
      <c r="J12" s="646"/>
    </row>
    <row r="13" spans="1:10" ht="18" customHeight="1" x14ac:dyDescent="0.2">
      <c r="A13" s="500"/>
      <c r="B13" s="500"/>
      <c r="C13" s="500"/>
      <c r="D13" s="500"/>
      <c r="E13" s="500"/>
      <c r="F13" s="500"/>
      <c r="G13" s="500" t="s">
        <v>1304</v>
      </c>
      <c r="H13" s="500"/>
      <c r="I13" s="500"/>
      <c r="J13" s="500"/>
    </row>
    <row r="14" spans="1:10" ht="18" customHeight="1" x14ac:dyDescent="0.2">
      <c r="A14" s="642" t="s">
        <v>797</v>
      </c>
      <c r="B14" s="647" t="s">
        <v>798</v>
      </c>
      <c r="C14" s="647" t="s">
        <v>799</v>
      </c>
      <c r="D14" s="647" t="s">
        <v>800</v>
      </c>
      <c r="E14" s="642" t="s">
        <v>801</v>
      </c>
      <c r="F14" s="642" t="s">
        <v>802</v>
      </c>
      <c r="G14" s="642" t="s">
        <v>803</v>
      </c>
      <c r="H14" s="647" t="s">
        <v>804</v>
      </c>
      <c r="I14" s="648"/>
      <c r="J14" s="500"/>
    </row>
    <row r="15" spans="1:10" ht="36.75" customHeight="1" x14ac:dyDescent="0.2">
      <c r="A15" s="643"/>
      <c r="B15" s="649"/>
      <c r="C15" s="649"/>
      <c r="D15" s="649"/>
      <c r="E15" s="643"/>
      <c r="F15" s="643"/>
      <c r="G15" s="643"/>
      <c r="H15" s="501" t="s">
        <v>805</v>
      </c>
      <c r="I15" s="502" t="s">
        <v>806</v>
      </c>
      <c r="J15" s="500"/>
    </row>
    <row r="16" spans="1:10" x14ac:dyDescent="0.2">
      <c r="A16" s="503" t="s">
        <v>341</v>
      </c>
      <c r="B16" s="503" t="s">
        <v>342</v>
      </c>
      <c r="C16" s="503" t="s">
        <v>271</v>
      </c>
      <c r="D16" s="503" t="s">
        <v>807</v>
      </c>
      <c r="E16" s="503" t="s">
        <v>808</v>
      </c>
      <c r="F16" s="503" t="s">
        <v>809</v>
      </c>
      <c r="G16" s="503" t="s">
        <v>810</v>
      </c>
      <c r="H16" s="504" t="s">
        <v>811</v>
      </c>
      <c r="I16" s="505" t="s">
        <v>812</v>
      </c>
      <c r="J16" s="500"/>
    </row>
    <row r="17" spans="1:13" ht="33.75" x14ac:dyDescent="0.2">
      <c r="A17" s="506" t="s">
        <v>813</v>
      </c>
      <c r="B17" s="506" t="s">
        <v>814</v>
      </c>
      <c r="C17" s="506" t="s">
        <v>111</v>
      </c>
      <c r="D17" s="506" t="s">
        <v>111</v>
      </c>
      <c r="E17" s="507" t="s">
        <v>815</v>
      </c>
      <c r="F17" s="506"/>
      <c r="G17" s="511">
        <f>H17+I17</f>
        <v>15680580.067600001</v>
      </c>
      <c r="H17" s="565">
        <f>H18+H86+H102+H119+H185+H218+H252+H276+H330+H375+H400-H405</f>
        <v>6902797.0482000001</v>
      </c>
      <c r="I17" s="592">
        <f>I18+I86+I102+I119+I185+I218+I252+I276+I330+I375+I400</f>
        <v>8777783.0194000006</v>
      </c>
      <c r="J17" s="500"/>
    </row>
    <row r="18" spans="1:13" ht="45" x14ac:dyDescent="0.2">
      <c r="A18" s="506" t="s">
        <v>816</v>
      </c>
      <c r="B18" s="506" t="s">
        <v>341</v>
      </c>
      <c r="C18" s="506" t="s">
        <v>340</v>
      </c>
      <c r="D18" s="506" t="s">
        <v>340</v>
      </c>
      <c r="E18" s="507" t="s">
        <v>817</v>
      </c>
      <c r="F18" s="506"/>
      <c r="G18" s="509">
        <f>H18+I18</f>
        <v>2255690.3291999996</v>
      </c>
      <c r="H18" s="510">
        <f>H19+H52+H55+H70+H72+H74+H79+H81</f>
        <v>1850690.3291999998</v>
      </c>
      <c r="I18" s="510">
        <f>I19+I52+I55+I70+I72+I74+I79+I81</f>
        <v>405000</v>
      </c>
      <c r="J18" s="500"/>
    </row>
    <row r="19" spans="1:13" ht="54" customHeight="1" x14ac:dyDescent="0.2">
      <c r="A19" s="506" t="s">
        <v>818</v>
      </c>
      <c r="B19" s="506" t="s">
        <v>341</v>
      </c>
      <c r="C19" s="506" t="s">
        <v>341</v>
      </c>
      <c r="D19" s="506" t="s">
        <v>340</v>
      </c>
      <c r="E19" s="507" t="s">
        <v>819</v>
      </c>
      <c r="F19" s="506"/>
      <c r="G19" s="511">
        <f t="shared" ref="G19:G49" si="0">H19+I19</f>
        <v>2010493.3291999998</v>
      </c>
      <c r="H19" s="512">
        <f>H20+H50+H51</f>
        <v>1705493.3291999998</v>
      </c>
      <c r="I19" s="513">
        <f>I20+I50+I51</f>
        <v>305000</v>
      </c>
      <c r="J19" s="500"/>
    </row>
    <row r="20" spans="1:13" ht="22.5" x14ac:dyDescent="0.2">
      <c r="A20" s="506" t="s">
        <v>820</v>
      </c>
      <c r="B20" s="506" t="s">
        <v>341</v>
      </c>
      <c r="C20" s="506" t="s">
        <v>341</v>
      </c>
      <c r="D20" s="506" t="s">
        <v>341</v>
      </c>
      <c r="E20" s="507" t="s">
        <v>821</v>
      </c>
      <c r="F20" s="506"/>
      <c r="G20" s="590">
        <f t="shared" si="0"/>
        <v>2010493.3291999998</v>
      </c>
      <c r="H20" s="591">
        <f>H21+H22+H23+H24+H25+H26+H27+H28+H29+H30+H31+H32+H33+H34+H35+H36+H37+H38+H39+H40+H41+H42+H43+H44+H45+H46+H47+H48+H49</f>
        <v>1705493.3291999998</v>
      </c>
      <c r="I20" s="514">
        <f>I21+I22+I23+I24+I25+I26+I27+I28+I29+I30+I31+I32+I33+I34+I35+I36+I37+I38+I39+I40+I41+I42+I43+I44+I45+I46+I47+I48+I49</f>
        <v>305000</v>
      </c>
      <c r="J20" s="500"/>
    </row>
    <row r="21" spans="1:13" ht="12.75" customHeight="1" x14ac:dyDescent="0.2">
      <c r="A21" s="506"/>
      <c r="B21" s="506"/>
      <c r="C21" s="506"/>
      <c r="D21" s="506"/>
      <c r="E21" s="507" t="s">
        <v>822</v>
      </c>
      <c r="F21" s="506" t="s">
        <v>424</v>
      </c>
      <c r="G21" s="515">
        <f t="shared" si="0"/>
        <v>1070696.875</v>
      </c>
      <c r="H21" s="516">
        <v>1070696.875</v>
      </c>
      <c r="I21" s="517">
        <v>0</v>
      </c>
      <c r="J21" s="500"/>
      <c r="M21" s="182"/>
    </row>
    <row r="22" spans="1:13" ht="21.75" x14ac:dyDescent="0.2">
      <c r="A22" s="506"/>
      <c r="B22" s="506"/>
      <c r="C22" s="506"/>
      <c r="D22" s="506"/>
      <c r="E22" s="518" t="s">
        <v>823</v>
      </c>
      <c r="F22" s="506">
        <v>4112</v>
      </c>
      <c r="G22" s="519">
        <f>H22+I22</f>
        <v>263447.25</v>
      </c>
      <c r="H22" s="515">
        <v>263447.25</v>
      </c>
      <c r="I22" s="517">
        <v>0</v>
      </c>
      <c r="J22" s="500"/>
      <c r="M22" s="182"/>
    </row>
    <row r="23" spans="1:13" x14ac:dyDescent="0.2">
      <c r="A23" s="506"/>
      <c r="B23" s="506"/>
      <c r="C23" s="506"/>
      <c r="D23" s="506"/>
      <c r="E23" s="507" t="s">
        <v>824</v>
      </c>
      <c r="F23" s="506">
        <v>4211</v>
      </c>
      <c r="G23" s="519">
        <f t="shared" si="0"/>
        <v>1000</v>
      </c>
      <c r="H23" s="515">
        <v>1000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825</v>
      </c>
      <c r="F24" s="506" t="s">
        <v>431</v>
      </c>
      <c r="G24" s="589">
        <f t="shared" si="0"/>
        <v>200223.98895</v>
      </c>
      <c r="H24" s="589">
        <v>200223.98895</v>
      </c>
      <c r="I24" s="517">
        <v>0</v>
      </c>
      <c r="J24" s="500"/>
    </row>
    <row r="25" spans="1:13" x14ac:dyDescent="0.2">
      <c r="A25" s="506"/>
      <c r="B25" s="506"/>
      <c r="C25" s="506"/>
      <c r="D25" s="506"/>
      <c r="E25" s="507" t="s">
        <v>826</v>
      </c>
      <c r="F25" s="506" t="s">
        <v>432</v>
      </c>
      <c r="G25" s="519">
        <f t="shared" si="0"/>
        <v>14805</v>
      </c>
      <c r="H25" s="515">
        <v>14805</v>
      </c>
      <c r="I25" s="517">
        <v>0</v>
      </c>
      <c r="J25" s="500"/>
    </row>
    <row r="26" spans="1:13" x14ac:dyDescent="0.2">
      <c r="A26" s="506"/>
      <c r="B26" s="506"/>
      <c r="C26" s="506"/>
      <c r="D26" s="506"/>
      <c r="E26" s="507" t="s">
        <v>827</v>
      </c>
      <c r="F26" s="506" t="s">
        <v>433</v>
      </c>
      <c r="G26" s="589">
        <f t="shared" si="0"/>
        <v>10199.48525</v>
      </c>
      <c r="H26" s="589">
        <v>10199.48525</v>
      </c>
      <c r="I26" s="517">
        <v>0</v>
      </c>
      <c r="J26" s="500"/>
    </row>
    <row r="27" spans="1:13" x14ac:dyDescent="0.2">
      <c r="A27" s="506"/>
      <c r="B27" s="506"/>
      <c r="C27" s="506"/>
      <c r="D27" s="506"/>
      <c r="E27" s="520" t="s">
        <v>828</v>
      </c>
      <c r="F27" s="506">
        <v>4216</v>
      </c>
      <c r="G27" s="519">
        <f t="shared" si="0"/>
        <v>1000</v>
      </c>
      <c r="H27" s="515">
        <v>1000</v>
      </c>
      <c r="I27" s="517">
        <v>0</v>
      </c>
      <c r="J27" s="500"/>
    </row>
    <row r="28" spans="1:13" x14ac:dyDescent="0.2">
      <c r="A28" s="506"/>
      <c r="B28" s="506"/>
      <c r="C28" s="506"/>
      <c r="D28" s="506"/>
      <c r="E28" s="507" t="s">
        <v>829</v>
      </c>
      <c r="F28" s="506" t="s">
        <v>434</v>
      </c>
      <c r="G28" s="519">
        <f t="shared" si="0"/>
        <v>3000</v>
      </c>
      <c r="H28" s="515">
        <v>3000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830</v>
      </c>
      <c r="F29" s="506" t="s">
        <v>831</v>
      </c>
      <c r="G29" s="519">
        <f t="shared" si="0"/>
        <v>1000</v>
      </c>
      <c r="H29" s="515">
        <v>1000</v>
      </c>
      <c r="I29" s="517">
        <v>0</v>
      </c>
      <c r="J29" s="500"/>
    </row>
    <row r="30" spans="1:13" x14ac:dyDescent="0.2">
      <c r="A30" s="521"/>
      <c r="B30" s="506"/>
      <c r="C30" s="506"/>
      <c r="D30" s="506"/>
      <c r="E30" s="507" t="s">
        <v>832</v>
      </c>
      <c r="F30" s="506" t="s">
        <v>69</v>
      </c>
      <c r="G30" s="519">
        <f t="shared" si="0"/>
        <v>20000</v>
      </c>
      <c r="H30" s="515">
        <v>20000</v>
      </c>
      <c r="I30" s="517">
        <v>0</v>
      </c>
      <c r="J30" s="500"/>
    </row>
    <row r="31" spans="1:13" ht="22.5" x14ac:dyDescent="0.2">
      <c r="A31" s="522"/>
      <c r="B31" s="523"/>
      <c r="C31" s="506"/>
      <c r="D31" s="506"/>
      <c r="E31" s="520" t="s">
        <v>833</v>
      </c>
      <c r="F31" s="506">
        <v>4233</v>
      </c>
      <c r="G31" s="519">
        <f t="shared" si="0"/>
        <v>500</v>
      </c>
      <c r="H31" s="515">
        <v>500</v>
      </c>
      <c r="I31" s="517">
        <v>0</v>
      </c>
      <c r="J31" s="500"/>
    </row>
    <row r="32" spans="1:13" x14ac:dyDescent="0.2">
      <c r="A32" s="524"/>
      <c r="B32" s="523"/>
      <c r="C32" s="506"/>
      <c r="D32" s="506"/>
      <c r="E32" s="507" t="s">
        <v>834</v>
      </c>
      <c r="F32" s="506" t="s">
        <v>72</v>
      </c>
      <c r="G32" s="519">
        <f t="shared" si="0"/>
        <v>25000</v>
      </c>
      <c r="H32" s="515">
        <v>25000</v>
      </c>
      <c r="I32" s="517">
        <v>0</v>
      </c>
      <c r="J32" s="500"/>
    </row>
    <row r="33" spans="1:11" x14ac:dyDescent="0.2">
      <c r="A33" s="525"/>
      <c r="B33" s="506"/>
      <c r="C33" s="506"/>
      <c r="D33" s="506"/>
      <c r="E33" s="507" t="s">
        <v>835</v>
      </c>
      <c r="F33" s="506" t="s">
        <v>74</v>
      </c>
      <c r="G33" s="519">
        <f t="shared" si="0"/>
        <v>5080.25</v>
      </c>
      <c r="H33" s="515">
        <v>5080.25</v>
      </c>
      <c r="I33" s="517">
        <v>0</v>
      </c>
      <c r="J33" s="500"/>
    </row>
    <row r="34" spans="1:11" x14ac:dyDescent="0.2">
      <c r="A34" s="506"/>
      <c r="B34" s="506"/>
      <c r="C34" s="506"/>
      <c r="D34" s="506"/>
      <c r="E34" s="507" t="s">
        <v>836</v>
      </c>
      <c r="F34" s="506" t="s">
        <v>837</v>
      </c>
      <c r="G34" s="515">
        <f t="shared" si="0"/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838</v>
      </c>
      <c r="F35" s="506">
        <v>4237</v>
      </c>
      <c r="G35" s="519">
        <f t="shared" si="0"/>
        <v>3000</v>
      </c>
      <c r="H35" s="515">
        <v>3000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839</v>
      </c>
      <c r="F36" s="506" t="s">
        <v>77</v>
      </c>
      <c r="G36" s="519">
        <f t="shared" si="0"/>
        <v>19540.48</v>
      </c>
      <c r="H36" s="515">
        <v>19540.48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840</v>
      </c>
      <c r="F37" s="506">
        <v>4251</v>
      </c>
      <c r="G37" s="519">
        <f t="shared" si="0"/>
        <v>2000</v>
      </c>
      <c r="H37" s="527">
        <v>2000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841</v>
      </c>
      <c r="F38" s="506" t="s">
        <v>78</v>
      </c>
      <c r="G38" s="519">
        <f t="shared" si="0"/>
        <v>5000</v>
      </c>
      <c r="H38" s="515">
        <v>5000</v>
      </c>
      <c r="I38" s="517">
        <v>0</v>
      </c>
      <c r="J38" s="500"/>
    </row>
    <row r="39" spans="1:11" ht="22.5" x14ac:dyDescent="0.2">
      <c r="A39" s="506"/>
      <c r="B39" s="506"/>
      <c r="C39" s="506"/>
      <c r="D39" s="506"/>
      <c r="E39" s="507" t="s">
        <v>842</v>
      </c>
      <c r="F39" s="506" t="s">
        <v>80</v>
      </c>
      <c r="G39" s="519">
        <f>H39+I39</f>
        <v>10000</v>
      </c>
      <c r="H39" s="515">
        <v>10000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843</v>
      </c>
      <c r="F40" s="506" t="s">
        <v>81</v>
      </c>
      <c r="G40" s="519">
        <f t="shared" si="0"/>
        <v>8000</v>
      </c>
      <c r="H40" s="515">
        <v>8000</v>
      </c>
      <c r="I40" s="517">
        <v>0</v>
      </c>
      <c r="J40" s="500"/>
    </row>
    <row r="41" spans="1:11" x14ac:dyDescent="0.2">
      <c r="A41" s="506"/>
      <c r="B41" s="506"/>
      <c r="C41" s="506"/>
      <c r="D41" s="506"/>
      <c r="E41" s="507" t="s">
        <v>844</v>
      </c>
      <c r="F41" s="506" t="s">
        <v>84</v>
      </c>
      <c r="G41" s="519">
        <f t="shared" si="0"/>
        <v>15000</v>
      </c>
      <c r="H41" s="515">
        <v>15000</v>
      </c>
      <c r="I41" s="517">
        <v>0</v>
      </c>
      <c r="J41" s="500"/>
    </row>
    <row r="42" spans="1:11" x14ac:dyDescent="0.2">
      <c r="A42" s="506"/>
      <c r="B42" s="506"/>
      <c r="C42" s="506"/>
      <c r="D42" s="506"/>
      <c r="E42" s="507" t="s">
        <v>845</v>
      </c>
      <c r="F42" s="506" t="s">
        <v>87</v>
      </c>
      <c r="G42" s="519">
        <f t="shared" si="0"/>
        <v>6000</v>
      </c>
      <c r="H42" s="515">
        <v>6000</v>
      </c>
      <c r="I42" s="517">
        <v>0</v>
      </c>
      <c r="J42" s="500"/>
    </row>
    <row r="43" spans="1:11" x14ac:dyDescent="0.2">
      <c r="A43" s="506"/>
      <c r="B43" s="506"/>
      <c r="C43" s="506"/>
      <c r="D43" s="506"/>
      <c r="E43" s="507" t="s">
        <v>846</v>
      </c>
      <c r="F43" s="506" t="s">
        <v>88</v>
      </c>
      <c r="G43" s="519">
        <f t="shared" si="0"/>
        <v>6000</v>
      </c>
      <c r="H43" s="515">
        <v>6000</v>
      </c>
      <c r="I43" s="517">
        <v>0</v>
      </c>
      <c r="J43" s="500"/>
    </row>
    <row r="44" spans="1:11" x14ac:dyDescent="0.2">
      <c r="A44" s="506"/>
      <c r="B44" s="506"/>
      <c r="C44" s="506"/>
      <c r="D44" s="506"/>
      <c r="E44" s="507" t="s">
        <v>847</v>
      </c>
      <c r="F44" s="506" t="s">
        <v>33</v>
      </c>
      <c r="G44" s="519">
        <f t="shared" si="0"/>
        <v>5000</v>
      </c>
      <c r="H44" s="526">
        <v>5000</v>
      </c>
      <c r="I44" s="517">
        <v>0</v>
      </c>
      <c r="J44" s="500"/>
    </row>
    <row r="45" spans="1:11" x14ac:dyDescent="0.2">
      <c r="A45" s="506"/>
      <c r="B45" s="506"/>
      <c r="C45" s="506"/>
      <c r="D45" s="506"/>
      <c r="E45" s="507" t="s">
        <v>848</v>
      </c>
      <c r="F45" s="506" t="s">
        <v>48</v>
      </c>
      <c r="G45" s="519">
        <f t="shared" si="0"/>
        <v>50000</v>
      </c>
      <c r="H45" s="527">
        <v>0</v>
      </c>
      <c r="I45" s="517">
        <v>50000</v>
      </c>
      <c r="J45" s="500"/>
    </row>
    <row r="46" spans="1:11" x14ac:dyDescent="0.2">
      <c r="A46" s="506"/>
      <c r="B46" s="506"/>
      <c r="C46" s="506"/>
      <c r="D46" s="506"/>
      <c r="E46" s="507" t="s">
        <v>849</v>
      </c>
      <c r="F46" s="506" t="s">
        <v>50</v>
      </c>
      <c r="G46" s="519">
        <f t="shared" si="0"/>
        <v>70000</v>
      </c>
      <c r="H46" s="527">
        <v>0</v>
      </c>
      <c r="I46" s="517">
        <v>70000</v>
      </c>
      <c r="J46" s="500"/>
    </row>
    <row r="47" spans="1:11" x14ac:dyDescent="0.2">
      <c r="A47" s="506"/>
      <c r="B47" s="506"/>
      <c r="C47" s="506"/>
      <c r="D47" s="506"/>
      <c r="E47" s="507" t="s">
        <v>850</v>
      </c>
      <c r="F47" s="506" t="s">
        <v>51</v>
      </c>
      <c r="G47" s="528">
        <f t="shared" si="0"/>
        <v>170000</v>
      </c>
      <c r="H47" s="527">
        <v>0</v>
      </c>
      <c r="I47" s="517">
        <v>170000</v>
      </c>
      <c r="J47" s="500"/>
      <c r="K47" s="345"/>
    </row>
    <row r="48" spans="1:11" x14ac:dyDescent="0.2">
      <c r="A48" s="506"/>
      <c r="B48" s="506"/>
      <c r="C48" s="506"/>
      <c r="D48" s="506"/>
      <c r="E48" s="530" t="s">
        <v>851</v>
      </c>
      <c r="F48" s="506">
        <v>5129</v>
      </c>
      <c r="G48" s="519">
        <f t="shared" si="0"/>
        <v>5000</v>
      </c>
      <c r="H48" s="527">
        <v>0</v>
      </c>
      <c r="I48" s="517">
        <v>5000</v>
      </c>
      <c r="J48" s="500"/>
      <c r="K48" s="531"/>
    </row>
    <row r="49" spans="1:10" x14ac:dyDescent="0.2">
      <c r="A49" s="506"/>
      <c r="B49" s="506"/>
      <c r="C49" s="506"/>
      <c r="D49" s="506"/>
      <c r="E49" s="520" t="s">
        <v>852</v>
      </c>
      <c r="F49" s="506">
        <v>5134</v>
      </c>
      <c r="G49" s="519">
        <f t="shared" si="0"/>
        <v>10000</v>
      </c>
      <c r="H49" s="527">
        <v>0</v>
      </c>
      <c r="I49" s="517">
        <v>10000</v>
      </c>
      <c r="J49" s="500"/>
    </row>
    <row r="50" spans="1:10" ht="22.5" x14ac:dyDescent="0.2">
      <c r="A50" s="506" t="s">
        <v>853</v>
      </c>
      <c r="B50" s="506" t="s">
        <v>341</v>
      </c>
      <c r="C50" s="506" t="s">
        <v>341</v>
      </c>
      <c r="D50" s="506" t="s">
        <v>342</v>
      </c>
      <c r="E50" s="507" t="s">
        <v>854</v>
      </c>
      <c r="F50" s="506"/>
      <c r="G50" s="532">
        <v>0</v>
      </c>
      <c r="H50" s="533">
        <v>0</v>
      </c>
      <c r="I50" s="534">
        <v>0</v>
      </c>
      <c r="J50" s="500"/>
    </row>
    <row r="51" spans="1:10" x14ac:dyDescent="0.2">
      <c r="A51" s="506" t="s">
        <v>855</v>
      </c>
      <c r="B51" s="506" t="s">
        <v>341</v>
      </c>
      <c r="C51" s="506" t="s">
        <v>341</v>
      </c>
      <c r="D51" s="506" t="s">
        <v>271</v>
      </c>
      <c r="E51" s="507" t="s">
        <v>856</v>
      </c>
      <c r="F51" s="506"/>
      <c r="G51" s="532">
        <v>0</v>
      </c>
      <c r="H51" s="533">
        <v>0</v>
      </c>
      <c r="I51" s="534">
        <v>0</v>
      </c>
      <c r="J51" s="500"/>
    </row>
    <row r="52" spans="1:10" x14ac:dyDescent="0.2">
      <c r="A52" s="506" t="s">
        <v>857</v>
      </c>
      <c r="B52" s="506" t="s">
        <v>341</v>
      </c>
      <c r="C52" s="506" t="s">
        <v>342</v>
      </c>
      <c r="D52" s="506" t="s">
        <v>340</v>
      </c>
      <c r="E52" s="507" t="s">
        <v>858</v>
      </c>
      <c r="F52" s="506"/>
      <c r="G52" s="535">
        <v>0</v>
      </c>
      <c r="H52" s="536">
        <v>0</v>
      </c>
      <c r="I52" s="537">
        <v>0</v>
      </c>
      <c r="J52" s="500"/>
    </row>
    <row r="53" spans="1:10" x14ac:dyDescent="0.2">
      <c r="A53" s="506" t="s">
        <v>859</v>
      </c>
      <c r="B53" s="506" t="s">
        <v>341</v>
      </c>
      <c r="C53" s="506" t="s">
        <v>342</v>
      </c>
      <c r="D53" s="506" t="s">
        <v>341</v>
      </c>
      <c r="E53" s="507" t="s">
        <v>860</v>
      </c>
      <c r="F53" s="506"/>
      <c r="G53" s="538">
        <v>0</v>
      </c>
      <c r="H53" s="539">
        <v>0</v>
      </c>
      <c r="I53" s="540">
        <v>0</v>
      </c>
      <c r="J53" s="500"/>
    </row>
    <row r="54" spans="1:10" ht="22.5" x14ac:dyDescent="0.2">
      <c r="A54" s="506" t="s">
        <v>861</v>
      </c>
      <c r="B54" s="506" t="s">
        <v>341</v>
      </c>
      <c r="C54" s="506" t="s">
        <v>342</v>
      </c>
      <c r="D54" s="506" t="s">
        <v>342</v>
      </c>
      <c r="E54" s="507" t="s">
        <v>862</v>
      </c>
      <c r="F54" s="506"/>
      <c r="G54" s="538">
        <v>0</v>
      </c>
      <c r="H54" s="539">
        <v>0</v>
      </c>
      <c r="I54" s="540">
        <v>0</v>
      </c>
      <c r="J54" s="500"/>
    </row>
    <row r="55" spans="1:10" x14ac:dyDescent="0.2">
      <c r="A55" s="506" t="s">
        <v>863</v>
      </c>
      <c r="B55" s="506" t="s">
        <v>341</v>
      </c>
      <c r="C55" s="506" t="s">
        <v>271</v>
      </c>
      <c r="D55" s="506" t="s">
        <v>340</v>
      </c>
      <c r="E55" s="507" t="s">
        <v>864</v>
      </c>
      <c r="F55" s="506"/>
      <c r="G55" s="541">
        <f>H55+I55</f>
        <v>171697</v>
      </c>
      <c r="H55" s="542">
        <f>H56+H65+H66</f>
        <v>71697</v>
      </c>
      <c r="I55" s="542">
        <f>I56+I65+I66</f>
        <v>100000</v>
      </c>
      <c r="J55" s="500"/>
    </row>
    <row r="56" spans="1:10" ht="22.5" x14ac:dyDescent="0.2">
      <c r="A56" s="506" t="s">
        <v>865</v>
      </c>
      <c r="B56" s="506" t="s">
        <v>341</v>
      </c>
      <c r="C56" s="506" t="s">
        <v>271</v>
      </c>
      <c r="D56" s="506" t="s">
        <v>341</v>
      </c>
      <c r="E56" s="507" t="s">
        <v>866</v>
      </c>
      <c r="F56" s="506"/>
      <c r="G56" s="515">
        <f>H56+I56</f>
        <v>6697</v>
      </c>
      <c r="H56" s="543">
        <f>H57+H58+H59+H60+H61+H62+H63+H64</f>
        <v>6697</v>
      </c>
      <c r="I56" s="543">
        <f>I57+I58+I59+I60+I61+I62+I63+I64</f>
        <v>0</v>
      </c>
      <c r="J56" s="500"/>
    </row>
    <row r="57" spans="1:10" x14ac:dyDescent="0.2">
      <c r="A57" s="506"/>
      <c r="B57" s="506"/>
      <c r="C57" s="506"/>
      <c r="D57" s="506"/>
      <c r="E57" s="507" t="s">
        <v>822</v>
      </c>
      <c r="F57" s="506" t="s">
        <v>424</v>
      </c>
      <c r="G57" s="515">
        <f>H57+I57</f>
        <v>5997</v>
      </c>
      <c r="H57" s="543">
        <v>5997</v>
      </c>
      <c r="I57" s="543">
        <v>0</v>
      </c>
      <c r="J57" s="500"/>
    </row>
    <row r="58" spans="1:10" x14ac:dyDescent="0.2">
      <c r="A58" s="506"/>
      <c r="B58" s="506"/>
      <c r="C58" s="506"/>
      <c r="D58" s="506"/>
      <c r="E58" s="507" t="s">
        <v>825</v>
      </c>
      <c r="F58" s="506" t="s">
        <v>431</v>
      </c>
      <c r="G58" s="515">
        <f t="shared" ref="G58:G64" si="1">H58+I58</f>
        <v>700</v>
      </c>
      <c r="H58" s="543">
        <v>700</v>
      </c>
      <c r="I58" s="543">
        <v>0</v>
      </c>
      <c r="J58" s="500"/>
    </row>
    <row r="59" spans="1:10" x14ac:dyDescent="0.2">
      <c r="A59" s="506"/>
      <c r="B59" s="506"/>
      <c r="C59" s="506"/>
      <c r="D59" s="506"/>
      <c r="E59" s="507" t="s">
        <v>826</v>
      </c>
      <c r="F59" s="506" t="s">
        <v>432</v>
      </c>
      <c r="G59" s="515">
        <f t="shared" si="1"/>
        <v>0</v>
      </c>
      <c r="H59" s="543">
        <v>0</v>
      </c>
      <c r="I59" s="543">
        <v>0</v>
      </c>
      <c r="J59" s="500"/>
    </row>
    <row r="60" spans="1:10" x14ac:dyDescent="0.2">
      <c r="A60" s="506"/>
      <c r="B60" s="506"/>
      <c r="C60" s="506"/>
      <c r="D60" s="506"/>
      <c r="E60" s="507" t="s">
        <v>827</v>
      </c>
      <c r="F60" s="506" t="s">
        <v>433</v>
      </c>
      <c r="G60" s="515">
        <f t="shared" si="1"/>
        <v>0</v>
      </c>
      <c r="H60" s="543">
        <v>0</v>
      </c>
      <c r="I60" s="543">
        <v>0</v>
      </c>
      <c r="J60" s="500"/>
    </row>
    <row r="61" spans="1:10" x14ac:dyDescent="0.2">
      <c r="A61" s="506"/>
      <c r="B61" s="506"/>
      <c r="C61" s="506"/>
      <c r="D61" s="506"/>
      <c r="E61" s="507" t="s">
        <v>830</v>
      </c>
      <c r="F61" s="506" t="s">
        <v>831</v>
      </c>
      <c r="G61" s="515">
        <f t="shared" si="1"/>
        <v>0</v>
      </c>
      <c r="H61" s="543">
        <v>0</v>
      </c>
      <c r="I61" s="543">
        <v>0</v>
      </c>
      <c r="J61" s="500"/>
    </row>
    <row r="62" spans="1:10" ht="22.5" x14ac:dyDescent="0.2">
      <c r="A62" s="506"/>
      <c r="B62" s="506"/>
      <c r="C62" s="506"/>
      <c r="D62" s="506"/>
      <c r="E62" s="507" t="s">
        <v>842</v>
      </c>
      <c r="F62" s="506" t="s">
        <v>80</v>
      </c>
      <c r="G62" s="515">
        <f t="shared" si="1"/>
        <v>0</v>
      </c>
      <c r="H62" s="543">
        <v>0</v>
      </c>
      <c r="I62" s="543">
        <v>0</v>
      </c>
      <c r="J62" s="500"/>
    </row>
    <row r="63" spans="1:10" x14ac:dyDescent="0.2">
      <c r="A63" s="506"/>
      <c r="B63" s="506"/>
      <c r="C63" s="506"/>
      <c r="D63" s="506"/>
      <c r="E63" s="507" t="s">
        <v>843</v>
      </c>
      <c r="F63" s="506" t="s">
        <v>81</v>
      </c>
      <c r="G63" s="515">
        <f t="shared" si="1"/>
        <v>0</v>
      </c>
      <c r="H63" s="543">
        <v>0</v>
      </c>
      <c r="I63" s="543">
        <v>0</v>
      </c>
      <c r="J63" s="500"/>
    </row>
    <row r="64" spans="1:10" x14ac:dyDescent="0.2">
      <c r="A64" s="506"/>
      <c r="B64" s="506"/>
      <c r="C64" s="506"/>
      <c r="D64" s="506"/>
      <c r="E64" s="507" t="s">
        <v>845</v>
      </c>
      <c r="F64" s="506" t="s">
        <v>87</v>
      </c>
      <c r="G64" s="515">
        <f t="shared" si="1"/>
        <v>0</v>
      </c>
      <c r="H64" s="543">
        <v>0</v>
      </c>
      <c r="I64" s="543">
        <v>0</v>
      </c>
      <c r="J64" s="500"/>
    </row>
    <row r="65" spans="1:11" ht="15" customHeight="1" x14ac:dyDescent="0.2">
      <c r="A65" s="506" t="s">
        <v>867</v>
      </c>
      <c r="B65" s="506" t="s">
        <v>341</v>
      </c>
      <c r="C65" s="506" t="s">
        <v>271</v>
      </c>
      <c r="D65" s="506" t="s">
        <v>342</v>
      </c>
      <c r="E65" s="507" t="s">
        <v>868</v>
      </c>
      <c r="F65" s="506"/>
      <c r="G65" s="515">
        <v>0</v>
      </c>
      <c r="H65" s="543">
        <v>0</v>
      </c>
      <c r="I65" s="543">
        <v>0</v>
      </c>
      <c r="J65" s="500"/>
    </row>
    <row r="66" spans="1:11" x14ac:dyDescent="0.2">
      <c r="A66" s="506" t="s">
        <v>869</v>
      </c>
      <c r="B66" s="506" t="s">
        <v>341</v>
      </c>
      <c r="C66" s="506" t="s">
        <v>271</v>
      </c>
      <c r="D66" s="506" t="s">
        <v>271</v>
      </c>
      <c r="E66" s="507" t="s">
        <v>870</v>
      </c>
      <c r="F66" s="506"/>
      <c r="G66" s="541">
        <f>H66+I66</f>
        <v>165000</v>
      </c>
      <c r="H66" s="508">
        <f>H67+H68+H69</f>
        <v>65000</v>
      </c>
      <c r="I66" s="508">
        <f>I67+I68+I69</f>
        <v>100000</v>
      </c>
      <c r="J66" s="500"/>
    </row>
    <row r="67" spans="1:11" x14ac:dyDescent="0.2">
      <c r="A67" s="506"/>
      <c r="B67" s="506"/>
      <c r="C67" s="506"/>
      <c r="D67" s="506"/>
      <c r="E67" s="507" t="s">
        <v>870</v>
      </c>
      <c r="F67" s="506">
        <v>4239</v>
      </c>
      <c r="G67" s="544">
        <f>H67+I67</f>
        <v>65000</v>
      </c>
      <c r="H67" s="545">
        <v>65000</v>
      </c>
      <c r="I67" s="545">
        <v>0</v>
      </c>
      <c r="J67" s="500"/>
      <c r="K67" s="546"/>
    </row>
    <row r="68" spans="1:11" x14ac:dyDescent="0.2">
      <c r="A68" s="506"/>
      <c r="B68" s="506"/>
      <c r="C68" s="506"/>
      <c r="D68" s="506"/>
      <c r="E68" s="507" t="s">
        <v>871</v>
      </c>
      <c r="F68" s="506">
        <v>5121</v>
      </c>
      <c r="G68" s="544">
        <f>H68+I68</f>
        <v>100000</v>
      </c>
      <c r="H68" s="547">
        <v>0</v>
      </c>
      <c r="I68" s="547">
        <v>100000</v>
      </c>
      <c r="J68" s="500"/>
    </row>
    <row r="69" spans="1:11" x14ac:dyDescent="0.2">
      <c r="A69" s="506"/>
      <c r="B69" s="506"/>
      <c r="C69" s="506"/>
      <c r="D69" s="506"/>
      <c r="E69" s="507" t="s">
        <v>872</v>
      </c>
      <c r="F69" s="506">
        <v>5411</v>
      </c>
      <c r="G69" s="544">
        <f>H69+I69</f>
        <v>0</v>
      </c>
      <c r="H69" s="547">
        <v>0</v>
      </c>
      <c r="I69" s="547">
        <v>0</v>
      </c>
      <c r="J69" s="500"/>
    </row>
    <row r="70" spans="1:11" ht="22.5" x14ac:dyDescent="0.2">
      <c r="A70" s="506" t="s">
        <v>873</v>
      </c>
      <c r="B70" s="506" t="s">
        <v>341</v>
      </c>
      <c r="C70" s="506" t="s">
        <v>807</v>
      </c>
      <c r="D70" s="506" t="s">
        <v>340</v>
      </c>
      <c r="E70" s="507" t="s">
        <v>874</v>
      </c>
      <c r="F70" s="506"/>
      <c r="G70" s="548">
        <v>0</v>
      </c>
      <c r="H70" s="542">
        <v>0</v>
      </c>
      <c r="I70" s="542">
        <v>0</v>
      </c>
      <c r="J70" s="500"/>
    </row>
    <row r="71" spans="1:11" x14ac:dyDescent="0.2">
      <c r="A71" s="506" t="s">
        <v>875</v>
      </c>
      <c r="B71" s="506" t="s">
        <v>341</v>
      </c>
      <c r="C71" s="506" t="s">
        <v>807</v>
      </c>
      <c r="D71" s="506" t="s">
        <v>341</v>
      </c>
      <c r="E71" s="507" t="s">
        <v>876</v>
      </c>
      <c r="F71" s="506"/>
      <c r="G71" s="515">
        <v>0</v>
      </c>
      <c r="H71" s="543">
        <v>0</v>
      </c>
      <c r="I71" s="543">
        <v>0</v>
      </c>
      <c r="J71" s="500"/>
    </row>
    <row r="72" spans="1:11" ht="22.5" x14ac:dyDescent="0.2">
      <c r="A72" s="506" t="s">
        <v>877</v>
      </c>
      <c r="B72" s="506" t="s">
        <v>341</v>
      </c>
      <c r="C72" s="506" t="s">
        <v>808</v>
      </c>
      <c r="D72" s="506" t="s">
        <v>340</v>
      </c>
      <c r="E72" s="507" t="s">
        <v>878</v>
      </c>
      <c r="F72" s="506"/>
      <c r="G72" s="548">
        <v>0</v>
      </c>
      <c r="H72" s="542">
        <v>0</v>
      </c>
      <c r="I72" s="542">
        <v>0</v>
      </c>
      <c r="J72" s="500"/>
    </row>
    <row r="73" spans="1:11" ht="22.5" x14ac:dyDescent="0.2">
      <c r="A73" s="506" t="s">
        <v>879</v>
      </c>
      <c r="B73" s="506" t="s">
        <v>341</v>
      </c>
      <c r="C73" s="506" t="s">
        <v>808</v>
      </c>
      <c r="D73" s="506" t="s">
        <v>341</v>
      </c>
      <c r="E73" s="507" t="s">
        <v>880</v>
      </c>
      <c r="F73" s="506"/>
      <c r="G73" s="515">
        <v>0</v>
      </c>
      <c r="H73" s="543">
        <v>0</v>
      </c>
      <c r="I73" s="543">
        <v>0</v>
      </c>
      <c r="J73" s="500"/>
    </row>
    <row r="74" spans="1:11" ht="22.5" x14ac:dyDescent="0.2">
      <c r="A74" s="506" t="s">
        <v>881</v>
      </c>
      <c r="B74" s="506" t="s">
        <v>341</v>
      </c>
      <c r="C74" s="506" t="s">
        <v>809</v>
      </c>
      <c r="D74" s="506" t="s">
        <v>340</v>
      </c>
      <c r="E74" s="507" t="s">
        <v>882</v>
      </c>
      <c r="F74" s="506"/>
      <c r="G74" s="541">
        <f>H74+I74</f>
        <v>73500</v>
      </c>
      <c r="H74" s="508">
        <f>H75</f>
        <v>73500</v>
      </c>
      <c r="I74" s="508">
        <f>I75</f>
        <v>0</v>
      </c>
      <c r="J74" s="500"/>
    </row>
    <row r="75" spans="1:11" ht="22.5" x14ac:dyDescent="0.2">
      <c r="A75" s="506" t="s">
        <v>883</v>
      </c>
      <c r="B75" s="506" t="s">
        <v>341</v>
      </c>
      <c r="C75" s="506" t="s">
        <v>809</v>
      </c>
      <c r="D75" s="506" t="s">
        <v>341</v>
      </c>
      <c r="E75" s="507" t="s">
        <v>884</v>
      </c>
      <c r="F75" s="506"/>
      <c r="G75" s="549">
        <f>H75+I75</f>
        <v>73500</v>
      </c>
      <c r="H75" s="550">
        <f>H76+H77+H78</f>
        <v>73500</v>
      </c>
      <c r="I75" s="550">
        <f>I76+I78</f>
        <v>0</v>
      </c>
      <c r="J75" s="500"/>
    </row>
    <row r="76" spans="1:11" s="90" customFormat="1" x14ac:dyDescent="0.2">
      <c r="A76" s="551"/>
      <c r="B76" s="551"/>
      <c r="C76" s="551"/>
      <c r="D76" s="551"/>
      <c r="E76" s="552" t="s">
        <v>841</v>
      </c>
      <c r="F76" s="551">
        <v>4241</v>
      </c>
      <c r="G76" s="544">
        <f>H76+I76</f>
        <v>50000</v>
      </c>
      <c r="H76" s="553">
        <v>50000</v>
      </c>
      <c r="I76" s="553">
        <v>0</v>
      </c>
      <c r="J76" s="554"/>
    </row>
    <row r="77" spans="1:11" s="90" customFormat="1" ht="22.5" x14ac:dyDescent="0.2">
      <c r="A77" s="551"/>
      <c r="B77" s="551"/>
      <c r="C77" s="551"/>
      <c r="D77" s="551"/>
      <c r="E77" s="530" t="s">
        <v>885</v>
      </c>
      <c r="F77" s="506">
        <v>4819</v>
      </c>
      <c r="G77" s="544">
        <f>H77+I77</f>
        <v>2500</v>
      </c>
      <c r="H77" s="543">
        <v>2500</v>
      </c>
      <c r="I77" s="543">
        <v>0</v>
      </c>
      <c r="J77" s="554"/>
    </row>
    <row r="78" spans="1:11" ht="18" customHeight="1" x14ac:dyDescent="0.2">
      <c r="A78" s="506"/>
      <c r="B78" s="506"/>
      <c r="C78" s="506"/>
      <c r="D78" s="506"/>
      <c r="E78" s="507" t="s">
        <v>847</v>
      </c>
      <c r="F78" s="506" t="s">
        <v>33</v>
      </c>
      <c r="G78" s="544">
        <f>H78+I78</f>
        <v>21000</v>
      </c>
      <c r="H78" s="543">
        <v>21000</v>
      </c>
      <c r="I78" s="543">
        <v>0</v>
      </c>
      <c r="J78" s="500"/>
    </row>
    <row r="79" spans="1:11" x14ac:dyDescent="0.2">
      <c r="A79" s="506" t="s">
        <v>886</v>
      </c>
      <c r="B79" s="506" t="s">
        <v>341</v>
      </c>
      <c r="C79" s="506" t="s">
        <v>810</v>
      </c>
      <c r="D79" s="506" t="s">
        <v>340</v>
      </c>
      <c r="E79" s="507" t="s">
        <v>887</v>
      </c>
      <c r="F79" s="506"/>
      <c r="G79" s="548">
        <v>0</v>
      </c>
      <c r="H79" s="542">
        <v>0</v>
      </c>
      <c r="I79" s="542">
        <v>0</v>
      </c>
      <c r="J79" s="500"/>
    </row>
    <row r="80" spans="1:11" x14ac:dyDescent="0.2">
      <c r="A80" s="506" t="s">
        <v>888</v>
      </c>
      <c r="B80" s="506" t="s">
        <v>341</v>
      </c>
      <c r="C80" s="506" t="s">
        <v>810</v>
      </c>
      <c r="D80" s="506" t="s">
        <v>341</v>
      </c>
      <c r="E80" s="507" t="s">
        <v>889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890</v>
      </c>
      <c r="B81" s="506" t="s">
        <v>341</v>
      </c>
      <c r="C81" s="506" t="s">
        <v>811</v>
      </c>
      <c r="D81" s="506" t="s">
        <v>340</v>
      </c>
      <c r="E81" s="507" t="s">
        <v>891</v>
      </c>
      <c r="F81" s="506"/>
      <c r="G81" s="548">
        <v>0</v>
      </c>
      <c r="H81" s="542">
        <v>0</v>
      </c>
      <c r="I81" s="542">
        <v>0</v>
      </c>
      <c r="J81" s="500"/>
    </row>
    <row r="82" spans="1:10" ht="23.25" customHeight="1" x14ac:dyDescent="0.2">
      <c r="A82" s="506" t="s">
        <v>892</v>
      </c>
      <c r="B82" s="506" t="s">
        <v>341</v>
      </c>
      <c r="C82" s="506" t="s">
        <v>811</v>
      </c>
      <c r="D82" s="506" t="s">
        <v>341</v>
      </c>
      <c r="E82" s="507" t="s">
        <v>891</v>
      </c>
      <c r="F82" s="506"/>
      <c r="G82" s="515">
        <v>0</v>
      </c>
      <c r="H82" s="543">
        <v>0</v>
      </c>
      <c r="I82" s="543">
        <v>0</v>
      </c>
      <c r="J82" s="500"/>
    </row>
    <row r="83" spans="1:10" x14ac:dyDescent="0.2">
      <c r="A83" s="506" t="s">
        <v>893</v>
      </c>
      <c r="B83" s="506" t="s">
        <v>341</v>
      </c>
      <c r="C83" s="506" t="s">
        <v>811</v>
      </c>
      <c r="D83" s="506" t="s">
        <v>341</v>
      </c>
      <c r="E83" s="507" t="s">
        <v>894</v>
      </c>
      <c r="F83" s="506"/>
      <c r="G83" s="515">
        <v>0</v>
      </c>
      <c r="H83" s="543">
        <v>0</v>
      </c>
      <c r="I83" s="543">
        <v>0</v>
      </c>
      <c r="J83" s="500"/>
    </row>
    <row r="84" spans="1:10" x14ac:dyDescent="0.2">
      <c r="A84" s="506" t="s">
        <v>895</v>
      </c>
      <c r="B84" s="506" t="s">
        <v>341</v>
      </c>
      <c r="C84" s="506" t="s">
        <v>811</v>
      </c>
      <c r="D84" s="506" t="s">
        <v>341</v>
      </c>
      <c r="E84" s="507" t="s">
        <v>896</v>
      </c>
      <c r="F84" s="506"/>
      <c r="G84" s="515">
        <v>0</v>
      </c>
      <c r="H84" s="543">
        <v>0</v>
      </c>
      <c r="I84" s="543">
        <v>0</v>
      </c>
      <c r="J84" s="500"/>
    </row>
    <row r="85" spans="1:10" ht="22.5" x14ac:dyDescent="0.2">
      <c r="A85" s="506" t="s">
        <v>897</v>
      </c>
      <c r="B85" s="506" t="s">
        <v>341</v>
      </c>
      <c r="C85" s="506" t="s">
        <v>811</v>
      </c>
      <c r="D85" s="506" t="s">
        <v>341</v>
      </c>
      <c r="E85" s="507" t="s">
        <v>898</v>
      </c>
      <c r="F85" s="506"/>
      <c r="G85" s="515">
        <v>0</v>
      </c>
      <c r="H85" s="543">
        <v>0</v>
      </c>
      <c r="I85" s="543">
        <v>0</v>
      </c>
      <c r="J85" s="500"/>
    </row>
    <row r="86" spans="1:10" ht="25.5" customHeight="1" x14ac:dyDescent="0.2">
      <c r="A86" s="506" t="s">
        <v>899</v>
      </c>
      <c r="B86" s="506" t="s">
        <v>342</v>
      </c>
      <c r="C86" s="506" t="s">
        <v>340</v>
      </c>
      <c r="D86" s="506" t="s">
        <v>340</v>
      </c>
      <c r="E86" s="507" t="s">
        <v>900</v>
      </c>
      <c r="F86" s="506"/>
      <c r="G86" s="555">
        <v>0</v>
      </c>
      <c r="H86" s="555">
        <v>0</v>
      </c>
      <c r="I86" s="555">
        <v>0</v>
      </c>
      <c r="J86" s="500"/>
    </row>
    <row r="87" spans="1:10" x14ac:dyDescent="0.2">
      <c r="A87" s="506" t="s">
        <v>901</v>
      </c>
      <c r="B87" s="506" t="s">
        <v>342</v>
      </c>
      <c r="C87" s="506" t="s">
        <v>341</v>
      </c>
      <c r="D87" s="506" t="s">
        <v>340</v>
      </c>
      <c r="E87" s="507" t="s">
        <v>902</v>
      </c>
      <c r="F87" s="506"/>
      <c r="G87" s="543">
        <v>0</v>
      </c>
      <c r="H87" s="543">
        <v>0</v>
      </c>
      <c r="I87" s="543">
        <v>0</v>
      </c>
      <c r="J87" s="500"/>
    </row>
    <row r="88" spans="1:10" x14ac:dyDescent="0.2">
      <c r="A88" s="506" t="s">
        <v>903</v>
      </c>
      <c r="B88" s="506" t="s">
        <v>342</v>
      </c>
      <c r="C88" s="506" t="s">
        <v>341</v>
      </c>
      <c r="D88" s="506" t="s">
        <v>341</v>
      </c>
      <c r="E88" s="507" t="s">
        <v>904</v>
      </c>
      <c r="F88" s="506"/>
      <c r="G88" s="543">
        <v>0</v>
      </c>
      <c r="H88" s="543">
        <v>0</v>
      </c>
      <c r="I88" s="543">
        <v>0</v>
      </c>
      <c r="J88" s="500"/>
    </row>
    <row r="89" spans="1:10" x14ac:dyDescent="0.2">
      <c r="A89" s="506"/>
      <c r="B89" s="506"/>
      <c r="C89" s="506"/>
      <c r="D89" s="506"/>
      <c r="E89" s="507" t="s">
        <v>839</v>
      </c>
      <c r="F89" s="506" t="s">
        <v>77</v>
      </c>
      <c r="G89" s="515">
        <v>0</v>
      </c>
      <c r="H89" s="543">
        <v>0</v>
      </c>
      <c r="I89" s="543">
        <v>0</v>
      </c>
      <c r="J89" s="500"/>
    </row>
    <row r="90" spans="1:10" x14ac:dyDescent="0.2">
      <c r="A90" s="506"/>
      <c r="B90" s="506"/>
      <c r="C90" s="506"/>
      <c r="D90" s="506"/>
      <c r="E90" s="507" t="s">
        <v>845</v>
      </c>
      <c r="F90" s="506" t="s">
        <v>87</v>
      </c>
      <c r="G90" s="515">
        <v>0</v>
      </c>
      <c r="H90" s="543">
        <v>0</v>
      </c>
      <c r="I90" s="543">
        <v>0</v>
      </c>
      <c r="J90" s="500"/>
    </row>
    <row r="91" spans="1:10" x14ac:dyDescent="0.2">
      <c r="A91" s="506"/>
      <c r="B91" s="506"/>
      <c r="C91" s="506"/>
      <c r="D91" s="506"/>
      <c r="E91" s="507" t="s">
        <v>846</v>
      </c>
      <c r="F91" s="506" t="s">
        <v>88</v>
      </c>
      <c r="G91" s="515">
        <v>0</v>
      </c>
      <c r="H91" s="543">
        <v>0</v>
      </c>
      <c r="I91" s="543">
        <v>0</v>
      </c>
      <c r="J91" s="500"/>
    </row>
    <row r="92" spans="1:10" x14ac:dyDescent="0.2">
      <c r="A92" s="506"/>
      <c r="B92" s="506"/>
      <c r="C92" s="506"/>
      <c r="D92" s="506"/>
      <c r="E92" s="507" t="s">
        <v>905</v>
      </c>
      <c r="F92" s="506" t="s">
        <v>22</v>
      </c>
      <c r="G92" s="515">
        <v>0</v>
      </c>
      <c r="H92" s="543">
        <v>0</v>
      </c>
      <c r="I92" s="543">
        <v>0</v>
      </c>
      <c r="J92" s="500"/>
    </row>
    <row r="93" spans="1:10" x14ac:dyDescent="0.2">
      <c r="A93" s="506" t="s">
        <v>906</v>
      </c>
      <c r="B93" s="506" t="s">
        <v>342</v>
      </c>
      <c r="C93" s="506" t="s">
        <v>342</v>
      </c>
      <c r="D93" s="506" t="s">
        <v>340</v>
      </c>
      <c r="E93" s="507" t="s">
        <v>907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908</v>
      </c>
      <c r="B94" s="506" t="s">
        <v>342</v>
      </c>
      <c r="C94" s="506" t="s">
        <v>342</v>
      </c>
      <c r="D94" s="506" t="s">
        <v>341</v>
      </c>
      <c r="E94" s="507" t="s">
        <v>909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910</v>
      </c>
      <c r="B95" s="506" t="s">
        <v>342</v>
      </c>
      <c r="C95" s="506" t="s">
        <v>271</v>
      </c>
      <c r="D95" s="506" t="s">
        <v>340</v>
      </c>
      <c r="E95" s="507" t="s">
        <v>911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 t="s">
        <v>912</v>
      </c>
      <c r="B96" s="506" t="s">
        <v>342</v>
      </c>
      <c r="C96" s="506" t="s">
        <v>271</v>
      </c>
      <c r="D96" s="506" t="s">
        <v>341</v>
      </c>
      <c r="E96" s="507" t="s">
        <v>913</v>
      </c>
      <c r="F96" s="506"/>
      <c r="G96" s="515">
        <v>0</v>
      </c>
      <c r="H96" s="543">
        <v>0</v>
      </c>
      <c r="I96" s="543">
        <v>0</v>
      </c>
      <c r="J96" s="500"/>
    </row>
    <row r="97" spans="1:10" ht="22.5" x14ac:dyDescent="0.2">
      <c r="A97" s="506" t="s">
        <v>914</v>
      </c>
      <c r="B97" s="506" t="s">
        <v>342</v>
      </c>
      <c r="C97" s="506" t="s">
        <v>807</v>
      </c>
      <c r="D97" s="506" t="s">
        <v>340</v>
      </c>
      <c r="E97" s="507" t="s">
        <v>915</v>
      </c>
      <c r="F97" s="506"/>
      <c r="G97" s="515">
        <v>0</v>
      </c>
      <c r="H97" s="543">
        <v>0</v>
      </c>
      <c r="I97" s="543">
        <v>0</v>
      </c>
      <c r="J97" s="500"/>
    </row>
    <row r="98" spans="1:10" ht="22.5" x14ac:dyDescent="0.2">
      <c r="A98" s="506" t="s">
        <v>916</v>
      </c>
      <c r="B98" s="506" t="s">
        <v>342</v>
      </c>
      <c r="C98" s="506" t="s">
        <v>807</v>
      </c>
      <c r="D98" s="506" t="s">
        <v>341</v>
      </c>
      <c r="E98" s="507" t="s">
        <v>915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917</v>
      </c>
      <c r="B99" s="506" t="s">
        <v>342</v>
      </c>
      <c r="C99" s="506" t="s">
        <v>808</v>
      </c>
      <c r="D99" s="506" t="s">
        <v>340</v>
      </c>
      <c r="E99" s="507" t="s">
        <v>918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919</v>
      </c>
      <c r="B100" s="506" t="s">
        <v>342</v>
      </c>
      <c r="C100" s="506" t="s">
        <v>808</v>
      </c>
      <c r="D100" s="506" t="s">
        <v>341</v>
      </c>
      <c r="E100" s="507" t="s">
        <v>920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/>
      <c r="B101" s="506"/>
      <c r="C101" s="506"/>
      <c r="D101" s="506"/>
      <c r="E101" s="507" t="s">
        <v>905</v>
      </c>
      <c r="F101" s="506" t="s">
        <v>22</v>
      </c>
      <c r="G101" s="515">
        <v>0</v>
      </c>
      <c r="H101" s="543">
        <v>0</v>
      </c>
      <c r="I101" s="543">
        <v>0</v>
      </c>
      <c r="J101" s="500"/>
    </row>
    <row r="102" spans="1:10" ht="45" x14ac:dyDescent="0.2">
      <c r="A102" s="506" t="s">
        <v>921</v>
      </c>
      <c r="B102" s="506" t="s">
        <v>271</v>
      </c>
      <c r="C102" s="506" t="s">
        <v>340</v>
      </c>
      <c r="D102" s="506" t="s">
        <v>340</v>
      </c>
      <c r="E102" s="507" t="s">
        <v>922</v>
      </c>
      <c r="F102" s="506"/>
      <c r="G102" s="556">
        <v>0</v>
      </c>
      <c r="H102" s="555">
        <v>0</v>
      </c>
      <c r="I102" s="555">
        <v>0</v>
      </c>
      <c r="J102" s="500"/>
    </row>
    <row r="103" spans="1:10" x14ac:dyDescent="0.2">
      <c r="A103" s="506" t="s">
        <v>923</v>
      </c>
      <c r="B103" s="506" t="s">
        <v>271</v>
      </c>
      <c r="C103" s="506" t="s">
        <v>341</v>
      </c>
      <c r="D103" s="506" t="s">
        <v>340</v>
      </c>
      <c r="E103" s="507" t="s">
        <v>924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925</v>
      </c>
      <c r="B104" s="506" t="s">
        <v>271</v>
      </c>
      <c r="C104" s="506" t="s">
        <v>341</v>
      </c>
      <c r="D104" s="506" t="s">
        <v>341</v>
      </c>
      <c r="E104" s="507" t="s">
        <v>926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927</v>
      </c>
      <c r="B105" s="506" t="s">
        <v>271</v>
      </c>
      <c r="C105" s="506" t="s">
        <v>341</v>
      </c>
      <c r="D105" s="506" t="s">
        <v>342</v>
      </c>
      <c r="E105" s="507" t="s">
        <v>928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929</v>
      </c>
      <c r="B106" s="506" t="s">
        <v>271</v>
      </c>
      <c r="C106" s="506" t="s">
        <v>341</v>
      </c>
      <c r="D106" s="506" t="s">
        <v>271</v>
      </c>
      <c r="E106" s="507" t="s">
        <v>930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931</v>
      </c>
      <c r="B107" s="506" t="s">
        <v>271</v>
      </c>
      <c r="C107" s="506" t="s">
        <v>342</v>
      </c>
      <c r="D107" s="506" t="s">
        <v>340</v>
      </c>
      <c r="E107" s="507" t="s">
        <v>932</v>
      </c>
      <c r="F107" s="506"/>
      <c r="G107" s="515">
        <v>0</v>
      </c>
      <c r="H107" s="543">
        <v>0</v>
      </c>
      <c r="I107" s="543">
        <v>0</v>
      </c>
      <c r="J107" s="500"/>
    </row>
    <row r="108" spans="1:10" ht="22.5" x14ac:dyDescent="0.2">
      <c r="A108" s="506" t="s">
        <v>933</v>
      </c>
      <c r="B108" s="506" t="s">
        <v>271</v>
      </c>
      <c r="C108" s="506" t="s">
        <v>271</v>
      </c>
      <c r="D108" s="506" t="s">
        <v>340</v>
      </c>
      <c r="E108" s="507" t="s">
        <v>934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935</v>
      </c>
      <c r="B109" s="506" t="s">
        <v>271</v>
      </c>
      <c r="C109" s="506" t="s">
        <v>271</v>
      </c>
      <c r="D109" s="506" t="s">
        <v>341</v>
      </c>
      <c r="E109" s="507" t="s">
        <v>936</v>
      </c>
      <c r="F109" s="506"/>
      <c r="G109" s="515">
        <v>0</v>
      </c>
      <c r="H109" s="543">
        <v>0</v>
      </c>
      <c r="I109" s="543">
        <v>0</v>
      </c>
      <c r="J109" s="500"/>
    </row>
    <row r="110" spans="1:10" x14ac:dyDescent="0.2">
      <c r="A110" s="506" t="s">
        <v>937</v>
      </c>
      <c r="B110" s="506" t="s">
        <v>271</v>
      </c>
      <c r="C110" s="506" t="s">
        <v>271</v>
      </c>
      <c r="D110" s="506" t="s">
        <v>342</v>
      </c>
      <c r="E110" s="507" t="s">
        <v>938</v>
      </c>
      <c r="F110" s="506"/>
      <c r="G110" s="515">
        <v>0</v>
      </c>
      <c r="H110" s="543">
        <v>0</v>
      </c>
      <c r="I110" s="543">
        <v>0</v>
      </c>
      <c r="J110" s="500"/>
    </row>
    <row r="111" spans="1:10" x14ac:dyDescent="0.2">
      <c r="A111" s="506" t="s">
        <v>939</v>
      </c>
      <c r="B111" s="506" t="s">
        <v>271</v>
      </c>
      <c r="C111" s="506" t="s">
        <v>807</v>
      </c>
      <c r="D111" s="506" t="s">
        <v>340</v>
      </c>
      <c r="E111" s="507" t="s">
        <v>940</v>
      </c>
      <c r="F111" s="506"/>
      <c r="G111" s="515">
        <v>0</v>
      </c>
      <c r="H111" s="543">
        <v>0</v>
      </c>
      <c r="I111" s="543">
        <v>0</v>
      </c>
      <c r="J111" s="500"/>
    </row>
    <row r="112" spans="1:10" x14ac:dyDescent="0.2">
      <c r="A112" s="506" t="s">
        <v>941</v>
      </c>
      <c r="B112" s="506" t="s">
        <v>271</v>
      </c>
      <c r="C112" s="506" t="s">
        <v>807</v>
      </c>
      <c r="D112" s="506" t="s">
        <v>341</v>
      </c>
      <c r="E112" s="507" t="s">
        <v>942</v>
      </c>
      <c r="F112" s="506"/>
      <c r="G112" s="515">
        <v>0</v>
      </c>
      <c r="H112" s="543">
        <v>0</v>
      </c>
      <c r="I112" s="543">
        <v>0</v>
      </c>
      <c r="J112" s="500"/>
    </row>
    <row r="113" spans="1:10" x14ac:dyDescent="0.2">
      <c r="A113" s="506" t="s">
        <v>943</v>
      </c>
      <c r="B113" s="506" t="s">
        <v>271</v>
      </c>
      <c r="C113" s="506" t="s">
        <v>808</v>
      </c>
      <c r="D113" s="506" t="s">
        <v>340</v>
      </c>
      <c r="E113" s="507" t="s">
        <v>944</v>
      </c>
      <c r="F113" s="506"/>
      <c r="G113" s="515">
        <v>0</v>
      </c>
      <c r="H113" s="543">
        <v>0</v>
      </c>
      <c r="I113" s="543">
        <v>0</v>
      </c>
      <c r="J113" s="500"/>
    </row>
    <row r="114" spans="1:10" x14ac:dyDescent="0.2">
      <c r="A114" s="506" t="s">
        <v>945</v>
      </c>
      <c r="B114" s="506" t="s">
        <v>271</v>
      </c>
      <c r="C114" s="506" t="s">
        <v>808</v>
      </c>
      <c r="D114" s="506" t="s">
        <v>341</v>
      </c>
      <c r="E114" s="507" t="s">
        <v>946</v>
      </c>
      <c r="F114" s="506"/>
      <c r="G114" s="515">
        <v>0</v>
      </c>
      <c r="H114" s="543">
        <v>0</v>
      </c>
      <c r="I114" s="543">
        <v>0</v>
      </c>
      <c r="J114" s="500"/>
    </row>
    <row r="115" spans="1:10" ht="25.5" customHeight="1" x14ac:dyDescent="0.2">
      <c r="A115" s="506" t="s">
        <v>947</v>
      </c>
      <c r="B115" s="506" t="s">
        <v>271</v>
      </c>
      <c r="C115" s="506" t="s">
        <v>809</v>
      </c>
      <c r="D115" s="506" t="s">
        <v>340</v>
      </c>
      <c r="E115" s="507" t="s">
        <v>948</v>
      </c>
      <c r="F115" s="506"/>
      <c r="G115" s="515">
        <v>0</v>
      </c>
      <c r="H115" s="543">
        <v>0</v>
      </c>
      <c r="I115" s="543">
        <v>0</v>
      </c>
      <c r="J115" s="500"/>
    </row>
    <row r="116" spans="1:10" ht="22.5" x14ac:dyDescent="0.2">
      <c r="A116" s="506" t="s">
        <v>949</v>
      </c>
      <c r="B116" s="506" t="s">
        <v>271</v>
      </c>
      <c r="C116" s="506" t="s">
        <v>809</v>
      </c>
      <c r="D116" s="506" t="s">
        <v>341</v>
      </c>
      <c r="E116" s="507" t="s">
        <v>950</v>
      </c>
      <c r="F116" s="506"/>
      <c r="G116" s="515">
        <v>0</v>
      </c>
      <c r="H116" s="543">
        <v>0</v>
      </c>
      <c r="I116" s="543">
        <v>0</v>
      </c>
      <c r="J116" s="500"/>
    </row>
    <row r="117" spans="1:10" ht="22.5" x14ac:dyDescent="0.2">
      <c r="A117" s="506" t="s">
        <v>951</v>
      </c>
      <c r="B117" s="506" t="s">
        <v>271</v>
      </c>
      <c r="C117" s="506" t="s">
        <v>810</v>
      </c>
      <c r="D117" s="506" t="s">
        <v>340</v>
      </c>
      <c r="E117" s="507" t="s">
        <v>952</v>
      </c>
      <c r="F117" s="506"/>
      <c r="G117" s="515">
        <v>0</v>
      </c>
      <c r="H117" s="543">
        <v>0</v>
      </c>
      <c r="I117" s="543">
        <v>0</v>
      </c>
      <c r="J117" s="500"/>
    </row>
    <row r="118" spans="1:10" ht="22.5" x14ac:dyDescent="0.2">
      <c r="A118" s="506" t="s">
        <v>953</v>
      </c>
      <c r="B118" s="506" t="s">
        <v>271</v>
      </c>
      <c r="C118" s="506" t="s">
        <v>810</v>
      </c>
      <c r="D118" s="506" t="s">
        <v>341</v>
      </c>
      <c r="E118" s="507" t="s">
        <v>954</v>
      </c>
      <c r="F118" s="506"/>
      <c r="G118" s="515">
        <v>0</v>
      </c>
      <c r="H118" s="543">
        <v>0</v>
      </c>
      <c r="I118" s="543">
        <v>0</v>
      </c>
      <c r="J118" s="500"/>
    </row>
    <row r="119" spans="1:10" ht="33.75" x14ac:dyDescent="0.2">
      <c r="A119" s="506" t="s">
        <v>955</v>
      </c>
      <c r="B119" s="506" t="s">
        <v>807</v>
      </c>
      <c r="C119" s="506" t="s">
        <v>340</v>
      </c>
      <c r="D119" s="506" t="s">
        <v>340</v>
      </c>
      <c r="E119" s="507" t="s">
        <v>956</v>
      </c>
      <c r="F119" s="506"/>
      <c r="G119" s="557">
        <f>H119+I119</f>
        <v>4523283.0194000006</v>
      </c>
      <c r="H119" s="555">
        <f>H120+H129+H139+H149+H153+H168+H170+H175+H183</f>
        <v>93000</v>
      </c>
      <c r="I119" s="558">
        <f>I120+I129+I139+I149+I153+I168+I170+I175+I183</f>
        <v>4430283.0194000006</v>
      </c>
      <c r="J119" s="500"/>
    </row>
    <row r="120" spans="1:10" ht="22.5" x14ac:dyDescent="0.2">
      <c r="A120" s="506" t="s">
        <v>957</v>
      </c>
      <c r="B120" s="506" t="s">
        <v>807</v>
      </c>
      <c r="C120" s="506" t="s">
        <v>341</v>
      </c>
      <c r="D120" s="506" t="s">
        <v>340</v>
      </c>
      <c r="E120" s="507" t="s">
        <v>958</v>
      </c>
      <c r="F120" s="506"/>
      <c r="G120" s="548">
        <f>H120+I120</f>
        <v>0</v>
      </c>
      <c r="H120" s="542">
        <f>H121+H128</f>
        <v>0</v>
      </c>
      <c r="I120" s="542">
        <f>I121+I128</f>
        <v>0</v>
      </c>
      <c r="J120" s="500"/>
    </row>
    <row r="121" spans="1:10" ht="22.5" x14ac:dyDescent="0.2">
      <c r="A121" s="506" t="s">
        <v>959</v>
      </c>
      <c r="B121" s="506" t="s">
        <v>807</v>
      </c>
      <c r="C121" s="506" t="s">
        <v>341</v>
      </c>
      <c r="D121" s="506" t="s">
        <v>341</v>
      </c>
      <c r="E121" s="507" t="s">
        <v>960</v>
      </c>
      <c r="F121" s="506"/>
      <c r="G121" s="515">
        <f t="shared" ref="G121:G127" si="2">H121+I121</f>
        <v>0</v>
      </c>
      <c r="H121" s="543">
        <f>H122+H123+H124+H125+H126+H127</f>
        <v>0</v>
      </c>
      <c r="I121" s="543">
        <f>I122+I123+I124+I125+I126+I127</f>
        <v>0</v>
      </c>
      <c r="J121" s="500"/>
    </row>
    <row r="122" spans="1:10" x14ac:dyDescent="0.2">
      <c r="A122" s="506"/>
      <c r="B122" s="506"/>
      <c r="C122" s="506"/>
      <c r="D122" s="506"/>
      <c r="E122" s="507" t="s">
        <v>961</v>
      </c>
      <c r="F122" s="506" t="s">
        <v>435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x14ac:dyDescent="0.2">
      <c r="A123" s="506"/>
      <c r="B123" s="506"/>
      <c r="C123" s="506"/>
      <c r="D123" s="506"/>
      <c r="E123" s="507" t="s">
        <v>839</v>
      </c>
      <c r="F123" s="506" t="s">
        <v>77</v>
      </c>
      <c r="G123" s="515">
        <f t="shared" si="2"/>
        <v>0</v>
      </c>
      <c r="H123" s="543">
        <v>0</v>
      </c>
      <c r="I123" s="543">
        <v>0</v>
      </c>
      <c r="J123" s="500"/>
    </row>
    <row r="124" spans="1:10" x14ac:dyDescent="0.2">
      <c r="A124" s="506"/>
      <c r="B124" s="506"/>
      <c r="C124" s="506"/>
      <c r="D124" s="506"/>
      <c r="E124" s="507" t="s">
        <v>841</v>
      </c>
      <c r="F124" s="506" t="s">
        <v>78</v>
      </c>
      <c r="G124" s="515">
        <f t="shared" si="2"/>
        <v>0</v>
      </c>
      <c r="H124" s="543">
        <v>0</v>
      </c>
      <c r="I124" s="543">
        <v>0</v>
      </c>
      <c r="J124" s="500"/>
    </row>
    <row r="125" spans="1:10" ht="15.75" customHeight="1" x14ac:dyDescent="0.2">
      <c r="A125" s="506"/>
      <c r="B125" s="506"/>
      <c r="C125" s="506"/>
      <c r="D125" s="506"/>
      <c r="E125" s="507" t="s">
        <v>962</v>
      </c>
      <c r="F125" s="506" t="s">
        <v>79</v>
      </c>
      <c r="G125" s="515">
        <f>H125+I125</f>
        <v>0</v>
      </c>
      <c r="H125" s="543">
        <v>0</v>
      </c>
      <c r="I125" s="543">
        <v>0</v>
      </c>
      <c r="J125" s="500"/>
    </row>
    <row r="126" spans="1:10" x14ac:dyDescent="0.2">
      <c r="A126" s="506"/>
      <c r="B126" s="506"/>
      <c r="C126" s="506"/>
      <c r="D126" s="506"/>
      <c r="E126" s="507" t="s">
        <v>846</v>
      </c>
      <c r="F126" s="506" t="s">
        <v>88</v>
      </c>
      <c r="G126" s="515">
        <f t="shared" si="2"/>
        <v>0</v>
      </c>
      <c r="H126" s="543">
        <v>0</v>
      </c>
      <c r="I126" s="543">
        <v>0</v>
      </c>
      <c r="J126" s="500"/>
    </row>
    <row r="127" spans="1:10" ht="22.5" x14ac:dyDescent="0.2">
      <c r="A127" s="506"/>
      <c r="B127" s="506"/>
      <c r="C127" s="506"/>
      <c r="D127" s="506"/>
      <c r="E127" s="507" t="s">
        <v>963</v>
      </c>
      <c r="F127" s="506" t="s">
        <v>11</v>
      </c>
      <c r="G127" s="515">
        <f t="shared" si="2"/>
        <v>0</v>
      </c>
      <c r="H127" s="543">
        <v>0</v>
      </c>
      <c r="I127" s="543">
        <v>0</v>
      </c>
      <c r="J127" s="500"/>
    </row>
    <row r="128" spans="1:10" ht="22.5" x14ac:dyDescent="0.2">
      <c r="A128" s="506" t="s">
        <v>964</v>
      </c>
      <c r="B128" s="506" t="s">
        <v>807</v>
      </c>
      <c r="C128" s="506" t="s">
        <v>341</v>
      </c>
      <c r="D128" s="506" t="s">
        <v>342</v>
      </c>
      <c r="E128" s="507" t="s">
        <v>965</v>
      </c>
      <c r="F128" s="506"/>
      <c r="G128" s="515">
        <v>0</v>
      </c>
      <c r="H128" s="543">
        <v>0</v>
      </c>
      <c r="I128" s="543">
        <v>0</v>
      </c>
      <c r="J128" s="500"/>
    </row>
    <row r="129" spans="1:10" ht="22.5" x14ac:dyDescent="0.2">
      <c r="A129" s="506" t="s">
        <v>966</v>
      </c>
      <c r="B129" s="506" t="s">
        <v>807</v>
      </c>
      <c r="C129" s="506" t="s">
        <v>342</v>
      </c>
      <c r="D129" s="506" t="s">
        <v>340</v>
      </c>
      <c r="E129" s="507" t="s">
        <v>967</v>
      </c>
      <c r="F129" s="506"/>
      <c r="G129" s="559">
        <f>H129+I129</f>
        <v>857000</v>
      </c>
      <c r="H129" s="560">
        <f>H130+H132+H133+H134</f>
        <v>27000</v>
      </c>
      <c r="I129" s="560">
        <f>I130+I132+I133+I134</f>
        <v>830000</v>
      </c>
      <c r="J129" s="500"/>
    </row>
    <row r="130" spans="1:10" x14ac:dyDescent="0.2">
      <c r="A130" s="506" t="s">
        <v>968</v>
      </c>
      <c r="B130" s="506" t="s">
        <v>807</v>
      </c>
      <c r="C130" s="506" t="s">
        <v>342</v>
      </c>
      <c r="D130" s="506" t="s">
        <v>341</v>
      </c>
      <c r="E130" s="507" t="s">
        <v>969</v>
      </c>
      <c r="F130" s="506"/>
      <c r="G130" s="549">
        <f>G131</f>
        <v>27000</v>
      </c>
      <c r="H130" s="561">
        <f>H131</f>
        <v>27000</v>
      </c>
      <c r="I130" s="553">
        <f>I131</f>
        <v>0</v>
      </c>
      <c r="J130" s="500"/>
    </row>
    <row r="131" spans="1:10" x14ac:dyDescent="0.2">
      <c r="A131" s="506"/>
      <c r="B131" s="506"/>
      <c r="C131" s="506"/>
      <c r="D131" s="506"/>
      <c r="E131" s="507" t="s">
        <v>970</v>
      </c>
      <c r="F131" s="506">
        <v>4111</v>
      </c>
      <c r="G131" s="515">
        <f>H131+I131</f>
        <v>27000</v>
      </c>
      <c r="H131" s="543">
        <v>27000</v>
      </c>
      <c r="I131" s="543">
        <v>0</v>
      </c>
      <c r="J131" s="500"/>
    </row>
    <row r="132" spans="1:10" x14ac:dyDescent="0.2">
      <c r="A132" s="506" t="s">
        <v>971</v>
      </c>
      <c r="B132" s="506" t="s">
        <v>807</v>
      </c>
      <c r="C132" s="506" t="s">
        <v>342</v>
      </c>
      <c r="D132" s="506" t="s">
        <v>342</v>
      </c>
      <c r="E132" s="507" t="s">
        <v>972</v>
      </c>
      <c r="F132" s="506"/>
      <c r="G132" s="515">
        <v>0</v>
      </c>
      <c r="H132" s="543">
        <v>0</v>
      </c>
      <c r="I132" s="543">
        <v>0</v>
      </c>
      <c r="J132" s="500"/>
    </row>
    <row r="133" spans="1:10" x14ac:dyDescent="0.2">
      <c r="A133" s="506" t="s">
        <v>973</v>
      </c>
      <c r="B133" s="506" t="s">
        <v>807</v>
      </c>
      <c r="C133" s="506" t="s">
        <v>342</v>
      </c>
      <c r="D133" s="506" t="s">
        <v>271</v>
      </c>
      <c r="E133" s="507" t="s">
        <v>974</v>
      </c>
      <c r="F133" s="506"/>
      <c r="G133" s="515">
        <v>0</v>
      </c>
      <c r="H133" s="543">
        <v>0</v>
      </c>
      <c r="I133" s="543">
        <v>0</v>
      </c>
      <c r="J133" s="500"/>
    </row>
    <row r="134" spans="1:10" x14ac:dyDescent="0.2">
      <c r="A134" s="506" t="s">
        <v>975</v>
      </c>
      <c r="B134" s="506" t="s">
        <v>807</v>
      </c>
      <c r="C134" s="506" t="s">
        <v>342</v>
      </c>
      <c r="D134" s="506" t="s">
        <v>807</v>
      </c>
      <c r="E134" s="507" t="s">
        <v>976</v>
      </c>
      <c r="F134" s="506"/>
      <c r="G134" s="549">
        <f t="shared" ref="G134:G148" si="3">H134+I134</f>
        <v>830000</v>
      </c>
      <c r="H134" s="561">
        <f>H135+H137+H136+H138</f>
        <v>0</v>
      </c>
      <c r="I134" s="561">
        <f>I135+I137+I136+I138</f>
        <v>830000</v>
      </c>
      <c r="J134" s="500"/>
    </row>
    <row r="135" spans="1:10" x14ac:dyDescent="0.2">
      <c r="A135" s="506"/>
      <c r="B135" s="506"/>
      <c r="C135" s="506"/>
      <c r="D135" s="506"/>
      <c r="E135" s="507" t="s">
        <v>977</v>
      </c>
      <c r="F135" s="506" t="s">
        <v>47</v>
      </c>
      <c r="G135" s="515">
        <f t="shared" si="3"/>
        <v>800000</v>
      </c>
      <c r="H135" s="543">
        <v>0</v>
      </c>
      <c r="I135" s="543">
        <v>800000</v>
      </c>
      <c r="J135" s="500"/>
    </row>
    <row r="136" spans="1:10" x14ac:dyDescent="0.2">
      <c r="A136" s="506"/>
      <c r="B136" s="506"/>
      <c r="C136" s="506"/>
      <c r="D136" s="506"/>
      <c r="E136" s="588" t="s">
        <v>1303</v>
      </c>
      <c r="F136" s="506">
        <v>5129</v>
      </c>
      <c r="G136" s="515">
        <f t="shared" si="3"/>
        <v>10000</v>
      </c>
      <c r="H136" s="543">
        <v>0</v>
      </c>
      <c r="I136" s="543">
        <v>10000</v>
      </c>
      <c r="J136" s="500"/>
    </row>
    <row r="137" spans="1:10" ht="22.5" x14ac:dyDescent="0.2">
      <c r="A137" s="506"/>
      <c r="B137" s="506"/>
      <c r="C137" s="506"/>
      <c r="D137" s="586"/>
      <c r="E137" s="596" t="s">
        <v>519</v>
      </c>
      <c r="F137" s="594">
        <v>5511</v>
      </c>
      <c r="G137" s="515">
        <f t="shared" si="3"/>
        <v>0</v>
      </c>
      <c r="H137" s="543">
        <v>0</v>
      </c>
      <c r="I137" s="543">
        <v>0</v>
      </c>
      <c r="J137" s="500"/>
    </row>
    <row r="138" spans="1:10" x14ac:dyDescent="0.2">
      <c r="A138" s="506"/>
      <c r="B138" s="506"/>
      <c r="C138" s="506"/>
      <c r="D138" s="506"/>
      <c r="E138" s="595" t="s">
        <v>852</v>
      </c>
      <c r="F138" s="506" t="s">
        <v>62</v>
      </c>
      <c r="G138" s="515">
        <f t="shared" si="3"/>
        <v>20000</v>
      </c>
      <c r="H138" s="543">
        <v>0</v>
      </c>
      <c r="I138" s="543">
        <v>20000</v>
      </c>
      <c r="J138" s="500"/>
    </row>
    <row r="139" spans="1:10" x14ac:dyDescent="0.2">
      <c r="A139" s="506" t="s">
        <v>978</v>
      </c>
      <c r="B139" s="506" t="s">
        <v>807</v>
      </c>
      <c r="C139" s="506" t="s">
        <v>271</v>
      </c>
      <c r="D139" s="506" t="s">
        <v>340</v>
      </c>
      <c r="E139" s="507" t="s">
        <v>979</v>
      </c>
      <c r="F139" s="506"/>
      <c r="G139" s="559">
        <f t="shared" si="3"/>
        <v>111000</v>
      </c>
      <c r="H139" s="560">
        <f>H140+H141+H144+H145+H146+H147</f>
        <v>1000</v>
      </c>
      <c r="I139" s="560">
        <f>I140+I141+I144+I145+I146+I147</f>
        <v>110000</v>
      </c>
      <c r="J139" s="500"/>
    </row>
    <row r="140" spans="1:10" x14ac:dyDescent="0.2">
      <c r="A140" s="506" t="s">
        <v>980</v>
      </c>
      <c r="B140" s="506" t="s">
        <v>807</v>
      </c>
      <c r="C140" s="506" t="s">
        <v>271</v>
      </c>
      <c r="D140" s="506" t="s">
        <v>341</v>
      </c>
      <c r="E140" s="507" t="s">
        <v>981</v>
      </c>
      <c r="F140" s="506"/>
      <c r="G140" s="562">
        <f t="shared" si="3"/>
        <v>0</v>
      </c>
      <c r="H140" s="553">
        <v>0</v>
      </c>
      <c r="I140" s="553">
        <v>0</v>
      </c>
      <c r="J140" s="500"/>
    </row>
    <row r="141" spans="1:10" x14ac:dyDescent="0.2">
      <c r="A141" s="506" t="s">
        <v>982</v>
      </c>
      <c r="B141" s="506" t="s">
        <v>807</v>
      </c>
      <c r="C141" s="506" t="s">
        <v>271</v>
      </c>
      <c r="D141" s="506" t="s">
        <v>342</v>
      </c>
      <c r="E141" s="507" t="s">
        <v>983</v>
      </c>
      <c r="F141" s="506"/>
      <c r="G141" s="581">
        <f t="shared" si="3"/>
        <v>110000</v>
      </c>
      <c r="H141" s="561">
        <f>H142+H143</f>
        <v>0</v>
      </c>
      <c r="I141" s="561">
        <f>I142+I143</f>
        <v>110000</v>
      </c>
      <c r="J141" s="500"/>
    </row>
    <row r="142" spans="1:10" x14ac:dyDescent="0.2">
      <c r="A142" s="506"/>
      <c r="B142" s="506"/>
      <c r="C142" s="506"/>
      <c r="D142" s="506"/>
      <c r="E142" s="520" t="s">
        <v>984</v>
      </c>
      <c r="F142" s="551">
        <v>5112</v>
      </c>
      <c r="G142" s="562">
        <f t="shared" si="3"/>
        <v>100000</v>
      </c>
      <c r="H142" s="543">
        <v>0</v>
      </c>
      <c r="I142" s="543">
        <v>100000</v>
      </c>
      <c r="J142" s="500"/>
    </row>
    <row r="143" spans="1:10" x14ac:dyDescent="0.2">
      <c r="A143" s="506"/>
      <c r="B143" s="506"/>
      <c r="C143" s="506"/>
      <c r="D143" s="506"/>
      <c r="E143" s="507" t="s">
        <v>852</v>
      </c>
      <c r="F143" s="506" t="s">
        <v>62</v>
      </c>
      <c r="G143" s="562">
        <f t="shared" si="3"/>
        <v>10000</v>
      </c>
      <c r="H143" s="543">
        <v>0</v>
      </c>
      <c r="I143" s="543">
        <v>10000</v>
      </c>
      <c r="J143" s="500"/>
    </row>
    <row r="144" spans="1:10" x14ac:dyDescent="0.2">
      <c r="A144" s="506" t="s">
        <v>985</v>
      </c>
      <c r="B144" s="506" t="s">
        <v>807</v>
      </c>
      <c r="C144" s="506" t="s">
        <v>271</v>
      </c>
      <c r="D144" s="506" t="s">
        <v>271</v>
      </c>
      <c r="E144" s="507" t="s">
        <v>986</v>
      </c>
      <c r="F144" s="506"/>
      <c r="G144" s="562">
        <f t="shared" si="3"/>
        <v>0</v>
      </c>
      <c r="H144" s="543">
        <v>0</v>
      </c>
      <c r="I144" s="543">
        <v>0</v>
      </c>
      <c r="J144" s="500"/>
    </row>
    <row r="145" spans="1:10" x14ac:dyDescent="0.2">
      <c r="A145" s="506" t="s">
        <v>987</v>
      </c>
      <c r="B145" s="506" t="s">
        <v>807</v>
      </c>
      <c r="C145" s="506" t="s">
        <v>271</v>
      </c>
      <c r="D145" s="506" t="s">
        <v>807</v>
      </c>
      <c r="E145" s="507" t="s">
        <v>988</v>
      </c>
      <c r="F145" s="506"/>
      <c r="G145" s="562">
        <f t="shared" si="3"/>
        <v>0</v>
      </c>
      <c r="H145" s="543">
        <v>0</v>
      </c>
      <c r="I145" s="543">
        <v>0</v>
      </c>
      <c r="J145" s="500"/>
    </row>
    <row r="146" spans="1:10" x14ac:dyDescent="0.2">
      <c r="A146" s="506" t="s">
        <v>989</v>
      </c>
      <c r="B146" s="506" t="s">
        <v>807</v>
      </c>
      <c r="C146" s="506" t="s">
        <v>271</v>
      </c>
      <c r="D146" s="506" t="s">
        <v>808</v>
      </c>
      <c r="E146" s="507" t="s">
        <v>990</v>
      </c>
      <c r="F146" s="506"/>
      <c r="G146" s="562">
        <f t="shared" si="3"/>
        <v>0</v>
      </c>
      <c r="H146" s="543">
        <v>0</v>
      </c>
      <c r="I146" s="543">
        <v>0</v>
      </c>
      <c r="J146" s="500"/>
    </row>
    <row r="147" spans="1:10" x14ac:dyDescent="0.2">
      <c r="A147" s="506" t="s">
        <v>991</v>
      </c>
      <c r="B147" s="506" t="s">
        <v>807</v>
      </c>
      <c r="C147" s="506" t="s">
        <v>271</v>
      </c>
      <c r="D147" s="506" t="s">
        <v>809</v>
      </c>
      <c r="E147" s="507" t="s">
        <v>992</v>
      </c>
      <c r="F147" s="506"/>
      <c r="G147" s="562">
        <f t="shared" si="3"/>
        <v>1000</v>
      </c>
      <c r="H147" s="545">
        <f>H148</f>
        <v>1000</v>
      </c>
      <c r="I147" s="543">
        <f>I148</f>
        <v>0</v>
      </c>
      <c r="J147" s="500"/>
    </row>
    <row r="148" spans="1:10" x14ac:dyDescent="0.2">
      <c r="A148" s="506"/>
      <c r="B148" s="506"/>
      <c r="C148" s="506"/>
      <c r="D148" s="506"/>
      <c r="E148" s="520" t="s">
        <v>993</v>
      </c>
      <c r="F148" s="551">
        <v>4657</v>
      </c>
      <c r="G148" s="562">
        <f t="shared" si="3"/>
        <v>1000</v>
      </c>
      <c r="H148" s="543">
        <v>1000</v>
      </c>
      <c r="I148" s="543">
        <v>0</v>
      </c>
      <c r="J148" s="500"/>
    </row>
    <row r="149" spans="1:10" ht="22.5" x14ac:dyDescent="0.2">
      <c r="A149" s="506" t="s">
        <v>994</v>
      </c>
      <c r="B149" s="506" t="s">
        <v>807</v>
      </c>
      <c r="C149" s="506" t="s">
        <v>807</v>
      </c>
      <c r="D149" s="506" t="s">
        <v>340</v>
      </c>
      <c r="E149" s="507" t="s">
        <v>995</v>
      </c>
      <c r="F149" s="506"/>
      <c r="G149" s="548">
        <v>0</v>
      </c>
      <c r="H149" s="542">
        <v>0</v>
      </c>
      <c r="I149" s="542">
        <v>0</v>
      </c>
      <c r="J149" s="500"/>
    </row>
    <row r="150" spans="1:10" ht="22.5" x14ac:dyDescent="0.2">
      <c r="A150" s="506" t="s">
        <v>996</v>
      </c>
      <c r="B150" s="506" t="s">
        <v>807</v>
      </c>
      <c r="C150" s="506" t="s">
        <v>807</v>
      </c>
      <c r="D150" s="506" t="s">
        <v>341</v>
      </c>
      <c r="E150" s="507" t="s">
        <v>997</v>
      </c>
      <c r="F150" s="506"/>
      <c r="G150" s="515">
        <v>0</v>
      </c>
      <c r="H150" s="543">
        <v>0</v>
      </c>
      <c r="I150" s="543">
        <v>0</v>
      </c>
      <c r="J150" s="500"/>
    </row>
    <row r="151" spans="1:10" x14ac:dyDescent="0.2">
      <c r="A151" s="506" t="s">
        <v>998</v>
      </c>
      <c r="B151" s="506" t="s">
        <v>807</v>
      </c>
      <c r="C151" s="506" t="s">
        <v>807</v>
      </c>
      <c r="D151" s="506" t="s">
        <v>342</v>
      </c>
      <c r="E151" s="507" t="s">
        <v>999</v>
      </c>
      <c r="F151" s="506"/>
      <c r="G151" s="515">
        <v>0</v>
      </c>
      <c r="H151" s="543">
        <v>0</v>
      </c>
      <c r="I151" s="543">
        <v>0</v>
      </c>
      <c r="J151" s="500"/>
    </row>
    <row r="152" spans="1:10" x14ac:dyDescent="0.2">
      <c r="A152" s="506" t="s">
        <v>1000</v>
      </c>
      <c r="B152" s="506" t="s">
        <v>807</v>
      </c>
      <c r="C152" s="506" t="s">
        <v>807</v>
      </c>
      <c r="D152" s="506" t="s">
        <v>271</v>
      </c>
      <c r="E152" s="507" t="s">
        <v>1001</v>
      </c>
      <c r="F152" s="506"/>
      <c r="G152" s="515">
        <v>0</v>
      </c>
      <c r="H152" s="543">
        <v>0</v>
      </c>
      <c r="I152" s="543">
        <v>0</v>
      </c>
      <c r="J152" s="500"/>
    </row>
    <row r="153" spans="1:10" x14ac:dyDescent="0.2">
      <c r="A153" s="506" t="s">
        <v>1002</v>
      </c>
      <c r="B153" s="506" t="s">
        <v>807</v>
      </c>
      <c r="C153" s="506" t="s">
        <v>808</v>
      </c>
      <c r="D153" s="506" t="s">
        <v>340</v>
      </c>
      <c r="E153" s="507" t="s">
        <v>1003</v>
      </c>
      <c r="F153" s="506"/>
      <c r="G153" s="564">
        <f>H153+I153</f>
        <v>3555283.0194000001</v>
      </c>
      <c r="H153" s="508">
        <f>H154+H162+H163+H164+H165</f>
        <v>65000</v>
      </c>
      <c r="I153" s="565">
        <f>I154+I162+I163+I164+I165</f>
        <v>3490283.0194000001</v>
      </c>
      <c r="J153" s="500"/>
    </row>
    <row r="154" spans="1:10" x14ac:dyDescent="0.2">
      <c r="A154" s="506" t="s">
        <v>1004</v>
      </c>
      <c r="B154" s="506" t="s">
        <v>807</v>
      </c>
      <c r="C154" s="506" t="s">
        <v>808</v>
      </c>
      <c r="D154" s="506" t="s">
        <v>341</v>
      </c>
      <c r="E154" s="507" t="s">
        <v>1005</v>
      </c>
      <c r="F154" s="506"/>
      <c r="G154" s="593">
        <f>H154+I154</f>
        <v>3555283.0194000001</v>
      </c>
      <c r="H154" s="550">
        <f>H155+H156+H157+H158+H159+H160+H161</f>
        <v>65000</v>
      </c>
      <c r="I154" s="567">
        <f>I155+I156+I157+I158+I159+I160+I161</f>
        <v>3490283.0194000001</v>
      </c>
      <c r="J154" s="500"/>
    </row>
    <row r="155" spans="1:10" ht="16.5" customHeight="1" x14ac:dyDescent="0.2">
      <c r="A155" s="506"/>
      <c r="B155" s="506"/>
      <c r="C155" s="506"/>
      <c r="D155" s="506"/>
      <c r="E155" s="507" t="s">
        <v>962</v>
      </c>
      <c r="F155" s="506" t="s">
        <v>79</v>
      </c>
      <c r="G155" s="568">
        <f t="shared" ref="G155:G167" si="4">H155+I155</f>
        <v>60000</v>
      </c>
      <c r="H155" s="543">
        <v>60000</v>
      </c>
      <c r="I155" s="543">
        <v>0</v>
      </c>
      <c r="J155" s="500"/>
    </row>
    <row r="156" spans="1:10" x14ac:dyDescent="0.2">
      <c r="A156" s="506"/>
      <c r="B156" s="506"/>
      <c r="C156" s="506"/>
      <c r="D156" s="506"/>
      <c r="E156" s="507" t="s">
        <v>1006</v>
      </c>
      <c r="F156" s="506">
        <v>4241</v>
      </c>
      <c r="G156" s="568">
        <f t="shared" si="4"/>
        <v>5000</v>
      </c>
      <c r="H156" s="543">
        <v>5000</v>
      </c>
      <c r="I156" s="543">
        <v>0</v>
      </c>
      <c r="J156" s="500"/>
    </row>
    <row r="157" spans="1:10" x14ac:dyDescent="0.2">
      <c r="A157" s="506"/>
      <c r="B157" s="506"/>
      <c r="C157" s="506"/>
      <c r="D157" s="506"/>
      <c r="E157" s="507" t="s">
        <v>1007</v>
      </c>
      <c r="F157" s="506">
        <v>4216</v>
      </c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/>
      <c r="B158" s="506"/>
      <c r="C158" s="506"/>
      <c r="D158" s="506"/>
      <c r="E158" s="507" t="s">
        <v>848</v>
      </c>
      <c r="F158" s="506" t="s">
        <v>48</v>
      </c>
      <c r="G158" s="566">
        <f t="shared" si="4"/>
        <v>3325283.0194000001</v>
      </c>
      <c r="H158" s="543">
        <v>0</v>
      </c>
      <c r="I158" s="529">
        <v>3325283.0194000001</v>
      </c>
      <c r="J158" s="500"/>
    </row>
    <row r="159" spans="1:10" x14ac:dyDescent="0.2">
      <c r="A159" s="506"/>
      <c r="B159" s="506"/>
      <c r="C159" s="506"/>
      <c r="D159" s="506"/>
      <c r="E159" s="520" t="s">
        <v>1008</v>
      </c>
      <c r="F159" s="506">
        <v>5122</v>
      </c>
      <c r="G159" s="568">
        <f t="shared" si="4"/>
        <v>30000</v>
      </c>
      <c r="H159" s="543">
        <v>0</v>
      </c>
      <c r="I159" s="543">
        <v>30000</v>
      </c>
      <c r="J159" s="500"/>
    </row>
    <row r="160" spans="1:10" x14ac:dyDescent="0.2">
      <c r="A160" s="506"/>
      <c r="B160" s="506"/>
      <c r="C160" s="506"/>
      <c r="D160" s="506"/>
      <c r="E160" s="530" t="s">
        <v>851</v>
      </c>
      <c r="F160" s="506">
        <v>5129</v>
      </c>
      <c r="G160" s="568">
        <f t="shared" si="4"/>
        <v>10000</v>
      </c>
      <c r="H160" s="543">
        <v>0</v>
      </c>
      <c r="I160" s="543">
        <v>10000</v>
      </c>
      <c r="J160" s="500"/>
    </row>
    <row r="161" spans="1:10" x14ac:dyDescent="0.2">
      <c r="A161" s="506"/>
      <c r="B161" s="506"/>
      <c r="C161" s="506"/>
      <c r="D161" s="506"/>
      <c r="E161" s="507" t="s">
        <v>852</v>
      </c>
      <c r="F161" s="506" t="s">
        <v>62</v>
      </c>
      <c r="G161" s="568">
        <f t="shared" si="4"/>
        <v>125000</v>
      </c>
      <c r="H161" s="543">
        <v>0</v>
      </c>
      <c r="I161" s="543">
        <v>125000</v>
      </c>
      <c r="J161" s="500"/>
    </row>
    <row r="162" spans="1:10" x14ac:dyDescent="0.2">
      <c r="A162" s="506" t="s">
        <v>1009</v>
      </c>
      <c r="B162" s="506" t="s">
        <v>807</v>
      </c>
      <c r="C162" s="506" t="s">
        <v>808</v>
      </c>
      <c r="D162" s="506" t="s">
        <v>342</v>
      </c>
      <c r="E162" s="507" t="s">
        <v>1010</v>
      </c>
      <c r="F162" s="506"/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1011</v>
      </c>
      <c r="B163" s="506" t="s">
        <v>807</v>
      </c>
      <c r="C163" s="506" t="s">
        <v>808</v>
      </c>
      <c r="D163" s="506" t="s">
        <v>271</v>
      </c>
      <c r="E163" s="507" t="s">
        <v>1012</v>
      </c>
      <c r="F163" s="506"/>
      <c r="G163" s="568">
        <f t="shared" si="4"/>
        <v>0</v>
      </c>
      <c r="H163" s="543">
        <v>0</v>
      </c>
      <c r="I163" s="543">
        <v>0</v>
      </c>
      <c r="J163" s="500"/>
    </row>
    <row r="164" spans="1:10" x14ac:dyDescent="0.2">
      <c r="A164" s="506" t="s">
        <v>1013</v>
      </c>
      <c r="B164" s="506" t="s">
        <v>807</v>
      </c>
      <c r="C164" s="506" t="s">
        <v>808</v>
      </c>
      <c r="D164" s="506" t="s">
        <v>807</v>
      </c>
      <c r="E164" s="507" t="s">
        <v>1014</v>
      </c>
      <c r="F164" s="506"/>
      <c r="G164" s="568">
        <f t="shared" si="4"/>
        <v>0</v>
      </c>
      <c r="H164" s="543">
        <v>0</v>
      </c>
      <c r="I164" s="543">
        <v>0</v>
      </c>
      <c r="J164" s="500"/>
    </row>
    <row r="165" spans="1:10" x14ac:dyDescent="0.2">
      <c r="A165" s="506" t="s">
        <v>1015</v>
      </c>
      <c r="B165" s="506" t="s">
        <v>807</v>
      </c>
      <c r="C165" s="506" t="s">
        <v>808</v>
      </c>
      <c r="D165" s="506" t="s">
        <v>808</v>
      </c>
      <c r="E165" s="507" t="s">
        <v>1016</v>
      </c>
      <c r="F165" s="506"/>
      <c r="G165" s="568">
        <f t="shared" si="4"/>
        <v>0</v>
      </c>
      <c r="H165" s="553">
        <f>H166+H167</f>
        <v>0</v>
      </c>
      <c r="I165" s="553">
        <v>0</v>
      </c>
      <c r="J165" s="500"/>
    </row>
    <row r="166" spans="1:10" x14ac:dyDescent="0.2">
      <c r="A166" s="506"/>
      <c r="B166" s="506"/>
      <c r="C166" s="506"/>
      <c r="D166" s="506"/>
      <c r="E166" s="530" t="s">
        <v>1017</v>
      </c>
      <c r="F166" s="506">
        <v>5113</v>
      </c>
      <c r="G166" s="568">
        <f t="shared" si="4"/>
        <v>0</v>
      </c>
      <c r="H166" s="553">
        <v>0</v>
      </c>
      <c r="I166" s="553">
        <v>0</v>
      </c>
      <c r="J166" s="500"/>
    </row>
    <row r="167" spans="1:10" x14ac:dyDescent="0.2">
      <c r="A167" s="506"/>
      <c r="B167" s="506"/>
      <c r="C167" s="506"/>
      <c r="D167" s="506"/>
      <c r="E167" s="530" t="s">
        <v>851</v>
      </c>
      <c r="F167" s="506">
        <v>5129</v>
      </c>
      <c r="G167" s="568">
        <f t="shared" si="4"/>
        <v>0</v>
      </c>
      <c r="H167" s="543">
        <v>0</v>
      </c>
      <c r="I167" s="543">
        <v>0</v>
      </c>
      <c r="J167" s="500"/>
    </row>
    <row r="168" spans="1:10" x14ac:dyDescent="0.2">
      <c r="A168" s="506" t="s">
        <v>1018</v>
      </c>
      <c r="B168" s="506" t="s">
        <v>807</v>
      </c>
      <c r="C168" s="506" t="s">
        <v>809</v>
      </c>
      <c r="D168" s="506" t="s">
        <v>340</v>
      </c>
      <c r="E168" s="507" t="s">
        <v>1019</v>
      </c>
      <c r="F168" s="506"/>
      <c r="G168" s="548">
        <v>0</v>
      </c>
      <c r="H168" s="542">
        <v>0</v>
      </c>
      <c r="I168" s="542">
        <v>0</v>
      </c>
      <c r="J168" s="500"/>
    </row>
    <row r="169" spans="1:10" x14ac:dyDescent="0.2">
      <c r="A169" s="506" t="s">
        <v>1020</v>
      </c>
      <c r="B169" s="506" t="s">
        <v>807</v>
      </c>
      <c r="C169" s="506" t="s">
        <v>809</v>
      </c>
      <c r="D169" s="506" t="s">
        <v>341</v>
      </c>
      <c r="E169" s="507" t="s">
        <v>1021</v>
      </c>
      <c r="F169" s="506"/>
      <c r="G169" s="515">
        <v>0</v>
      </c>
      <c r="H169" s="543">
        <v>0</v>
      </c>
      <c r="I169" s="543">
        <v>0</v>
      </c>
      <c r="J169" s="500"/>
    </row>
    <row r="170" spans="1:10" x14ac:dyDescent="0.2">
      <c r="A170" s="506" t="s">
        <v>1022</v>
      </c>
      <c r="B170" s="506" t="s">
        <v>807</v>
      </c>
      <c r="C170" s="506" t="s">
        <v>810</v>
      </c>
      <c r="D170" s="506" t="s">
        <v>340</v>
      </c>
      <c r="E170" s="507" t="s">
        <v>1023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22.5" x14ac:dyDescent="0.2">
      <c r="A171" s="506" t="s">
        <v>1024</v>
      </c>
      <c r="B171" s="506" t="s">
        <v>807</v>
      </c>
      <c r="C171" s="506" t="s">
        <v>810</v>
      </c>
      <c r="D171" s="506" t="s">
        <v>341</v>
      </c>
      <c r="E171" s="507" t="s">
        <v>1025</v>
      </c>
      <c r="F171" s="506"/>
      <c r="G171" s="515">
        <v>0</v>
      </c>
      <c r="H171" s="543">
        <v>0</v>
      </c>
      <c r="I171" s="543">
        <v>0</v>
      </c>
      <c r="J171" s="500"/>
    </row>
    <row r="172" spans="1:10" x14ac:dyDescent="0.2">
      <c r="A172" s="506" t="s">
        <v>1026</v>
      </c>
      <c r="B172" s="506" t="s">
        <v>807</v>
      </c>
      <c r="C172" s="506" t="s">
        <v>810</v>
      </c>
      <c r="D172" s="506" t="s">
        <v>342</v>
      </c>
      <c r="E172" s="507" t="s">
        <v>1027</v>
      </c>
      <c r="F172" s="506"/>
      <c r="G172" s="515">
        <v>0</v>
      </c>
      <c r="H172" s="543">
        <v>0</v>
      </c>
      <c r="I172" s="543">
        <v>0</v>
      </c>
      <c r="J172" s="500"/>
    </row>
    <row r="173" spans="1:10" x14ac:dyDescent="0.2">
      <c r="A173" s="506" t="s">
        <v>1028</v>
      </c>
      <c r="B173" s="506" t="s">
        <v>807</v>
      </c>
      <c r="C173" s="506" t="s">
        <v>810</v>
      </c>
      <c r="D173" s="506" t="s">
        <v>271</v>
      </c>
      <c r="E173" s="507" t="s">
        <v>1029</v>
      </c>
      <c r="F173" s="506"/>
      <c r="G173" s="515">
        <v>0</v>
      </c>
      <c r="H173" s="543">
        <v>0</v>
      </c>
      <c r="I173" s="543">
        <v>0</v>
      </c>
      <c r="J173" s="500"/>
    </row>
    <row r="174" spans="1:10" x14ac:dyDescent="0.2">
      <c r="A174" s="506" t="s">
        <v>1030</v>
      </c>
      <c r="B174" s="506" t="s">
        <v>807</v>
      </c>
      <c r="C174" s="506" t="s">
        <v>810</v>
      </c>
      <c r="D174" s="506" t="s">
        <v>807</v>
      </c>
      <c r="E174" s="507" t="s">
        <v>1031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33.75" x14ac:dyDescent="0.2">
      <c r="A175" s="506" t="s">
        <v>1032</v>
      </c>
      <c r="B175" s="506" t="s">
        <v>807</v>
      </c>
      <c r="C175" s="506" t="s">
        <v>811</v>
      </c>
      <c r="D175" s="506" t="s">
        <v>340</v>
      </c>
      <c r="E175" s="507" t="s">
        <v>1033</v>
      </c>
      <c r="F175" s="506"/>
      <c r="G175" s="548">
        <v>0</v>
      </c>
      <c r="H175" s="542">
        <v>0</v>
      </c>
      <c r="I175" s="542">
        <v>0</v>
      </c>
      <c r="J175" s="500"/>
    </row>
    <row r="176" spans="1:10" ht="33.75" x14ac:dyDescent="0.2">
      <c r="A176" s="506" t="s">
        <v>1034</v>
      </c>
      <c r="B176" s="506" t="s">
        <v>807</v>
      </c>
      <c r="C176" s="506" t="s">
        <v>811</v>
      </c>
      <c r="D176" s="506" t="s">
        <v>341</v>
      </c>
      <c r="E176" s="507" t="s">
        <v>1035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33.75" x14ac:dyDescent="0.2">
      <c r="A177" s="506" t="s">
        <v>1036</v>
      </c>
      <c r="B177" s="506" t="s">
        <v>807</v>
      </c>
      <c r="C177" s="506" t="s">
        <v>811</v>
      </c>
      <c r="D177" s="506" t="s">
        <v>342</v>
      </c>
      <c r="E177" s="507" t="s">
        <v>1037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1038</v>
      </c>
      <c r="B178" s="506" t="s">
        <v>807</v>
      </c>
      <c r="C178" s="506" t="s">
        <v>811</v>
      </c>
      <c r="D178" s="506" t="s">
        <v>271</v>
      </c>
      <c r="E178" s="507" t="s">
        <v>1039</v>
      </c>
      <c r="F178" s="506"/>
      <c r="G178" s="515">
        <v>0</v>
      </c>
      <c r="H178" s="543">
        <v>0</v>
      </c>
      <c r="I178" s="543">
        <v>0</v>
      </c>
      <c r="J178" s="500"/>
    </row>
    <row r="179" spans="1:10" ht="33.75" x14ac:dyDescent="0.2">
      <c r="A179" s="506" t="s">
        <v>1040</v>
      </c>
      <c r="B179" s="506" t="s">
        <v>807</v>
      </c>
      <c r="C179" s="506" t="s">
        <v>811</v>
      </c>
      <c r="D179" s="506" t="s">
        <v>807</v>
      </c>
      <c r="E179" s="507" t="s">
        <v>1041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22.5" x14ac:dyDescent="0.2">
      <c r="A180" s="506" t="s">
        <v>1042</v>
      </c>
      <c r="B180" s="506" t="s">
        <v>807</v>
      </c>
      <c r="C180" s="506" t="s">
        <v>811</v>
      </c>
      <c r="D180" s="506" t="s">
        <v>808</v>
      </c>
      <c r="E180" s="507" t="s">
        <v>1043</v>
      </c>
      <c r="F180" s="506"/>
      <c r="G180" s="515">
        <v>0</v>
      </c>
      <c r="H180" s="543">
        <v>0</v>
      </c>
      <c r="I180" s="543">
        <v>0</v>
      </c>
      <c r="J180" s="500"/>
    </row>
    <row r="181" spans="1:10" ht="17.25" customHeight="1" x14ac:dyDescent="0.2">
      <c r="A181" s="506" t="s">
        <v>1044</v>
      </c>
      <c r="B181" s="506" t="s">
        <v>807</v>
      </c>
      <c r="C181" s="506" t="s">
        <v>811</v>
      </c>
      <c r="D181" s="506" t="s">
        <v>809</v>
      </c>
      <c r="E181" s="507" t="s">
        <v>1045</v>
      </c>
      <c r="F181" s="506"/>
      <c r="G181" s="515">
        <v>0</v>
      </c>
      <c r="H181" s="543">
        <v>0</v>
      </c>
      <c r="I181" s="543">
        <v>0</v>
      </c>
      <c r="J181" s="500"/>
    </row>
    <row r="182" spans="1:10" ht="22.5" x14ac:dyDescent="0.2">
      <c r="A182" s="506" t="s">
        <v>1046</v>
      </c>
      <c r="B182" s="506" t="s">
        <v>807</v>
      </c>
      <c r="C182" s="506" t="s">
        <v>811</v>
      </c>
      <c r="D182" s="506" t="s">
        <v>810</v>
      </c>
      <c r="E182" s="507" t="s">
        <v>1047</v>
      </c>
      <c r="F182" s="506"/>
      <c r="G182" s="515">
        <v>0</v>
      </c>
      <c r="H182" s="543">
        <v>0</v>
      </c>
      <c r="I182" s="543">
        <v>0</v>
      </c>
      <c r="J182" s="500"/>
    </row>
    <row r="183" spans="1:10" ht="22.5" x14ac:dyDescent="0.2">
      <c r="A183" s="506" t="s">
        <v>1048</v>
      </c>
      <c r="B183" s="506" t="s">
        <v>807</v>
      </c>
      <c r="C183" s="506" t="s">
        <v>812</v>
      </c>
      <c r="D183" s="506" t="s">
        <v>340</v>
      </c>
      <c r="E183" s="507" t="s">
        <v>1049</v>
      </c>
      <c r="F183" s="506"/>
      <c r="G183" s="548">
        <f>H183+I183</f>
        <v>0</v>
      </c>
      <c r="H183" s="542">
        <f>H184</f>
        <v>0</v>
      </c>
      <c r="I183" s="542">
        <f>I184</f>
        <v>0</v>
      </c>
      <c r="J183" s="500"/>
    </row>
    <row r="184" spans="1:10" ht="22.5" x14ac:dyDescent="0.2">
      <c r="A184" s="506" t="s">
        <v>1050</v>
      </c>
      <c r="B184" s="506" t="s">
        <v>807</v>
      </c>
      <c r="C184" s="506" t="s">
        <v>812</v>
      </c>
      <c r="D184" s="506" t="s">
        <v>341</v>
      </c>
      <c r="E184" s="507" t="s">
        <v>1051</v>
      </c>
      <c r="F184" s="506"/>
      <c r="G184" s="515">
        <v>0</v>
      </c>
      <c r="H184" s="543">
        <v>0</v>
      </c>
      <c r="I184" s="543">
        <v>0</v>
      </c>
      <c r="J184" s="500"/>
    </row>
    <row r="185" spans="1:10" ht="33.75" x14ac:dyDescent="0.2">
      <c r="A185" s="506" t="s">
        <v>1052</v>
      </c>
      <c r="B185" s="506" t="s">
        <v>808</v>
      </c>
      <c r="C185" s="506" t="s">
        <v>340</v>
      </c>
      <c r="D185" s="506" t="s">
        <v>340</v>
      </c>
      <c r="E185" s="507" t="s">
        <v>1053</v>
      </c>
      <c r="F185" s="506"/>
      <c r="G185" s="569">
        <f>H185+I185</f>
        <v>1928271.9239999999</v>
      </c>
      <c r="H185" s="570">
        <f>H186+H193+H197+H199+H205+H212</f>
        <v>960271.92399999988</v>
      </c>
      <c r="I185" s="570">
        <f>I186+I193+I197+I199+I205+I212</f>
        <v>968000</v>
      </c>
      <c r="J185" s="500"/>
    </row>
    <row r="186" spans="1:10" x14ac:dyDescent="0.2">
      <c r="A186" s="506" t="s">
        <v>1054</v>
      </c>
      <c r="B186" s="506" t="s">
        <v>808</v>
      </c>
      <c r="C186" s="506" t="s">
        <v>341</v>
      </c>
      <c r="D186" s="506" t="s">
        <v>340</v>
      </c>
      <c r="E186" s="507" t="s">
        <v>1055</v>
      </c>
      <c r="F186" s="506"/>
      <c r="G186" s="571">
        <f t="shared" ref="G186:G217" si="5">H186+I186</f>
        <v>839163.2</v>
      </c>
      <c r="H186" s="542">
        <f>H187</f>
        <v>591163.19999999995</v>
      </c>
      <c r="I186" s="542">
        <f>I187</f>
        <v>248000</v>
      </c>
      <c r="J186" s="500"/>
    </row>
    <row r="187" spans="1:10" x14ac:dyDescent="0.2">
      <c r="A187" s="506" t="s">
        <v>1056</v>
      </c>
      <c r="B187" s="506" t="s">
        <v>808</v>
      </c>
      <c r="C187" s="506" t="s">
        <v>341</v>
      </c>
      <c r="D187" s="506" t="s">
        <v>341</v>
      </c>
      <c r="E187" s="507" t="s">
        <v>1057</v>
      </c>
      <c r="F187" s="506"/>
      <c r="G187" s="544">
        <f t="shared" si="5"/>
        <v>839163.2</v>
      </c>
      <c r="H187" s="553">
        <f>H188+H189+H190+H191+H192</f>
        <v>591163.19999999995</v>
      </c>
      <c r="I187" s="553">
        <f>I188+I189+I190+I191+I192</f>
        <v>248000</v>
      </c>
      <c r="J187" s="500"/>
    </row>
    <row r="188" spans="1:10" x14ac:dyDescent="0.2">
      <c r="A188" s="506"/>
      <c r="B188" s="506"/>
      <c r="C188" s="506"/>
      <c r="D188" s="506"/>
      <c r="E188" s="507" t="s">
        <v>826</v>
      </c>
      <c r="F188" s="506" t="s">
        <v>432</v>
      </c>
      <c r="G188" s="544">
        <f t="shared" si="5"/>
        <v>0</v>
      </c>
      <c r="H188" s="553">
        <v>0</v>
      </c>
      <c r="I188" s="553">
        <v>0</v>
      </c>
      <c r="J188" s="500"/>
    </row>
    <row r="189" spans="1:10" x14ac:dyDescent="0.2">
      <c r="A189" s="506"/>
      <c r="B189" s="506"/>
      <c r="C189" s="506"/>
      <c r="D189" s="506"/>
      <c r="E189" s="507" t="s">
        <v>1058</v>
      </c>
      <c r="F189" s="551">
        <v>4511</v>
      </c>
      <c r="G189" s="544">
        <f t="shared" si="5"/>
        <v>591163.19999999995</v>
      </c>
      <c r="H189" s="553">
        <v>591163.19999999995</v>
      </c>
      <c r="I189" s="55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852</v>
      </c>
      <c r="F190" s="506">
        <v>5134</v>
      </c>
      <c r="G190" s="544">
        <f t="shared" si="5"/>
        <v>10000</v>
      </c>
      <c r="H190" s="553">
        <v>0</v>
      </c>
      <c r="I190" s="553">
        <v>10000</v>
      </c>
      <c r="J190" s="500"/>
    </row>
    <row r="191" spans="1:10" x14ac:dyDescent="0.2">
      <c r="A191" s="506"/>
      <c r="B191" s="506"/>
      <c r="C191" s="506"/>
      <c r="D191" s="506"/>
      <c r="E191" s="507" t="s">
        <v>849</v>
      </c>
      <c r="F191" s="506" t="s">
        <v>50</v>
      </c>
      <c r="G191" s="544">
        <f t="shared" si="5"/>
        <v>220000</v>
      </c>
      <c r="H191" s="553">
        <v>0</v>
      </c>
      <c r="I191" s="553">
        <v>220000</v>
      </c>
      <c r="J191" s="500"/>
    </row>
    <row r="192" spans="1:10" x14ac:dyDescent="0.2">
      <c r="A192" s="506"/>
      <c r="B192" s="506"/>
      <c r="C192" s="506"/>
      <c r="D192" s="506"/>
      <c r="E192" s="507" t="s">
        <v>1059</v>
      </c>
      <c r="F192" s="506" t="s">
        <v>52</v>
      </c>
      <c r="G192" s="544">
        <f t="shared" si="5"/>
        <v>18000</v>
      </c>
      <c r="H192" s="553">
        <v>0</v>
      </c>
      <c r="I192" s="553">
        <v>18000</v>
      </c>
      <c r="J192" s="500"/>
    </row>
    <row r="193" spans="1:10" ht="22.5" x14ac:dyDescent="0.2">
      <c r="A193" s="506">
        <v>2520</v>
      </c>
      <c r="B193" s="506" t="s">
        <v>808</v>
      </c>
      <c r="C193" s="506">
        <v>2</v>
      </c>
      <c r="D193" s="506" t="s">
        <v>340</v>
      </c>
      <c r="E193" s="507" t="s">
        <v>1060</v>
      </c>
      <c r="F193" s="506"/>
      <c r="G193" s="571">
        <f t="shared" si="5"/>
        <v>0</v>
      </c>
      <c r="H193" s="508">
        <f>H194</f>
        <v>0</v>
      </c>
      <c r="I193" s="508">
        <f>I194</f>
        <v>0</v>
      </c>
      <c r="J193" s="500"/>
    </row>
    <row r="194" spans="1:10" ht="22.5" x14ac:dyDescent="0.2">
      <c r="A194" s="506">
        <v>2521</v>
      </c>
      <c r="B194" s="506" t="s">
        <v>808</v>
      </c>
      <c r="C194" s="506">
        <v>2</v>
      </c>
      <c r="D194" s="506" t="s">
        <v>341</v>
      </c>
      <c r="E194" s="507" t="s">
        <v>1061</v>
      </c>
      <c r="F194" s="506"/>
      <c r="G194" s="544">
        <f t="shared" si="5"/>
        <v>0</v>
      </c>
      <c r="H194" s="543">
        <f>H195+H196</f>
        <v>0</v>
      </c>
      <c r="I194" s="543">
        <v>0</v>
      </c>
      <c r="J194" s="500"/>
    </row>
    <row r="195" spans="1:10" x14ac:dyDescent="0.2">
      <c r="A195" s="506"/>
      <c r="B195" s="506"/>
      <c r="C195" s="506"/>
      <c r="D195" s="506"/>
      <c r="E195" s="507" t="s">
        <v>827</v>
      </c>
      <c r="F195" s="506">
        <v>4214</v>
      </c>
      <c r="G195" s="544">
        <f t="shared" si="5"/>
        <v>0</v>
      </c>
      <c r="H195" s="543">
        <v>0</v>
      </c>
      <c r="I195" s="543">
        <v>0</v>
      </c>
      <c r="J195" s="500"/>
    </row>
    <row r="196" spans="1:10" x14ac:dyDescent="0.2">
      <c r="A196" s="506"/>
      <c r="B196" s="506"/>
      <c r="C196" s="506"/>
      <c r="D196" s="506"/>
      <c r="E196" s="507" t="s">
        <v>839</v>
      </c>
      <c r="F196" s="506">
        <v>4239</v>
      </c>
      <c r="G196" s="544">
        <f t="shared" si="5"/>
        <v>0</v>
      </c>
      <c r="H196" s="543">
        <v>0</v>
      </c>
      <c r="I196" s="543">
        <v>0</v>
      </c>
      <c r="J196" s="500"/>
    </row>
    <row r="197" spans="1:10" x14ac:dyDescent="0.2">
      <c r="A197" s="506" t="s">
        <v>1062</v>
      </c>
      <c r="B197" s="506" t="s">
        <v>808</v>
      </c>
      <c r="C197" s="506" t="s">
        <v>271</v>
      </c>
      <c r="D197" s="506" t="s">
        <v>340</v>
      </c>
      <c r="E197" s="507" t="s">
        <v>1063</v>
      </c>
      <c r="F197" s="506"/>
      <c r="G197" s="571">
        <f t="shared" si="5"/>
        <v>0</v>
      </c>
      <c r="H197" s="542">
        <v>0</v>
      </c>
      <c r="I197" s="542">
        <v>0</v>
      </c>
      <c r="J197" s="500"/>
    </row>
    <row r="198" spans="1:10" x14ac:dyDescent="0.2">
      <c r="A198" s="506" t="s">
        <v>1064</v>
      </c>
      <c r="B198" s="506" t="s">
        <v>808</v>
      </c>
      <c r="C198" s="506" t="s">
        <v>271</v>
      </c>
      <c r="D198" s="506" t="s">
        <v>341</v>
      </c>
      <c r="E198" s="507" t="s">
        <v>1065</v>
      </c>
      <c r="F198" s="506"/>
      <c r="G198" s="544">
        <f t="shared" si="5"/>
        <v>0</v>
      </c>
      <c r="H198" s="543">
        <v>0</v>
      </c>
      <c r="I198" s="543">
        <v>0</v>
      </c>
      <c r="J198" s="500"/>
    </row>
    <row r="199" spans="1:10" x14ac:dyDescent="0.2">
      <c r="A199" s="506" t="s">
        <v>1066</v>
      </c>
      <c r="B199" s="506" t="s">
        <v>808</v>
      </c>
      <c r="C199" s="506" t="s">
        <v>807</v>
      </c>
      <c r="D199" s="506" t="s">
        <v>340</v>
      </c>
      <c r="E199" s="507" t="s">
        <v>1067</v>
      </c>
      <c r="F199" s="506"/>
      <c r="G199" s="571">
        <f>H199+I199</f>
        <v>730000</v>
      </c>
      <c r="H199" s="542">
        <f>H200</f>
        <v>20000</v>
      </c>
      <c r="I199" s="542">
        <f>I200</f>
        <v>710000</v>
      </c>
      <c r="J199" s="500"/>
    </row>
    <row r="200" spans="1:10" x14ac:dyDescent="0.2">
      <c r="A200" s="506" t="s">
        <v>1068</v>
      </c>
      <c r="B200" s="506" t="s">
        <v>808</v>
      </c>
      <c r="C200" s="506" t="s">
        <v>807</v>
      </c>
      <c r="D200" s="506" t="s">
        <v>341</v>
      </c>
      <c r="E200" s="507" t="s">
        <v>1069</v>
      </c>
      <c r="F200" s="506"/>
      <c r="G200" s="544">
        <f t="shared" si="5"/>
        <v>730000</v>
      </c>
      <c r="H200" s="553">
        <f>H201+H202+H203+H204</f>
        <v>20000</v>
      </c>
      <c r="I200" s="553">
        <f>I201+I202+I203+I204</f>
        <v>710000</v>
      </c>
      <c r="J200" s="500"/>
    </row>
    <row r="201" spans="1:10" x14ac:dyDescent="0.2">
      <c r="A201" s="506"/>
      <c r="B201" s="506"/>
      <c r="C201" s="506"/>
      <c r="D201" s="506"/>
      <c r="E201" s="552" t="s">
        <v>826</v>
      </c>
      <c r="F201" s="506">
        <v>4213</v>
      </c>
      <c r="G201" s="544">
        <f>H201+I201</f>
        <v>20000</v>
      </c>
      <c r="H201" s="553">
        <v>20000</v>
      </c>
      <c r="I201" s="55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977</v>
      </c>
      <c r="F202" s="506">
        <v>5112</v>
      </c>
      <c r="G202" s="544">
        <f>H202+I202</f>
        <v>300000</v>
      </c>
      <c r="H202" s="553">
        <v>0</v>
      </c>
      <c r="I202" s="553">
        <v>300000</v>
      </c>
      <c r="J202" s="500"/>
    </row>
    <row r="203" spans="1:10" x14ac:dyDescent="0.2">
      <c r="A203" s="506"/>
      <c r="B203" s="506"/>
      <c r="C203" s="506"/>
      <c r="D203" s="506"/>
      <c r="E203" s="530" t="s">
        <v>1017</v>
      </c>
      <c r="F203" s="506">
        <v>5113</v>
      </c>
      <c r="G203" s="544">
        <f>H203+I203</f>
        <v>400000</v>
      </c>
      <c r="H203" s="553">
        <v>0</v>
      </c>
      <c r="I203" s="553">
        <v>400000</v>
      </c>
      <c r="J203" s="500"/>
    </row>
    <row r="204" spans="1:10" x14ac:dyDescent="0.2">
      <c r="A204" s="506" t="s">
        <v>10</v>
      </c>
      <c r="B204" s="506"/>
      <c r="C204" s="506"/>
      <c r="D204" s="506"/>
      <c r="E204" s="507" t="s">
        <v>852</v>
      </c>
      <c r="F204" s="506">
        <v>5134</v>
      </c>
      <c r="G204" s="544">
        <f>H204+I204</f>
        <v>10000</v>
      </c>
      <c r="H204" s="553">
        <v>0</v>
      </c>
      <c r="I204" s="553">
        <v>10000</v>
      </c>
      <c r="J204" s="500"/>
    </row>
    <row r="205" spans="1:10" ht="33.75" x14ac:dyDescent="0.2">
      <c r="A205" s="506" t="s">
        <v>1070</v>
      </c>
      <c r="B205" s="506" t="s">
        <v>808</v>
      </c>
      <c r="C205" s="506" t="s">
        <v>808</v>
      </c>
      <c r="D205" s="506" t="s">
        <v>340</v>
      </c>
      <c r="E205" s="507" t="s">
        <v>1071</v>
      </c>
      <c r="F205" s="506"/>
      <c r="G205" s="571">
        <f t="shared" si="5"/>
        <v>0</v>
      </c>
      <c r="H205" s="542">
        <v>0</v>
      </c>
      <c r="I205" s="542">
        <v>0</v>
      </c>
      <c r="J205" s="500"/>
    </row>
    <row r="206" spans="1:10" ht="22.5" x14ac:dyDescent="0.2">
      <c r="A206" s="506" t="s">
        <v>1072</v>
      </c>
      <c r="B206" s="506" t="s">
        <v>808</v>
      </c>
      <c r="C206" s="506" t="s">
        <v>808</v>
      </c>
      <c r="D206" s="506" t="s">
        <v>341</v>
      </c>
      <c r="E206" s="507" t="s">
        <v>1073</v>
      </c>
      <c r="F206" s="506"/>
      <c r="G206" s="544">
        <f t="shared" si="5"/>
        <v>0</v>
      </c>
      <c r="H206" s="553">
        <v>0</v>
      </c>
      <c r="I206" s="543">
        <v>0</v>
      </c>
      <c r="J206" s="500"/>
    </row>
    <row r="207" spans="1:10" x14ac:dyDescent="0.2">
      <c r="A207" s="506"/>
      <c r="B207" s="506"/>
      <c r="C207" s="506"/>
      <c r="D207" s="506"/>
      <c r="E207" s="507" t="s">
        <v>839</v>
      </c>
      <c r="F207" s="506" t="s">
        <v>77</v>
      </c>
      <c r="G207" s="544">
        <f t="shared" si="5"/>
        <v>0</v>
      </c>
      <c r="H207" s="553">
        <v>0</v>
      </c>
      <c r="I207" s="543">
        <v>0</v>
      </c>
      <c r="J207" s="500"/>
    </row>
    <row r="208" spans="1:10" x14ac:dyDescent="0.2">
      <c r="A208" s="506"/>
      <c r="B208" s="506"/>
      <c r="C208" s="506"/>
      <c r="D208" s="506"/>
      <c r="E208" s="507" t="s">
        <v>841</v>
      </c>
      <c r="F208" s="506" t="s">
        <v>78</v>
      </c>
      <c r="G208" s="544">
        <f t="shared" si="5"/>
        <v>0</v>
      </c>
      <c r="H208" s="553">
        <v>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1074</v>
      </c>
      <c r="F209" s="506" t="s">
        <v>82</v>
      </c>
      <c r="G209" s="544">
        <f t="shared" si="5"/>
        <v>0</v>
      </c>
      <c r="H209" s="553">
        <v>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844</v>
      </c>
      <c r="F210" s="506" t="s">
        <v>84</v>
      </c>
      <c r="G210" s="544">
        <f t="shared" si="5"/>
        <v>0</v>
      </c>
      <c r="H210" s="553">
        <v>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846</v>
      </c>
      <c r="F211" s="506" t="s">
        <v>88</v>
      </c>
      <c r="G211" s="544">
        <f t="shared" si="5"/>
        <v>0</v>
      </c>
      <c r="H211" s="553">
        <v>0</v>
      </c>
      <c r="I211" s="543">
        <v>0</v>
      </c>
      <c r="J211" s="500"/>
    </row>
    <row r="212" spans="1:14" ht="22.5" x14ac:dyDescent="0.2">
      <c r="A212" s="506" t="s">
        <v>1075</v>
      </c>
      <c r="B212" s="506" t="s">
        <v>808</v>
      </c>
      <c r="C212" s="506" t="s">
        <v>809</v>
      </c>
      <c r="D212" s="506" t="s">
        <v>340</v>
      </c>
      <c r="E212" s="507" t="s">
        <v>1076</v>
      </c>
      <c r="F212" s="506"/>
      <c r="G212" s="571">
        <f t="shared" si="5"/>
        <v>359108.72399999999</v>
      </c>
      <c r="H212" s="508">
        <f>H213+H214+H215+H217+H216</f>
        <v>349108.72399999999</v>
      </c>
      <c r="I212" s="508">
        <f>I213+I214+I215+I217+I216</f>
        <v>10000</v>
      </c>
      <c r="J212" s="500"/>
    </row>
    <row r="213" spans="1:14" x14ac:dyDescent="0.2">
      <c r="A213" s="506"/>
      <c r="B213" s="506"/>
      <c r="C213" s="506"/>
      <c r="D213" s="506"/>
      <c r="E213" s="507" t="s">
        <v>1077</v>
      </c>
      <c r="F213" s="506">
        <v>4213</v>
      </c>
      <c r="G213" s="544">
        <f t="shared" si="5"/>
        <v>3000</v>
      </c>
      <c r="H213" s="543">
        <v>3000</v>
      </c>
      <c r="I213" s="543">
        <v>0</v>
      </c>
      <c r="J213" s="500"/>
    </row>
    <row r="214" spans="1:14" x14ac:dyDescent="0.2">
      <c r="A214" s="506"/>
      <c r="B214" s="506"/>
      <c r="C214" s="506"/>
      <c r="D214" s="506"/>
      <c r="E214" s="507" t="s">
        <v>827</v>
      </c>
      <c r="F214" s="506">
        <v>4214</v>
      </c>
      <c r="G214" s="544">
        <f>H214+I214</f>
        <v>500</v>
      </c>
      <c r="H214" s="543">
        <v>500</v>
      </c>
      <c r="I214" s="543">
        <v>0</v>
      </c>
      <c r="J214" s="500"/>
    </row>
    <row r="215" spans="1:14" x14ac:dyDescent="0.2">
      <c r="A215" s="506"/>
      <c r="B215" s="506"/>
      <c r="C215" s="506"/>
      <c r="D215" s="506"/>
      <c r="E215" s="507" t="s">
        <v>839</v>
      </c>
      <c r="F215" s="506">
        <v>4239</v>
      </c>
      <c r="G215" s="544">
        <f t="shared" si="5"/>
        <v>45000</v>
      </c>
      <c r="H215" s="543">
        <v>45000</v>
      </c>
      <c r="I215" s="543">
        <v>0</v>
      </c>
      <c r="J215" s="500"/>
    </row>
    <row r="216" spans="1:14" x14ac:dyDescent="0.2">
      <c r="A216" s="506"/>
      <c r="B216" s="506"/>
      <c r="C216" s="506"/>
      <c r="D216" s="506"/>
      <c r="E216" s="507" t="s">
        <v>1078</v>
      </c>
      <c r="F216" s="506">
        <v>4729</v>
      </c>
      <c r="G216" s="544">
        <f>H216+I216</f>
        <v>300608.72399999999</v>
      </c>
      <c r="H216" s="543">
        <v>300608.72399999999</v>
      </c>
      <c r="I216" s="543">
        <v>0</v>
      </c>
      <c r="J216" s="500"/>
    </row>
    <row r="217" spans="1:14" x14ac:dyDescent="0.2">
      <c r="A217" s="506"/>
      <c r="B217" s="506"/>
      <c r="C217" s="506"/>
      <c r="D217" s="506"/>
      <c r="E217" s="507" t="s">
        <v>852</v>
      </c>
      <c r="F217" s="506">
        <v>5134</v>
      </c>
      <c r="G217" s="544">
        <f t="shared" si="5"/>
        <v>10000</v>
      </c>
      <c r="H217" s="543">
        <v>0</v>
      </c>
      <c r="I217" s="543">
        <v>10000</v>
      </c>
      <c r="J217" s="500"/>
    </row>
    <row r="218" spans="1:14" ht="45" x14ac:dyDescent="0.2">
      <c r="A218" s="506" t="s">
        <v>1079</v>
      </c>
      <c r="B218" s="506" t="s">
        <v>809</v>
      </c>
      <c r="C218" s="506" t="s">
        <v>340</v>
      </c>
      <c r="D218" s="506" t="s">
        <v>340</v>
      </c>
      <c r="E218" s="507" t="s">
        <v>1080</v>
      </c>
      <c r="F218" s="506"/>
      <c r="G218" s="572">
        <f>H218+I218</f>
        <v>1714169.2</v>
      </c>
      <c r="H218" s="570">
        <f>H219+H221+H223+H238+H240</f>
        <v>624169.19999999995</v>
      </c>
      <c r="I218" s="570">
        <f>I219+I221+I223+I238+I240</f>
        <v>1090000</v>
      </c>
      <c r="J218" s="500"/>
      <c r="M218" s="90"/>
      <c r="N218" s="90"/>
    </row>
    <row r="219" spans="1:14" x14ac:dyDescent="0.2">
      <c r="A219" s="506" t="s">
        <v>1081</v>
      </c>
      <c r="B219" s="506" t="s">
        <v>809</v>
      </c>
      <c r="C219" s="506" t="s">
        <v>342</v>
      </c>
      <c r="D219" s="506" t="s">
        <v>340</v>
      </c>
      <c r="E219" s="507" t="s">
        <v>1082</v>
      </c>
      <c r="F219" s="506"/>
      <c r="G219" s="548">
        <v>0</v>
      </c>
      <c r="H219" s="542">
        <v>0</v>
      </c>
      <c r="I219" s="542">
        <v>0</v>
      </c>
      <c r="J219" s="500"/>
    </row>
    <row r="220" spans="1:14" x14ac:dyDescent="0.2">
      <c r="A220" s="506" t="s">
        <v>1083</v>
      </c>
      <c r="B220" s="506" t="s">
        <v>809</v>
      </c>
      <c r="C220" s="506" t="s">
        <v>342</v>
      </c>
      <c r="D220" s="506" t="s">
        <v>341</v>
      </c>
      <c r="E220" s="507" t="s">
        <v>1084</v>
      </c>
      <c r="F220" s="506"/>
      <c r="G220" s="515">
        <v>0</v>
      </c>
      <c r="H220" s="543">
        <v>0</v>
      </c>
      <c r="I220" s="543">
        <v>0</v>
      </c>
      <c r="J220" s="500"/>
    </row>
    <row r="221" spans="1:14" x14ac:dyDescent="0.2">
      <c r="A221" s="506" t="s">
        <v>1085</v>
      </c>
      <c r="B221" s="506" t="s">
        <v>809</v>
      </c>
      <c r="C221" s="506" t="s">
        <v>271</v>
      </c>
      <c r="D221" s="506" t="s">
        <v>340</v>
      </c>
      <c r="E221" s="507" t="s">
        <v>1086</v>
      </c>
      <c r="F221" s="506"/>
      <c r="G221" s="548">
        <v>0</v>
      </c>
      <c r="H221" s="542">
        <v>0</v>
      </c>
      <c r="I221" s="542">
        <v>0</v>
      </c>
      <c r="J221" s="500"/>
    </row>
    <row r="222" spans="1:14" x14ac:dyDescent="0.2">
      <c r="A222" s="506" t="s">
        <v>1087</v>
      </c>
      <c r="B222" s="506" t="s">
        <v>809</v>
      </c>
      <c r="C222" s="506" t="s">
        <v>271</v>
      </c>
      <c r="D222" s="506" t="s">
        <v>341</v>
      </c>
      <c r="E222" s="507" t="s">
        <v>1088</v>
      </c>
      <c r="F222" s="506"/>
      <c r="G222" s="515">
        <v>0</v>
      </c>
      <c r="H222" s="543">
        <v>0</v>
      </c>
      <c r="I222" s="543">
        <v>0</v>
      </c>
      <c r="J222" s="500"/>
    </row>
    <row r="223" spans="1:14" x14ac:dyDescent="0.2">
      <c r="A223" s="506" t="s">
        <v>1089</v>
      </c>
      <c r="B223" s="506" t="s">
        <v>809</v>
      </c>
      <c r="C223" s="506" t="s">
        <v>807</v>
      </c>
      <c r="D223" s="506" t="s">
        <v>340</v>
      </c>
      <c r="E223" s="507" t="s">
        <v>1090</v>
      </c>
      <c r="F223" s="506"/>
      <c r="G223" s="541">
        <f>H223+I223</f>
        <v>790000</v>
      </c>
      <c r="H223" s="508">
        <f>H224</f>
        <v>70000</v>
      </c>
      <c r="I223" s="508">
        <f>I224</f>
        <v>720000</v>
      </c>
      <c r="J223" s="500"/>
    </row>
    <row r="224" spans="1:14" x14ac:dyDescent="0.2">
      <c r="A224" s="506" t="s">
        <v>1091</v>
      </c>
      <c r="B224" s="506" t="s">
        <v>809</v>
      </c>
      <c r="C224" s="506" t="s">
        <v>807</v>
      </c>
      <c r="D224" s="506" t="s">
        <v>341</v>
      </c>
      <c r="E224" s="507" t="s">
        <v>1092</v>
      </c>
      <c r="F224" s="506"/>
      <c r="G224" s="515">
        <f>H224+I224</f>
        <v>790000</v>
      </c>
      <c r="H224" s="543">
        <f>H225+H226+H227+H228+H229+H230+H231+H232+H233+H234+H235+H236+H237</f>
        <v>70000</v>
      </c>
      <c r="I224" s="543">
        <f>I225+I226+I227+I228+I229+I230+I231+I232+I233+I234+I235+I236+I237</f>
        <v>720000</v>
      </c>
      <c r="J224" s="500"/>
    </row>
    <row r="225" spans="1:10" x14ac:dyDescent="0.2">
      <c r="A225" s="506"/>
      <c r="B225" s="506"/>
      <c r="C225" s="506"/>
      <c r="D225" s="506"/>
      <c r="E225" s="507" t="s">
        <v>825</v>
      </c>
      <c r="F225" s="506" t="s">
        <v>431</v>
      </c>
      <c r="G225" s="515">
        <f t="shared" ref="G225:G237" si="6">H225+I225</f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961</v>
      </c>
      <c r="F226" s="506" t="s">
        <v>435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839</v>
      </c>
      <c r="F227" s="506" t="s">
        <v>77</v>
      </c>
      <c r="G227" s="515">
        <f t="shared" si="6"/>
        <v>0</v>
      </c>
      <c r="H227" s="543">
        <v>0</v>
      </c>
      <c r="I227" s="543">
        <v>0</v>
      </c>
      <c r="J227" s="500"/>
    </row>
    <row r="228" spans="1:10" x14ac:dyDescent="0.2">
      <c r="A228" s="506"/>
      <c r="B228" s="506"/>
      <c r="C228" s="506"/>
      <c r="D228" s="506"/>
      <c r="E228" s="507" t="s">
        <v>841</v>
      </c>
      <c r="F228" s="506" t="s">
        <v>78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ht="14.25" customHeight="1" x14ac:dyDescent="0.2">
      <c r="A229" s="506"/>
      <c r="B229" s="506"/>
      <c r="C229" s="506"/>
      <c r="D229" s="506"/>
      <c r="E229" s="507" t="s">
        <v>962</v>
      </c>
      <c r="F229" s="506" t="s">
        <v>79</v>
      </c>
      <c r="G229" s="515">
        <f t="shared" si="6"/>
        <v>70000</v>
      </c>
      <c r="H229" s="543">
        <v>70000</v>
      </c>
      <c r="I229" s="543">
        <v>0</v>
      </c>
      <c r="J229" s="500"/>
    </row>
    <row r="230" spans="1:10" ht="22.5" x14ac:dyDescent="0.2">
      <c r="A230" s="506"/>
      <c r="B230" s="506"/>
      <c r="C230" s="506"/>
      <c r="D230" s="506"/>
      <c r="E230" s="507" t="s">
        <v>842</v>
      </c>
      <c r="F230" s="506" t="s">
        <v>80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846</v>
      </c>
      <c r="F231" s="506" t="s">
        <v>88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977</v>
      </c>
      <c r="F232" s="506" t="s">
        <v>47</v>
      </c>
      <c r="G232" s="515">
        <f t="shared" si="6"/>
        <v>700000</v>
      </c>
      <c r="H232" s="543">
        <v>0</v>
      </c>
      <c r="I232" s="543">
        <v>700000</v>
      </c>
      <c r="J232" s="500"/>
    </row>
    <row r="233" spans="1:10" x14ac:dyDescent="0.2">
      <c r="A233" s="506"/>
      <c r="B233" s="506"/>
      <c r="C233" s="506"/>
      <c r="D233" s="506"/>
      <c r="E233" s="507" t="s">
        <v>848</v>
      </c>
      <c r="F233" s="506" t="s">
        <v>48</v>
      </c>
      <c r="G233" s="515">
        <f t="shared" si="6"/>
        <v>0</v>
      </c>
      <c r="H233" s="543">
        <v>0</v>
      </c>
      <c r="I233" s="543">
        <v>0</v>
      </c>
      <c r="J233" s="500"/>
    </row>
    <row r="234" spans="1:10" x14ac:dyDescent="0.2">
      <c r="A234" s="506"/>
      <c r="B234" s="506"/>
      <c r="C234" s="506"/>
      <c r="D234" s="506"/>
      <c r="E234" s="507" t="s">
        <v>849</v>
      </c>
      <c r="F234" s="506" t="s">
        <v>50</v>
      </c>
      <c r="G234" s="515">
        <f t="shared" si="6"/>
        <v>0</v>
      </c>
      <c r="H234" s="543">
        <v>0</v>
      </c>
      <c r="I234" s="543">
        <v>0</v>
      </c>
      <c r="J234" s="500"/>
    </row>
    <row r="235" spans="1:10" x14ac:dyDescent="0.2">
      <c r="A235" s="506"/>
      <c r="B235" s="506"/>
      <c r="C235" s="506"/>
      <c r="D235" s="506"/>
      <c r="E235" s="507" t="s">
        <v>1059</v>
      </c>
      <c r="F235" s="506" t="s">
        <v>52</v>
      </c>
      <c r="G235" s="515">
        <f t="shared" si="6"/>
        <v>0</v>
      </c>
      <c r="H235" s="543">
        <v>0</v>
      </c>
      <c r="I235" s="543">
        <v>0</v>
      </c>
      <c r="J235" s="500"/>
    </row>
    <row r="236" spans="1:10" x14ac:dyDescent="0.2">
      <c r="A236" s="506"/>
      <c r="B236" s="506"/>
      <c r="C236" s="506"/>
      <c r="D236" s="506"/>
      <c r="E236" s="507" t="s">
        <v>1093</v>
      </c>
      <c r="F236" s="506" t="s">
        <v>54</v>
      </c>
      <c r="G236" s="515">
        <f t="shared" si="6"/>
        <v>0</v>
      </c>
      <c r="H236" s="543">
        <v>0</v>
      </c>
      <c r="I236" s="543">
        <v>0</v>
      </c>
      <c r="J236" s="500"/>
    </row>
    <row r="237" spans="1:10" x14ac:dyDescent="0.2">
      <c r="A237" s="506"/>
      <c r="B237" s="506"/>
      <c r="C237" s="506"/>
      <c r="D237" s="506"/>
      <c r="E237" s="507" t="s">
        <v>852</v>
      </c>
      <c r="F237" s="506" t="s">
        <v>62</v>
      </c>
      <c r="G237" s="515">
        <f t="shared" si="6"/>
        <v>20000</v>
      </c>
      <c r="H237" s="543">
        <v>0</v>
      </c>
      <c r="I237" s="543">
        <v>20000</v>
      </c>
      <c r="J237" s="500"/>
    </row>
    <row r="238" spans="1:10" ht="33.75" x14ac:dyDescent="0.2">
      <c r="A238" s="506" t="s">
        <v>1094</v>
      </c>
      <c r="B238" s="506" t="s">
        <v>809</v>
      </c>
      <c r="C238" s="506" t="s">
        <v>808</v>
      </c>
      <c r="D238" s="506" t="s">
        <v>340</v>
      </c>
      <c r="E238" s="507" t="s">
        <v>1095</v>
      </c>
      <c r="F238" s="506"/>
      <c r="G238" s="548">
        <v>0</v>
      </c>
      <c r="H238" s="542">
        <v>0</v>
      </c>
      <c r="I238" s="542">
        <v>0</v>
      </c>
      <c r="J238" s="500"/>
    </row>
    <row r="239" spans="1:10" ht="33.75" x14ac:dyDescent="0.2">
      <c r="A239" s="506" t="s">
        <v>1096</v>
      </c>
      <c r="B239" s="506" t="s">
        <v>809</v>
      </c>
      <c r="C239" s="506" t="s">
        <v>808</v>
      </c>
      <c r="D239" s="506" t="s">
        <v>341</v>
      </c>
      <c r="E239" s="507" t="s">
        <v>1097</v>
      </c>
      <c r="F239" s="506"/>
      <c r="G239" s="515">
        <v>0</v>
      </c>
      <c r="H239" s="543">
        <v>0</v>
      </c>
      <c r="I239" s="543">
        <v>0</v>
      </c>
      <c r="J239" s="500"/>
    </row>
    <row r="240" spans="1:10" ht="22.5" x14ac:dyDescent="0.2">
      <c r="A240" s="506" t="s">
        <v>1098</v>
      </c>
      <c r="B240" s="506" t="s">
        <v>809</v>
      </c>
      <c r="C240" s="506" t="s">
        <v>809</v>
      </c>
      <c r="D240" s="506" t="s">
        <v>340</v>
      </c>
      <c r="E240" s="507" t="s">
        <v>1099</v>
      </c>
      <c r="F240" s="506"/>
      <c r="G240" s="541">
        <f>H240+I240</f>
        <v>924169.2</v>
      </c>
      <c r="H240" s="508">
        <f>H241</f>
        <v>554169.19999999995</v>
      </c>
      <c r="I240" s="508">
        <f>I241</f>
        <v>370000</v>
      </c>
      <c r="J240" s="500"/>
    </row>
    <row r="241" spans="1:13" ht="22.5" x14ac:dyDescent="0.2">
      <c r="A241" s="506" t="s">
        <v>1100</v>
      </c>
      <c r="B241" s="506" t="s">
        <v>809</v>
      </c>
      <c r="C241" s="506" t="s">
        <v>809</v>
      </c>
      <c r="D241" s="506" t="s">
        <v>341</v>
      </c>
      <c r="E241" s="507" t="s">
        <v>1101</v>
      </c>
      <c r="F241" s="506"/>
      <c r="G241" s="544">
        <f>H241+I241</f>
        <v>924169.2</v>
      </c>
      <c r="H241" s="545">
        <f>H242+H243+H244+H245+H246+H247+H248+H249+H250+H251</f>
        <v>554169.19999999995</v>
      </c>
      <c r="I241" s="545">
        <f>I242+I243+I244+I246+I247+I248+I249+I250+I251</f>
        <v>370000</v>
      </c>
      <c r="J241" s="500"/>
    </row>
    <row r="242" spans="1:13" x14ac:dyDescent="0.2">
      <c r="A242" s="506"/>
      <c r="B242" s="506"/>
      <c r="C242" s="506"/>
      <c r="D242" s="506"/>
      <c r="E242" s="507" t="s">
        <v>1058</v>
      </c>
      <c r="F242" s="506">
        <v>4511</v>
      </c>
      <c r="G242" s="544">
        <f t="shared" ref="G242:G251" si="7">H242+I242</f>
        <v>538169.19999999995</v>
      </c>
      <c r="H242" s="545">
        <v>538169.19999999995</v>
      </c>
      <c r="I242" s="545">
        <v>0</v>
      </c>
      <c r="J242" s="500"/>
    </row>
    <row r="243" spans="1:13" ht="17.25" customHeight="1" x14ac:dyDescent="0.2">
      <c r="A243" s="506"/>
      <c r="B243" s="506"/>
      <c r="C243" s="506"/>
      <c r="D243" s="506"/>
      <c r="E243" s="507" t="s">
        <v>962</v>
      </c>
      <c r="F243" s="506" t="s">
        <v>79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839</v>
      </c>
      <c r="F244" s="506">
        <v>4239</v>
      </c>
      <c r="G244" s="544">
        <f t="shared" si="7"/>
        <v>6000</v>
      </c>
      <c r="H244" s="543">
        <v>6000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07" t="s">
        <v>846</v>
      </c>
      <c r="F245" s="506">
        <v>4269</v>
      </c>
      <c r="G245" s="544">
        <f t="shared" si="7"/>
        <v>10000</v>
      </c>
      <c r="H245" s="543">
        <v>10000</v>
      </c>
      <c r="I245" s="543">
        <v>0</v>
      </c>
      <c r="J245" s="500"/>
    </row>
    <row r="246" spans="1:13" x14ac:dyDescent="0.2">
      <c r="A246" s="506"/>
      <c r="B246" s="506"/>
      <c r="C246" s="506"/>
      <c r="D246" s="506"/>
      <c r="E246" s="507" t="s">
        <v>977</v>
      </c>
      <c r="F246" s="506" t="s">
        <v>47</v>
      </c>
      <c r="G246" s="544">
        <f t="shared" si="7"/>
        <v>0</v>
      </c>
      <c r="H246" s="543">
        <v>0</v>
      </c>
      <c r="I246" s="543">
        <v>0</v>
      </c>
      <c r="J246" s="500"/>
    </row>
    <row r="247" spans="1:13" x14ac:dyDescent="0.2">
      <c r="A247" s="506"/>
      <c r="B247" s="506"/>
      <c r="C247" s="506"/>
      <c r="D247" s="506"/>
      <c r="E247" s="530" t="s">
        <v>1017</v>
      </c>
      <c r="F247" s="506" t="s">
        <v>48</v>
      </c>
      <c r="G247" s="544">
        <f t="shared" si="7"/>
        <v>100000</v>
      </c>
      <c r="H247" s="543">
        <v>0</v>
      </c>
      <c r="I247" s="543">
        <v>100000</v>
      </c>
      <c r="J247" s="500"/>
      <c r="M247" s="182"/>
    </row>
    <row r="248" spans="1:13" x14ac:dyDescent="0.2">
      <c r="A248" s="506"/>
      <c r="B248" s="506"/>
      <c r="C248" s="506"/>
      <c r="D248" s="506"/>
      <c r="E248" s="507" t="s">
        <v>850</v>
      </c>
      <c r="F248" s="506" t="s">
        <v>51</v>
      </c>
      <c r="G248" s="544">
        <f t="shared" si="7"/>
        <v>0</v>
      </c>
      <c r="H248" s="543">
        <v>0</v>
      </c>
      <c r="I248" s="543">
        <v>0</v>
      </c>
      <c r="J248" s="500"/>
    </row>
    <row r="249" spans="1:13" x14ac:dyDescent="0.2">
      <c r="A249" s="506"/>
      <c r="B249" s="506"/>
      <c r="C249" s="506"/>
      <c r="D249" s="506"/>
      <c r="E249" s="507" t="s">
        <v>1059</v>
      </c>
      <c r="F249" s="506" t="s">
        <v>52</v>
      </c>
      <c r="G249" s="544">
        <f t="shared" si="7"/>
        <v>0</v>
      </c>
      <c r="H249" s="543">
        <v>0</v>
      </c>
      <c r="I249" s="543">
        <v>0</v>
      </c>
      <c r="J249" s="500"/>
    </row>
    <row r="250" spans="1:13" x14ac:dyDescent="0.2">
      <c r="A250" s="506"/>
      <c r="B250" s="506"/>
      <c r="C250" s="506"/>
      <c r="D250" s="506"/>
      <c r="E250" s="575" t="s">
        <v>852</v>
      </c>
      <c r="F250" s="506">
        <v>5134</v>
      </c>
      <c r="G250" s="544">
        <f t="shared" si="7"/>
        <v>20000</v>
      </c>
      <c r="H250" s="543">
        <v>0</v>
      </c>
      <c r="I250" s="543">
        <v>20000</v>
      </c>
      <c r="J250" s="500"/>
    </row>
    <row r="251" spans="1:13" x14ac:dyDescent="0.2">
      <c r="A251" s="506"/>
      <c r="B251" s="506"/>
      <c r="C251" s="506"/>
      <c r="D251" s="506"/>
      <c r="E251" s="530" t="s">
        <v>1102</v>
      </c>
      <c r="F251" s="506">
        <v>5241</v>
      </c>
      <c r="G251" s="544">
        <f t="shared" si="7"/>
        <v>250000</v>
      </c>
      <c r="H251" s="543">
        <v>0</v>
      </c>
      <c r="I251" s="543">
        <v>250000</v>
      </c>
      <c r="J251" s="500"/>
      <c r="M251" s="182"/>
    </row>
    <row r="252" spans="1:13" ht="22.5" x14ac:dyDescent="0.2">
      <c r="A252" s="506" t="s">
        <v>1103</v>
      </c>
      <c r="B252" s="506" t="s">
        <v>810</v>
      </c>
      <c r="C252" s="506" t="s">
        <v>340</v>
      </c>
      <c r="D252" s="506" t="s">
        <v>340</v>
      </c>
      <c r="E252" s="552" t="s">
        <v>1104</v>
      </c>
      <c r="F252" s="506"/>
      <c r="G252" s="573">
        <f>H252+I252</f>
        <v>0</v>
      </c>
      <c r="H252" s="555">
        <f>H253+H257+H262+H267+H269+H271</f>
        <v>0</v>
      </c>
      <c r="I252" s="555">
        <f>I253+I257+I262+I267+I269+I271</f>
        <v>0</v>
      </c>
      <c r="J252" s="500"/>
    </row>
    <row r="253" spans="1:13" x14ac:dyDescent="0.2">
      <c r="A253" s="506" t="s">
        <v>1105</v>
      </c>
      <c r="B253" s="506" t="s">
        <v>810</v>
      </c>
      <c r="C253" s="506" t="s">
        <v>341</v>
      </c>
      <c r="D253" s="506" t="s">
        <v>340</v>
      </c>
      <c r="E253" s="507" t="s">
        <v>1106</v>
      </c>
      <c r="F253" s="506"/>
      <c r="G253" s="548">
        <v>0</v>
      </c>
      <c r="H253" s="542">
        <v>0</v>
      </c>
      <c r="I253" s="542">
        <v>0</v>
      </c>
      <c r="J253" s="500"/>
    </row>
    <row r="254" spans="1:13" x14ac:dyDescent="0.2">
      <c r="A254" s="506" t="s">
        <v>1107</v>
      </c>
      <c r="B254" s="506" t="s">
        <v>810</v>
      </c>
      <c r="C254" s="506" t="s">
        <v>341</v>
      </c>
      <c r="D254" s="506" t="s">
        <v>341</v>
      </c>
      <c r="E254" s="507" t="s">
        <v>1108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1109</v>
      </c>
      <c r="B255" s="506" t="s">
        <v>810</v>
      </c>
      <c r="C255" s="506" t="s">
        <v>341</v>
      </c>
      <c r="D255" s="506" t="s">
        <v>342</v>
      </c>
      <c r="E255" s="507" t="s">
        <v>1110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1111</v>
      </c>
      <c r="B256" s="506" t="s">
        <v>810</v>
      </c>
      <c r="C256" s="506" t="s">
        <v>341</v>
      </c>
      <c r="D256" s="506" t="s">
        <v>271</v>
      </c>
      <c r="E256" s="507" t="s">
        <v>1112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1113</v>
      </c>
      <c r="B257" s="506" t="s">
        <v>810</v>
      </c>
      <c r="C257" s="506" t="s">
        <v>342</v>
      </c>
      <c r="D257" s="506" t="s">
        <v>340</v>
      </c>
      <c r="E257" s="507" t="s">
        <v>1114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1115</v>
      </c>
      <c r="B258" s="506" t="s">
        <v>810</v>
      </c>
      <c r="C258" s="506" t="s">
        <v>342</v>
      </c>
      <c r="D258" s="506" t="s">
        <v>341</v>
      </c>
      <c r="E258" s="507" t="s">
        <v>1116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1117</v>
      </c>
      <c r="B259" s="506" t="s">
        <v>810</v>
      </c>
      <c r="C259" s="506" t="s">
        <v>342</v>
      </c>
      <c r="D259" s="506" t="s">
        <v>342</v>
      </c>
      <c r="E259" s="507" t="s">
        <v>1118</v>
      </c>
      <c r="F259" s="506"/>
      <c r="G259" s="515">
        <v>0</v>
      </c>
      <c r="H259" s="543">
        <v>0</v>
      </c>
      <c r="I259" s="543">
        <v>0</v>
      </c>
      <c r="J259" s="500"/>
    </row>
    <row r="260" spans="1:10" x14ac:dyDescent="0.2">
      <c r="A260" s="506" t="s">
        <v>1119</v>
      </c>
      <c r="B260" s="506" t="s">
        <v>810</v>
      </c>
      <c r="C260" s="506" t="s">
        <v>342</v>
      </c>
      <c r="D260" s="506" t="s">
        <v>271</v>
      </c>
      <c r="E260" s="507" t="s">
        <v>1120</v>
      </c>
      <c r="F260" s="506"/>
      <c r="G260" s="515">
        <v>0</v>
      </c>
      <c r="H260" s="543">
        <v>0</v>
      </c>
      <c r="I260" s="543">
        <v>0</v>
      </c>
      <c r="J260" s="500"/>
    </row>
    <row r="261" spans="1:10" x14ac:dyDescent="0.2">
      <c r="A261" s="506" t="s">
        <v>1121</v>
      </c>
      <c r="B261" s="506" t="s">
        <v>810</v>
      </c>
      <c r="C261" s="506" t="s">
        <v>342</v>
      </c>
      <c r="D261" s="506" t="s">
        <v>807</v>
      </c>
      <c r="E261" s="507" t="s">
        <v>1122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1123</v>
      </c>
      <c r="B262" s="506" t="s">
        <v>810</v>
      </c>
      <c r="C262" s="506" t="s">
        <v>271</v>
      </c>
      <c r="D262" s="506" t="s">
        <v>340</v>
      </c>
      <c r="E262" s="507" t="s">
        <v>1124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1125</v>
      </c>
      <c r="B263" s="506" t="s">
        <v>810</v>
      </c>
      <c r="C263" s="506" t="s">
        <v>271</v>
      </c>
      <c r="D263" s="506" t="s">
        <v>341</v>
      </c>
      <c r="E263" s="507" t="s">
        <v>1126</v>
      </c>
      <c r="F263" s="506"/>
      <c r="G263" s="515">
        <v>0</v>
      </c>
      <c r="H263" s="543">
        <v>0</v>
      </c>
      <c r="I263" s="543">
        <v>0</v>
      </c>
      <c r="J263" s="500"/>
    </row>
    <row r="264" spans="1:10" x14ac:dyDescent="0.2">
      <c r="A264" s="506" t="s">
        <v>1127</v>
      </c>
      <c r="B264" s="506" t="s">
        <v>810</v>
      </c>
      <c r="C264" s="506" t="s">
        <v>271</v>
      </c>
      <c r="D264" s="506" t="s">
        <v>342</v>
      </c>
      <c r="E264" s="507" t="s">
        <v>1128</v>
      </c>
      <c r="F264" s="506"/>
      <c r="G264" s="515">
        <v>0</v>
      </c>
      <c r="H264" s="543">
        <v>0</v>
      </c>
      <c r="I264" s="543">
        <v>0</v>
      </c>
      <c r="J264" s="500"/>
    </row>
    <row r="265" spans="1:10" ht="16.5" customHeight="1" x14ac:dyDescent="0.2">
      <c r="A265" s="506" t="s">
        <v>1129</v>
      </c>
      <c r="B265" s="506" t="s">
        <v>810</v>
      </c>
      <c r="C265" s="506" t="s">
        <v>271</v>
      </c>
      <c r="D265" s="506" t="s">
        <v>271</v>
      </c>
      <c r="E265" s="507" t="s">
        <v>1130</v>
      </c>
      <c r="F265" s="506"/>
      <c r="G265" s="515">
        <v>0</v>
      </c>
      <c r="H265" s="543">
        <v>0</v>
      </c>
      <c r="I265" s="543">
        <v>0</v>
      </c>
      <c r="J265" s="500"/>
    </row>
    <row r="266" spans="1:10" ht="22.5" x14ac:dyDescent="0.2">
      <c r="A266" s="506" t="s">
        <v>1131</v>
      </c>
      <c r="B266" s="506" t="s">
        <v>810</v>
      </c>
      <c r="C266" s="506" t="s">
        <v>271</v>
      </c>
      <c r="D266" s="506" t="s">
        <v>807</v>
      </c>
      <c r="E266" s="507" t="s">
        <v>1132</v>
      </c>
      <c r="F266" s="506"/>
      <c r="G266" s="515">
        <v>0</v>
      </c>
      <c r="H266" s="543">
        <v>0</v>
      </c>
      <c r="I266" s="543">
        <v>0</v>
      </c>
      <c r="J266" s="500"/>
    </row>
    <row r="267" spans="1:10" x14ac:dyDescent="0.2">
      <c r="A267" s="506" t="s">
        <v>1133</v>
      </c>
      <c r="B267" s="506" t="s">
        <v>810</v>
      </c>
      <c r="C267" s="506" t="s">
        <v>807</v>
      </c>
      <c r="D267" s="506" t="s">
        <v>340</v>
      </c>
      <c r="E267" s="507" t="s">
        <v>1134</v>
      </c>
      <c r="F267" s="506"/>
      <c r="G267" s="548">
        <v>0</v>
      </c>
      <c r="H267" s="542">
        <v>0</v>
      </c>
      <c r="I267" s="542">
        <v>0</v>
      </c>
      <c r="J267" s="500"/>
    </row>
    <row r="268" spans="1:10" x14ac:dyDescent="0.2">
      <c r="A268" s="506" t="s">
        <v>1135</v>
      </c>
      <c r="B268" s="506" t="s">
        <v>810</v>
      </c>
      <c r="C268" s="506" t="s">
        <v>807</v>
      </c>
      <c r="D268" s="506" t="s">
        <v>341</v>
      </c>
      <c r="E268" s="507" t="s">
        <v>1136</v>
      </c>
      <c r="F268" s="506"/>
      <c r="G268" s="515">
        <v>0</v>
      </c>
      <c r="H268" s="543">
        <v>0</v>
      </c>
      <c r="I268" s="543">
        <v>0</v>
      </c>
      <c r="J268" s="500"/>
    </row>
    <row r="269" spans="1:10" ht="22.5" x14ac:dyDescent="0.2">
      <c r="A269" s="506" t="s">
        <v>1137</v>
      </c>
      <c r="B269" s="506" t="s">
        <v>810</v>
      </c>
      <c r="C269" s="506" t="s">
        <v>808</v>
      </c>
      <c r="D269" s="506" t="s">
        <v>340</v>
      </c>
      <c r="E269" s="507" t="s">
        <v>1138</v>
      </c>
      <c r="F269" s="506"/>
      <c r="G269" s="548">
        <v>0</v>
      </c>
      <c r="H269" s="542">
        <v>0</v>
      </c>
      <c r="I269" s="542">
        <v>0</v>
      </c>
      <c r="J269" s="500"/>
    </row>
    <row r="270" spans="1:10" ht="22.5" x14ac:dyDescent="0.2">
      <c r="A270" s="506" t="s">
        <v>1139</v>
      </c>
      <c r="B270" s="506" t="s">
        <v>810</v>
      </c>
      <c r="C270" s="506" t="s">
        <v>808</v>
      </c>
      <c r="D270" s="506" t="s">
        <v>341</v>
      </c>
      <c r="E270" s="507" t="s">
        <v>1140</v>
      </c>
      <c r="F270" s="506"/>
      <c r="G270" s="515">
        <v>0</v>
      </c>
      <c r="H270" s="543">
        <v>0</v>
      </c>
      <c r="I270" s="543">
        <v>0</v>
      </c>
      <c r="J270" s="500"/>
    </row>
    <row r="271" spans="1:10" x14ac:dyDescent="0.2">
      <c r="A271" s="506" t="s">
        <v>1141</v>
      </c>
      <c r="B271" s="506" t="s">
        <v>810</v>
      </c>
      <c r="C271" s="506" t="s">
        <v>809</v>
      </c>
      <c r="D271" s="506" t="s">
        <v>340</v>
      </c>
      <c r="E271" s="507" t="s">
        <v>1142</v>
      </c>
      <c r="F271" s="506"/>
      <c r="G271" s="548">
        <f>H271+I271</f>
        <v>0</v>
      </c>
      <c r="H271" s="542">
        <f>H272+H273</f>
        <v>0</v>
      </c>
      <c r="I271" s="542">
        <f>I272+I273</f>
        <v>0</v>
      </c>
      <c r="J271" s="500"/>
    </row>
    <row r="272" spans="1:10" ht="16.5" customHeight="1" x14ac:dyDescent="0.2">
      <c r="A272" s="506" t="s">
        <v>1143</v>
      </c>
      <c r="B272" s="506" t="s">
        <v>810</v>
      </c>
      <c r="C272" s="506" t="s">
        <v>809</v>
      </c>
      <c r="D272" s="506" t="s">
        <v>341</v>
      </c>
      <c r="E272" s="507" t="s">
        <v>1144</v>
      </c>
      <c r="F272" s="506"/>
      <c r="G272" s="515">
        <v>0</v>
      </c>
      <c r="H272" s="543">
        <v>0</v>
      </c>
      <c r="I272" s="543">
        <v>0</v>
      </c>
      <c r="J272" s="500"/>
    </row>
    <row r="273" spans="1:13" x14ac:dyDescent="0.2">
      <c r="A273" s="506" t="s">
        <v>1145</v>
      </c>
      <c r="B273" s="506" t="s">
        <v>810</v>
      </c>
      <c r="C273" s="506" t="s">
        <v>809</v>
      </c>
      <c r="D273" s="506" t="s">
        <v>342</v>
      </c>
      <c r="E273" s="507" t="s">
        <v>1146</v>
      </c>
      <c r="F273" s="506"/>
      <c r="G273" s="562">
        <f t="shared" ref="G273:G285" si="8">H273+I273</f>
        <v>0</v>
      </c>
      <c r="H273" s="553">
        <f>H274+H275</f>
        <v>0</v>
      </c>
      <c r="I273" s="553">
        <f>I274+I275</f>
        <v>0</v>
      </c>
      <c r="J273" s="500"/>
    </row>
    <row r="274" spans="1:13" ht="22.5" x14ac:dyDescent="0.2">
      <c r="A274" s="506"/>
      <c r="B274" s="506"/>
      <c r="C274" s="506"/>
      <c r="D274" s="506"/>
      <c r="E274" s="507" t="s">
        <v>962</v>
      </c>
      <c r="F274" s="551">
        <v>4251</v>
      </c>
      <c r="G274" s="562">
        <f t="shared" si="8"/>
        <v>0</v>
      </c>
      <c r="H274" s="543">
        <v>0</v>
      </c>
      <c r="I274" s="543">
        <v>0</v>
      </c>
      <c r="J274" s="500"/>
    </row>
    <row r="275" spans="1:13" x14ac:dyDescent="0.2">
      <c r="A275" s="506"/>
      <c r="B275" s="506"/>
      <c r="C275" s="506"/>
      <c r="D275" s="506"/>
      <c r="E275" s="574" t="s">
        <v>1147</v>
      </c>
      <c r="F275" s="551">
        <v>4639</v>
      </c>
      <c r="G275" s="562">
        <f t="shared" si="8"/>
        <v>0</v>
      </c>
      <c r="H275" s="543">
        <v>0</v>
      </c>
      <c r="I275" s="543"/>
      <c r="J275" s="500"/>
    </row>
    <row r="276" spans="1:13" ht="33.75" x14ac:dyDescent="0.2">
      <c r="A276" s="506" t="s">
        <v>1148</v>
      </c>
      <c r="B276" s="506" t="s">
        <v>811</v>
      </c>
      <c r="C276" s="506" t="s">
        <v>340</v>
      </c>
      <c r="D276" s="506" t="s">
        <v>340</v>
      </c>
      <c r="E276" s="507" t="s">
        <v>1149</v>
      </c>
      <c r="F276" s="506"/>
      <c r="G276" s="572">
        <f>H276+I276</f>
        <v>1637458.446</v>
      </c>
      <c r="H276" s="570">
        <f>H277+H286+H305+H310+H314+H322</f>
        <v>524958.446</v>
      </c>
      <c r="I276" s="570">
        <f>I277+I286+I305+I310+I314+I322</f>
        <v>1112500</v>
      </c>
      <c r="J276" s="500"/>
    </row>
    <row r="277" spans="1:13" x14ac:dyDescent="0.2">
      <c r="A277" s="506" t="s">
        <v>1150</v>
      </c>
      <c r="B277" s="506" t="s">
        <v>811</v>
      </c>
      <c r="C277" s="506" t="s">
        <v>341</v>
      </c>
      <c r="D277" s="506" t="s">
        <v>340</v>
      </c>
      <c r="E277" s="507" t="s">
        <v>1151</v>
      </c>
      <c r="F277" s="506"/>
      <c r="G277" s="541">
        <f t="shared" si="8"/>
        <v>1088500</v>
      </c>
      <c r="H277" s="508">
        <f>H278</f>
        <v>26000</v>
      </c>
      <c r="I277" s="508">
        <f>I278</f>
        <v>1062500</v>
      </c>
      <c r="J277" s="500"/>
    </row>
    <row r="278" spans="1:13" x14ac:dyDescent="0.2">
      <c r="A278" s="506" t="s">
        <v>1152</v>
      </c>
      <c r="B278" s="506" t="s">
        <v>811</v>
      </c>
      <c r="C278" s="506" t="s">
        <v>341</v>
      </c>
      <c r="D278" s="506" t="s">
        <v>341</v>
      </c>
      <c r="E278" s="507" t="s">
        <v>1153</v>
      </c>
      <c r="F278" s="506"/>
      <c r="G278" s="568">
        <f>H278+I278</f>
        <v>1088500</v>
      </c>
      <c r="H278" s="550">
        <f>H279+H280+H281+H282+H283+H284+H285</f>
        <v>26000</v>
      </c>
      <c r="I278" s="550">
        <f>I279+I280+I281+I282+I283+I284+I285</f>
        <v>1062500</v>
      </c>
      <c r="J278" s="500"/>
    </row>
    <row r="279" spans="1:13" x14ac:dyDescent="0.2">
      <c r="A279" s="506"/>
      <c r="B279" s="506"/>
      <c r="C279" s="506"/>
      <c r="D279" s="506"/>
      <c r="E279" s="507" t="s">
        <v>839</v>
      </c>
      <c r="F279" s="506" t="s">
        <v>77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3" x14ac:dyDescent="0.2">
      <c r="A280" s="506"/>
      <c r="B280" s="506"/>
      <c r="C280" s="506"/>
      <c r="D280" s="506"/>
      <c r="E280" s="507" t="s">
        <v>977</v>
      </c>
      <c r="F280" s="506">
        <v>5112</v>
      </c>
      <c r="G280" s="568">
        <f t="shared" si="8"/>
        <v>255000</v>
      </c>
      <c r="H280" s="543">
        <v>0</v>
      </c>
      <c r="I280" s="553">
        <v>255000</v>
      </c>
      <c r="J280" s="500"/>
    </row>
    <row r="281" spans="1:13" x14ac:dyDescent="0.2">
      <c r="A281" s="506"/>
      <c r="B281" s="506"/>
      <c r="C281" s="506"/>
      <c r="D281" s="506"/>
      <c r="E281" s="507" t="s">
        <v>1154</v>
      </c>
      <c r="F281" s="506">
        <v>5113</v>
      </c>
      <c r="G281" s="568">
        <f t="shared" si="8"/>
        <v>750000</v>
      </c>
      <c r="H281" s="543">
        <v>0</v>
      </c>
      <c r="I281" s="543">
        <v>750000</v>
      </c>
      <c r="J281" s="500"/>
      <c r="M281" s="182"/>
    </row>
    <row r="282" spans="1:13" x14ac:dyDescent="0.2">
      <c r="A282" s="506"/>
      <c r="B282" s="506"/>
      <c r="C282" s="506"/>
      <c r="D282" s="506"/>
      <c r="E282" s="575" t="s">
        <v>852</v>
      </c>
      <c r="F282" s="551">
        <v>5134</v>
      </c>
      <c r="G282" s="568">
        <f t="shared" si="8"/>
        <v>30000</v>
      </c>
      <c r="H282" s="543">
        <v>0</v>
      </c>
      <c r="I282" s="543">
        <v>30000</v>
      </c>
      <c r="J282" s="500"/>
    </row>
    <row r="283" spans="1:13" x14ac:dyDescent="0.2">
      <c r="A283" s="506"/>
      <c r="B283" s="506"/>
      <c r="C283" s="506"/>
      <c r="D283" s="506"/>
      <c r="E283" s="530" t="s">
        <v>851</v>
      </c>
      <c r="F283" s="506">
        <v>5129</v>
      </c>
      <c r="G283" s="568">
        <f t="shared" si="8"/>
        <v>27500</v>
      </c>
      <c r="H283" s="543">
        <v>0</v>
      </c>
      <c r="I283" s="543">
        <v>27500</v>
      </c>
      <c r="J283" s="500"/>
    </row>
    <row r="284" spans="1:13" x14ac:dyDescent="0.2">
      <c r="A284" s="506"/>
      <c r="B284" s="506"/>
      <c r="C284" s="506"/>
      <c r="D284" s="506"/>
      <c r="E284" s="507" t="s">
        <v>846</v>
      </c>
      <c r="F284" s="506" t="s">
        <v>88</v>
      </c>
      <c r="G284" s="568">
        <f t="shared" si="8"/>
        <v>3000</v>
      </c>
      <c r="H284" s="543">
        <v>3000</v>
      </c>
      <c r="I284" s="543">
        <v>0</v>
      </c>
      <c r="J284" s="500"/>
    </row>
    <row r="285" spans="1:13" x14ac:dyDescent="0.2">
      <c r="A285" s="506"/>
      <c r="B285" s="506"/>
      <c r="C285" s="506"/>
      <c r="D285" s="506"/>
      <c r="E285" s="507" t="s">
        <v>905</v>
      </c>
      <c r="F285" s="506">
        <v>4727</v>
      </c>
      <c r="G285" s="568">
        <f t="shared" si="8"/>
        <v>20000</v>
      </c>
      <c r="H285" s="543">
        <v>20000</v>
      </c>
      <c r="I285" s="543">
        <v>0</v>
      </c>
      <c r="J285" s="500"/>
    </row>
    <row r="286" spans="1:13" x14ac:dyDescent="0.2">
      <c r="A286" s="506" t="s">
        <v>1155</v>
      </c>
      <c r="B286" s="506" t="s">
        <v>811</v>
      </c>
      <c r="C286" s="506" t="s">
        <v>342</v>
      </c>
      <c r="D286" s="506" t="s">
        <v>340</v>
      </c>
      <c r="E286" s="507" t="s">
        <v>1156</v>
      </c>
      <c r="F286" s="506"/>
      <c r="G286" s="541">
        <f>H286+I286</f>
        <v>460270.946</v>
      </c>
      <c r="H286" s="542">
        <f>H287+H290+H291+H295+H300+H302+H303</f>
        <v>410270.946</v>
      </c>
      <c r="I286" s="542">
        <f>I287+I290+I291+I295+I300+I302+I303</f>
        <v>50000</v>
      </c>
      <c r="J286" s="500"/>
    </row>
    <row r="287" spans="1:13" x14ac:dyDescent="0.2">
      <c r="A287" s="506" t="s">
        <v>1157</v>
      </c>
      <c r="B287" s="506" t="s">
        <v>811</v>
      </c>
      <c r="C287" s="506" t="s">
        <v>342</v>
      </c>
      <c r="D287" s="506" t="s">
        <v>341</v>
      </c>
      <c r="E287" s="597" t="s">
        <v>1158</v>
      </c>
      <c r="F287" s="506"/>
      <c r="G287" s="563">
        <f>H287+I287</f>
        <v>58770.946000000004</v>
      </c>
      <c r="H287" s="550">
        <f>H288+H289</f>
        <v>58770.946000000004</v>
      </c>
      <c r="I287" s="543">
        <f>I288+I289</f>
        <v>0</v>
      </c>
      <c r="J287" s="500"/>
    </row>
    <row r="288" spans="1:13" x14ac:dyDescent="0.2">
      <c r="A288" s="506"/>
      <c r="B288" s="506"/>
      <c r="C288" s="506"/>
      <c r="D288" s="586"/>
      <c r="E288" s="598" t="s">
        <v>1159</v>
      </c>
      <c r="F288" s="523">
        <v>4511</v>
      </c>
      <c r="G288" s="563">
        <f>H288+I288</f>
        <v>58770.946000000004</v>
      </c>
      <c r="H288" s="543">
        <v>58770.946000000004</v>
      </c>
      <c r="I288" s="543">
        <v>0</v>
      </c>
      <c r="J288" s="500"/>
    </row>
    <row r="289" spans="1:14" ht="21" x14ac:dyDescent="0.2">
      <c r="A289" s="506"/>
      <c r="B289" s="506"/>
      <c r="C289" s="506"/>
      <c r="D289" s="586"/>
      <c r="E289" s="599" t="s">
        <v>1160</v>
      </c>
      <c r="F289" s="523">
        <v>4655</v>
      </c>
      <c r="G289" s="562">
        <f>H289+I289</f>
        <v>0</v>
      </c>
      <c r="H289" s="553">
        <v>0</v>
      </c>
      <c r="I289" s="553">
        <v>0</v>
      </c>
      <c r="J289" s="500"/>
      <c r="N289" s="90"/>
    </row>
    <row r="290" spans="1:14" x14ac:dyDescent="0.2">
      <c r="A290" s="506" t="s">
        <v>1161</v>
      </c>
      <c r="B290" s="506" t="s">
        <v>811</v>
      </c>
      <c r="C290" s="506" t="s">
        <v>342</v>
      </c>
      <c r="D290" s="506" t="s">
        <v>342</v>
      </c>
      <c r="E290" s="595" t="s">
        <v>1162</v>
      </c>
      <c r="F290" s="506"/>
      <c r="G290" s="563">
        <v>0</v>
      </c>
      <c r="H290" s="550">
        <v>0</v>
      </c>
      <c r="I290" s="550">
        <v>0</v>
      </c>
      <c r="J290" s="500"/>
    </row>
    <row r="291" spans="1:14" x14ac:dyDescent="0.2">
      <c r="A291" s="506" t="s">
        <v>1163</v>
      </c>
      <c r="B291" s="506" t="s">
        <v>811</v>
      </c>
      <c r="C291" s="506" t="s">
        <v>342</v>
      </c>
      <c r="D291" s="506" t="s">
        <v>271</v>
      </c>
      <c r="E291" s="507" t="s">
        <v>1164</v>
      </c>
      <c r="F291" s="506"/>
      <c r="G291" s="576">
        <f t="shared" ref="G291:G300" si="9">H291+I291</f>
        <v>50000</v>
      </c>
      <c r="H291" s="577">
        <f>H292+H293+H294</f>
        <v>0</v>
      </c>
      <c r="I291" s="577">
        <f>I292+I293+I294</f>
        <v>50000</v>
      </c>
      <c r="J291" s="500"/>
    </row>
    <row r="292" spans="1:14" ht="15.75" customHeight="1" x14ac:dyDescent="0.2">
      <c r="A292" s="506"/>
      <c r="B292" s="506"/>
      <c r="C292" s="506"/>
      <c r="D292" s="506"/>
      <c r="E292" s="507" t="s">
        <v>962</v>
      </c>
      <c r="F292" s="506">
        <v>4251</v>
      </c>
      <c r="G292" s="515">
        <f t="shared" si="9"/>
        <v>0</v>
      </c>
      <c r="H292" s="543">
        <v>0</v>
      </c>
      <c r="I292" s="543">
        <v>0</v>
      </c>
      <c r="J292" s="500"/>
      <c r="K292" s="578"/>
    </row>
    <row r="293" spans="1:14" x14ac:dyDescent="0.2">
      <c r="A293" s="506"/>
      <c r="B293" s="506"/>
      <c r="C293" s="506"/>
      <c r="D293" s="506"/>
      <c r="E293" s="579" t="s">
        <v>1017</v>
      </c>
      <c r="F293" s="506">
        <v>5113</v>
      </c>
      <c r="G293" s="515">
        <f t="shared" si="9"/>
        <v>0</v>
      </c>
      <c r="H293" s="543">
        <v>0</v>
      </c>
      <c r="I293" s="543">
        <v>0</v>
      </c>
      <c r="J293" s="500"/>
      <c r="K293" s="578"/>
    </row>
    <row r="294" spans="1:14" x14ac:dyDescent="0.2">
      <c r="A294" s="506"/>
      <c r="B294" s="506"/>
      <c r="C294" s="506"/>
      <c r="D294" s="506"/>
      <c r="E294" s="575" t="s">
        <v>852</v>
      </c>
      <c r="F294" s="506">
        <v>5134</v>
      </c>
      <c r="G294" s="515">
        <f t="shared" si="9"/>
        <v>50000</v>
      </c>
      <c r="H294" s="543">
        <v>0</v>
      </c>
      <c r="I294" s="543">
        <v>50000</v>
      </c>
      <c r="J294" s="500"/>
    </row>
    <row r="295" spans="1:14" s="90" customFormat="1" x14ac:dyDescent="0.2">
      <c r="A295" s="551" t="s">
        <v>1165</v>
      </c>
      <c r="B295" s="551" t="s">
        <v>811</v>
      </c>
      <c r="C295" s="551" t="s">
        <v>342</v>
      </c>
      <c r="D295" s="551" t="s">
        <v>807</v>
      </c>
      <c r="E295" s="552" t="s">
        <v>1166</v>
      </c>
      <c r="F295" s="551"/>
      <c r="G295" s="549">
        <f t="shared" si="9"/>
        <v>351000</v>
      </c>
      <c r="H295" s="561">
        <f>H296+H297+H298+H299</f>
        <v>351000</v>
      </c>
      <c r="I295" s="561">
        <f>I296+I297+I298+I299</f>
        <v>0</v>
      </c>
      <c r="J295" s="554"/>
    </row>
    <row r="296" spans="1:14" x14ac:dyDescent="0.2">
      <c r="A296" s="506"/>
      <c r="B296" s="506"/>
      <c r="C296" s="506"/>
      <c r="D296" s="506"/>
      <c r="E296" s="520" t="s">
        <v>828</v>
      </c>
      <c r="F296" s="506">
        <v>4216</v>
      </c>
      <c r="G296" s="562">
        <f t="shared" si="9"/>
        <v>75000</v>
      </c>
      <c r="H296" s="543">
        <v>75000</v>
      </c>
      <c r="I296" s="543">
        <v>0</v>
      </c>
      <c r="J296" s="500"/>
      <c r="K296" s="578"/>
    </row>
    <row r="297" spans="1:14" x14ac:dyDescent="0.2">
      <c r="A297" s="506"/>
      <c r="B297" s="506"/>
      <c r="C297" s="506"/>
      <c r="D297" s="506"/>
      <c r="E297" s="520" t="s">
        <v>1167</v>
      </c>
      <c r="F297" s="506">
        <v>4239</v>
      </c>
      <c r="G297" s="562">
        <f t="shared" si="9"/>
        <v>216000</v>
      </c>
      <c r="H297" s="580">
        <v>216000</v>
      </c>
      <c r="I297" s="543">
        <v>0</v>
      </c>
      <c r="J297" s="500"/>
    </row>
    <row r="298" spans="1:14" x14ac:dyDescent="0.2">
      <c r="A298" s="506"/>
      <c r="B298" s="506"/>
      <c r="C298" s="506"/>
      <c r="D298" s="506"/>
      <c r="E298" s="520" t="s">
        <v>1168</v>
      </c>
      <c r="F298" s="506">
        <v>4269</v>
      </c>
      <c r="G298" s="562">
        <f t="shared" si="9"/>
        <v>40000</v>
      </c>
      <c r="H298" s="580">
        <v>40000</v>
      </c>
      <c r="I298" s="543">
        <v>0</v>
      </c>
      <c r="J298" s="500"/>
    </row>
    <row r="299" spans="1:14" ht="22.5" x14ac:dyDescent="0.2">
      <c r="A299" s="506"/>
      <c r="B299" s="506"/>
      <c r="C299" s="506"/>
      <c r="D299" s="506"/>
      <c r="E299" s="530" t="s">
        <v>1169</v>
      </c>
      <c r="F299" s="506">
        <v>4727</v>
      </c>
      <c r="G299" s="562">
        <f t="shared" si="9"/>
        <v>20000</v>
      </c>
      <c r="H299" s="543">
        <v>20000</v>
      </c>
      <c r="I299" s="543">
        <v>0</v>
      </c>
      <c r="J299" s="500"/>
    </row>
    <row r="300" spans="1:14" x14ac:dyDescent="0.2">
      <c r="A300" s="506" t="s">
        <v>1170</v>
      </c>
      <c r="B300" s="506" t="s">
        <v>811</v>
      </c>
      <c r="C300" s="506" t="s">
        <v>342</v>
      </c>
      <c r="D300" s="506" t="s">
        <v>808</v>
      </c>
      <c r="E300" s="507" t="s">
        <v>1171</v>
      </c>
      <c r="F300" s="506"/>
      <c r="G300" s="576">
        <f t="shared" si="9"/>
        <v>500</v>
      </c>
      <c r="H300" s="577">
        <f>H301</f>
        <v>500</v>
      </c>
      <c r="I300" s="577">
        <f>I301</f>
        <v>0</v>
      </c>
      <c r="J300" s="500"/>
    </row>
    <row r="301" spans="1:14" ht="22.5" x14ac:dyDescent="0.2">
      <c r="A301" s="506"/>
      <c r="B301" s="506"/>
      <c r="C301" s="506"/>
      <c r="D301" s="506"/>
      <c r="E301" s="520" t="s">
        <v>1172</v>
      </c>
      <c r="F301" s="506">
        <v>4637</v>
      </c>
      <c r="G301" s="515">
        <v>500</v>
      </c>
      <c r="H301" s="553">
        <v>500</v>
      </c>
      <c r="I301" s="543">
        <v>0</v>
      </c>
      <c r="J301" s="500"/>
    </row>
    <row r="302" spans="1:14" x14ac:dyDescent="0.2">
      <c r="A302" s="506">
        <v>2826</v>
      </c>
      <c r="B302" s="506" t="s">
        <v>811</v>
      </c>
      <c r="C302" s="506" t="s">
        <v>342</v>
      </c>
      <c r="D302" s="506">
        <v>6</v>
      </c>
      <c r="E302" s="507" t="s">
        <v>1173</v>
      </c>
      <c r="F302" s="506"/>
      <c r="G302" s="576">
        <v>0</v>
      </c>
      <c r="H302" s="577">
        <v>0</v>
      </c>
      <c r="I302" s="577">
        <v>0</v>
      </c>
      <c r="J302" s="500"/>
    </row>
    <row r="303" spans="1:14" ht="22.5" x14ac:dyDescent="0.2">
      <c r="A303" s="506">
        <v>2827</v>
      </c>
      <c r="B303" s="506" t="s">
        <v>811</v>
      </c>
      <c r="C303" s="506" t="s">
        <v>342</v>
      </c>
      <c r="D303" s="506">
        <v>7</v>
      </c>
      <c r="E303" s="507" t="s">
        <v>1174</v>
      </c>
      <c r="F303" s="506"/>
      <c r="G303" s="576">
        <f>H303+I303</f>
        <v>0</v>
      </c>
      <c r="H303" s="577">
        <f>H304</f>
        <v>0</v>
      </c>
      <c r="I303" s="577">
        <f>I304</f>
        <v>0</v>
      </c>
      <c r="J303" s="500"/>
    </row>
    <row r="304" spans="1:14" ht="15" customHeight="1" x14ac:dyDescent="0.2">
      <c r="A304" s="506"/>
      <c r="B304" s="506"/>
      <c r="C304" s="506"/>
      <c r="D304" s="506"/>
      <c r="E304" s="507" t="s">
        <v>962</v>
      </c>
      <c r="F304" s="506">
        <v>4251</v>
      </c>
      <c r="G304" s="576">
        <f>H304+I304</f>
        <v>0</v>
      </c>
      <c r="H304" s="545">
        <v>0</v>
      </c>
      <c r="I304" s="553">
        <v>0</v>
      </c>
      <c r="J304" s="500"/>
    </row>
    <row r="305" spans="1:10" ht="22.5" x14ac:dyDescent="0.2">
      <c r="A305" s="506" t="s">
        <v>1175</v>
      </c>
      <c r="B305" s="506" t="s">
        <v>811</v>
      </c>
      <c r="C305" s="506" t="s">
        <v>271</v>
      </c>
      <c r="D305" s="506" t="s">
        <v>340</v>
      </c>
      <c r="E305" s="507" t="s">
        <v>1176</v>
      </c>
      <c r="F305" s="506"/>
      <c r="G305" s="548">
        <f t="shared" ref="G305:G310" si="10">H305+I305</f>
        <v>1000</v>
      </c>
      <c r="H305" s="542">
        <f>H306+H308+H309</f>
        <v>1000</v>
      </c>
      <c r="I305" s="542">
        <f>I306+I308+I309</f>
        <v>0</v>
      </c>
      <c r="J305" s="500"/>
    </row>
    <row r="306" spans="1:10" x14ac:dyDescent="0.2">
      <c r="A306" s="506" t="s">
        <v>1177</v>
      </c>
      <c r="B306" s="506" t="s">
        <v>811</v>
      </c>
      <c r="C306" s="506" t="s">
        <v>271</v>
      </c>
      <c r="D306" s="506" t="s">
        <v>341</v>
      </c>
      <c r="E306" s="507" t="s">
        <v>1178</v>
      </c>
      <c r="F306" s="506"/>
      <c r="G306" s="581">
        <f t="shared" si="10"/>
        <v>1000</v>
      </c>
      <c r="H306" s="582">
        <f>H307</f>
        <v>1000</v>
      </c>
      <c r="I306" s="577">
        <f>I307</f>
        <v>0</v>
      </c>
      <c r="J306" s="500"/>
    </row>
    <row r="307" spans="1:10" x14ac:dyDescent="0.2">
      <c r="A307" s="506"/>
      <c r="B307" s="506"/>
      <c r="C307" s="506"/>
      <c r="D307" s="506"/>
      <c r="E307" s="520" t="s">
        <v>1167</v>
      </c>
      <c r="F307" s="506">
        <v>4239</v>
      </c>
      <c r="G307" s="562">
        <f t="shared" si="10"/>
        <v>1000</v>
      </c>
      <c r="H307" s="543">
        <v>1000</v>
      </c>
      <c r="I307" s="543">
        <v>0</v>
      </c>
      <c r="J307" s="500"/>
    </row>
    <row r="308" spans="1:10" x14ac:dyDescent="0.2">
      <c r="A308" s="506" t="s">
        <v>1179</v>
      </c>
      <c r="B308" s="506" t="s">
        <v>811</v>
      </c>
      <c r="C308" s="506" t="s">
        <v>271</v>
      </c>
      <c r="D308" s="506" t="s">
        <v>342</v>
      </c>
      <c r="E308" s="507" t="s">
        <v>1180</v>
      </c>
      <c r="F308" s="506"/>
      <c r="G308" s="562">
        <f t="shared" si="10"/>
        <v>0</v>
      </c>
      <c r="H308" s="543">
        <v>0</v>
      </c>
      <c r="I308" s="543">
        <v>0</v>
      </c>
      <c r="J308" s="500"/>
    </row>
    <row r="309" spans="1:10" x14ac:dyDescent="0.2">
      <c r="A309" s="506" t="s">
        <v>1181</v>
      </c>
      <c r="B309" s="506" t="s">
        <v>811</v>
      </c>
      <c r="C309" s="506" t="s">
        <v>271</v>
      </c>
      <c r="D309" s="506" t="s">
        <v>271</v>
      </c>
      <c r="E309" s="507" t="s">
        <v>1182</v>
      </c>
      <c r="F309" s="506"/>
      <c r="G309" s="562">
        <f t="shared" si="10"/>
        <v>0</v>
      </c>
      <c r="H309" s="543">
        <v>0</v>
      </c>
      <c r="I309" s="543">
        <v>0</v>
      </c>
      <c r="J309" s="500"/>
    </row>
    <row r="310" spans="1:10" ht="15.75" customHeight="1" x14ac:dyDescent="0.2">
      <c r="A310" s="506" t="s">
        <v>1183</v>
      </c>
      <c r="B310" s="506" t="s">
        <v>811</v>
      </c>
      <c r="C310" s="506" t="s">
        <v>807</v>
      </c>
      <c r="D310" s="506" t="s">
        <v>340</v>
      </c>
      <c r="E310" s="507" t="s">
        <v>1184</v>
      </c>
      <c r="F310" s="506"/>
      <c r="G310" s="548">
        <f t="shared" si="10"/>
        <v>0</v>
      </c>
      <c r="H310" s="542">
        <f>H311+H312+H313</f>
        <v>0</v>
      </c>
      <c r="I310" s="542">
        <f>I311+I312+I313</f>
        <v>0</v>
      </c>
      <c r="J310" s="500"/>
    </row>
    <row r="311" spans="1:10" x14ac:dyDescent="0.2">
      <c r="A311" s="506" t="s">
        <v>1185</v>
      </c>
      <c r="B311" s="506" t="s">
        <v>811</v>
      </c>
      <c r="C311" s="506" t="s">
        <v>807</v>
      </c>
      <c r="D311" s="506" t="s">
        <v>341</v>
      </c>
      <c r="E311" s="507" t="s">
        <v>1186</v>
      </c>
      <c r="F311" s="506"/>
      <c r="G311" s="515">
        <v>0</v>
      </c>
      <c r="H311" s="543">
        <v>0</v>
      </c>
      <c r="I311" s="543">
        <v>0</v>
      </c>
      <c r="J311" s="500"/>
    </row>
    <row r="312" spans="1:10" ht="22.5" x14ac:dyDescent="0.2">
      <c r="A312" s="506" t="s">
        <v>1187</v>
      </c>
      <c r="B312" s="506" t="s">
        <v>811</v>
      </c>
      <c r="C312" s="506" t="s">
        <v>807</v>
      </c>
      <c r="D312" s="506" t="s">
        <v>342</v>
      </c>
      <c r="E312" s="507" t="s">
        <v>1188</v>
      </c>
      <c r="F312" s="506"/>
      <c r="G312" s="515">
        <v>0</v>
      </c>
      <c r="H312" s="543">
        <v>0</v>
      </c>
      <c r="I312" s="543">
        <v>0</v>
      </c>
      <c r="J312" s="500"/>
    </row>
    <row r="313" spans="1:10" x14ac:dyDescent="0.2">
      <c r="A313" s="506" t="s">
        <v>1189</v>
      </c>
      <c r="B313" s="506" t="s">
        <v>811</v>
      </c>
      <c r="C313" s="506" t="s">
        <v>807</v>
      </c>
      <c r="D313" s="506" t="s">
        <v>271</v>
      </c>
      <c r="E313" s="507" t="s">
        <v>1190</v>
      </c>
      <c r="F313" s="506"/>
      <c r="G313" s="515">
        <v>0</v>
      </c>
      <c r="H313" s="543">
        <v>0</v>
      </c>
      <c r="I313" s="543">
        <v>0</v>
      </c>
      <c r="J313" s="500"/>
    </row>
    <row r="314" spans="1:10" ht="22.5" x14ac:dyDescent="0.2">
      <c r="A314" s="506" t="s">
        <v>1191</v>
      </c>
      <c r="B314" s="506" t="s">
        <v>811</v>
      </c>
      <c r="C314" s="506" t="s">
        <v>808</v>
      </c>
      <c r="D314" s="506" t="s">
        <v>340</v>
      </c>
      <c r="E314" s="507" t="s">
        <v>1192</v>
      </c>
      <c r="F314" s="506"/>
      <c r="G314" s="541">
        <f>H314+I314</f>
        <v>87687.5</v>
      </c>
      <c r="H314" s="508">
        <f>H315</f>
        <v>87687.5</v>
      </c>
      <c r="I314" s="542">
        <f>I315</f>
        <v>0</v>
      </c>
      <c r="J314" s="500"/>
    </row>
    <row r="315" spans="1:10" x14ac:dyDescent="0.2">
      <c r="A315" s="506" t="s">
        <v>1193</v>
      </c>
      <c r="B315" s="506" t="s">
        <v>811</v>
      </c>
      <c r="C315" s="506" t="s">
        <v>808</v>
      </c>
      <c r="D315" s="506" t="s">
        <v>341</v>
      </c>
      <c r="E315" s="507" t="s">
        <v>1194</v>
      </c>
      <c r="F315" s="506"/>
      <c r="G315" s="515">
        <f>H315+I315</f>
        <v>87687.5</v>
      </c>
      <c r="H315" s="543">
        <f>H316+H317+H318+H319+H320+H321</f>
        <v>87687.5</v>
      </c>
      <c r="I315" s="543">
        <f>I316+I317+I318+I319+I320+I321</f>
        <v>0</v>
      </c>
      <c r="J315" s="500"/>
    </row>
    <row r="316" spans="1:10" x14ac:dyDescent="0.2">
      <c r="A316" s="506"/>
      <c r="B316" s="506"/>
      <c r="C316" s="506"/>
      <c r="D316" s="506"/>
      <c r="E316" s="507" t="s">
        <v>839</v>
      </c>
      <c r="F316" s="506" t="s">
        <v>77</v>
      </c>
      <c r="G316" s="515">
        <f t="shared" ref="G316:G321" si="11">H316+I316</f>
        <v>1500</v>
      </c>
      <c r="H316" s="543">
        <v>1500</v>
      </c>
      <c r="I316" s="543">
        <v>0</v>
      </c>
      <c r="J316" s="500"/>
    </row>
    <row r="317" spans="1:10" x14ac:dyDescent="0.2">
      <c r="A317" s="506"/>
      <c r="B317" s="506"/>
      <c r="C317" s="506"/>
      <c r="D317" s="506"/>
      <c r="E317" s="520" t="s">
        <v>1168</v>
      </c>
      <c r="F317" s="506" t="s">
        <v>88</v>
      </c>
      <c r="G317" s="515">
        <f t="shared" si="11"/>
        <v>1500</v>
      </c>
      <c r="H317" s="543">
        <v>1500</v>
      </c>
      <c r="I317" s="543">
        <v>0</v>
      </c>
      <c r="J317" s="500"/>
    </row>
    <row r="318" spans="1:10" x14ac:dyDescent="0.2">
      <c r="A318" s="506"/>
      <c r="B318" s="506"/>
      <c r="C318" s="506"/>
      <c r="D318" s="506"/>
      <c r="E318" s="507" t="s">
        <v>1195</v>
      </c>
      <c r="F318" s="506">
        <v>4511</v>
      </c>
      <c r="G318" s="515">
        <f t="shared" si="11"/>
        <v>84687.5</v>
      </c>
      <c r="H318" s="543">
        <v>84687.5</v>
      </c>
      <c r="I318" s="543">
        <v>0</v>
      </c>
      <c r="J318" s="500"/>
    </row>
    <row r="319" spans="1:10" x14ac:dyDescent="0.2">
      <c r="A319" s="506"/>
      <c r="B319" s="506"/>
      <c r="C319" s="506"/>
      <c r="D319" s="506"/>
      <c r="E319" s="507" t="s">
        <v>905</v>
      </c>
      <c r="F319" s="506" t="s">
        <v>22</v>
      </c>
      <c r="G319" s="515">
        <f t="shared" si="11"/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848</v>
      </c>
      <c r="F320" s="506" t="s">
        <v>48</v>
      </c>
      <c r="G320" s="515">
        <f t="shared" si="11"/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1059</v>
      </c>
      <c r="F321" s="506" t="s">
        <v>52</v>
      </c>
      <c r="G321" s="515">
        <f t="shared" si="11"/>
        <v>0</v>
      </c>
      <c r="H321" s="543">
        <v>0</v>
      </c>
      <c r="I321" s="543">
        <v>0</v>
      </c>
      <c r="J321" s="500"/>
    </row>
    <row r="322" spans="1:11" ht="22.5" x14ac:dyDescent="0.2">
      <c r="A322" s="506" t="s">
        <v>1196</v>
      </c>
      <c r="B322" s="506" t="s">
        <v>811</v>
      </c>
      <c r="C322" s="506" t="s">
        <v>809</v>
      </c>
      <c r="D322" s="506" t="s">
        <v>340</v>
      </c>
      <c r="E322" s="507" t="s">
        <v>1197</v>
      </c>
      <c r="F322" s="506"/>
      <c r="G322" s="548">
        <f>H322+I322</f>
        <v>0</v>
      </c>
      <c r="H322" s="542">
        <f>H323</f>
        <v>0</v>
      </c>
      <c r="I322" s="542">
        <f>I323</f>
        <v>0</v>
      </c>
      <c r="J322" s="500"/>
    </row>
    <row r="323" spans="1:11" ht="22.5" x14ac:dyDescent="0.2">
      <c r="A323" s="506" t="s">
        <v>1198</v>
      </c>
      <c r="B323" s="506" t="s">
        <v>811</v>
      </c>
      <c r="C323" s="506" t="s">
        <v>809</v>
      </c>
      <c r="D323" s="506" t="s">
        <v>341</v>
      </c>
      <c r="E323" s="507" t="s">
        <v>1199</v>
      </c>
      <c r="F323" s="506"/>
      <c r="G323" s="515">
        <f>H323+I323</f>
        <v>0</v>
      </c>
      <c r="H323" s="543">
        <f>H324+H325+H326+H327+H328+H329</f>
        <v>0</v>
      </c>
      <c r="I323" s="543">
        <f>I324+I325+I326+I327+I328+I329</f>
        <v>0</v>
      </c>
      <c r="J323" s="500"/>
    </row>
    <row r="324" spans="1:11" x14ac:dyDescent="0.2">
      <c r="A324" s="506"/>
      <c r="B324" s="506"/>
      <c r="C324" s="506"/>
      <c r="D324" s="506"/>
      <c r="E324" s="507" t="s">
        <v>839</v>
      </c>
      <c r="F324" s="506" t="s">
        <v>77</v>
      </c>
      <c r="G324" s="515">
        <v>0</v>
      </c>
      <c r="H324" s="543">
        <v>0</v>
      </c>
      <c r="I324" s="543">
        <v>0</v>
      </c>
      <c r="J324" s="500"/>
    </row>
    <row r="325" spans="1:11" x14ac:dyDescent="0.2">
      <c r="A325" s="506"/>
      <c r="B325" s="506"/>
      <c r="C325" s="506"/>
      <c r="D325" s="506"/>
      <c r="E325" s="507" t="s">
        <v>846</v>
      </c>
      <c r="F325" s="506" t="s">
        <v>88</v>
      </c>
      <c r="G325" s="515">
        <v>0</v>
      </c>
      <c r="H325" s="543">
        <v>0</v>
      </c>
      <c r="I325" s="543">
        <v>0</v>
      </c>
      <c r="J325" s="500"/>
    </row>
    <row r="326" spans="1:11" x14ac:dyDescent="0.2">
      <c r="A326" s="506"/>
      <c r="B326" s="506"/>
      <c r="C326" s="506"/>
      <c r="D326" s="506"/>
      <c r="E326" s="507" t="s">
        <v>905</v>
      </c>
      <c r="F326" s="506" t="s">
        <v>22</v>
      </c>
      <c r="G326" s="515">
        <v>0</v>
      </c>
      <c r="H326" s="543">
        <v>0</v>
      </c>
      <c r="I326" s="543">
        <v>0</v>
      </c>
      <c r="J326" s="500"/>
    </row>
    <row r="327" spans="1:11" x14ac:dyDescent="0.2">
      <c r="A327" s="506"/>
      <c r="B327" s="506"/>
      <c r="C327" s="506"/>
      <c r="D327" s="506"/>
      <c r="E327" s="507" t="s">
        <v>977</v>
      </c>
      <c r="F327" s="506" t="s">
        <v>47</v>
      </c>
      <c r="G327" s="515">
        <v>0</v>
      </c>
      <c r="H327" s="543">
        <v>0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848</v>
      </c>
      <c r="F328" s="506" t="s">
        <v>48</v>
      </c>
      <c r="G328" s="515">
        <v>0</v>
      </c>
      <c r="H328" s="543">
        <v>0</v>
      </c>
      <c r="I328" s="543">
        <v>0</v>
      </c>
      <c r="J328" s="500"/>
    </row>
    <row r="329" spans="1:11" x14ac:dyDescent="0.2">
      <c r="A329" s="506"/>
      <c r="B329" s="506"/>
      <c r="C329" s="506"/>
      <c r="D329" s="506"/>
      <c r="E329" s="507" t="s">
        <v>1059</v>
      </c>
      <c r="F329" s="506" t="s">
        <v>52</v>
      </c>
      <c r="G329" s="515">
        <v>0</v>
      </c>
      <c r="H329" s="543">
        <v>0</v>
      </c>
      <c r="I329" s="543">
        <v>0</v>
      </c>
      <c r="J329" s="500"/>
    </row>
    <row r="330" spans="1:11" ht="33.75" x14ac:dyDescent="0.2">
      <c r="A330" s="506" t="s">
        <v>1200</v>
      </c>
      <c r="B330" s="506" t="s">
        <v>812</v>
      </c>
      <c r="C330" s="506" t="s">
        <v>340</v>
      </c>
      <c r="D330" s="506" t="s">
        <v>340</v>
      </c>
      <c r="E330" s="507" t="s">
        <v>1201</v>
      </c>
      <c r="F330" s="506"/>
      <c r="G330" s="572">
        <f>H330+I330</f>
        <v>3414487.2489999998</v>
      </c>
      <c r="H330" s="570">
        <f>H331+H341+H348+H351+H354+H363+H370+H372</f>
        <v>2642487.2489999998</v>
      </c>
      <c r="I330" s="570">
        <f>I331+I341+I348+I351+I354+I363+I370+I372</f>
        <v>772000</v>
      </c>
      <c r="J330" s="500"/>
    </row>
    <row r="331" spans="1:11" ht="22.5" x14ac:dyDescent="0.2">
      <c r="A331" s="506" t="s">
        <v>1202</v>
      </c>
      <c r="B331" s="506" t="s">
        <v>812</v>
      </c>
      <c r="C331" s="506" t="s">
        <v>341</v>
      </c>
      <c r="D331" s="506" t="s">
        <v>340</v>
      </c>
      <c r="E331" s="507" t="s">
        <v>1203</v>
      </c>
      <c r="F331" s="506"/>
      <c r="G331" s="541">
        <f>H331+I331</f>
        <v>1785522.26</v>
      </c>
      <c r="H331" s="508">
        <f>H332</f>
        <v>1785522.26</v>
      </c>
      <c r="I331" s="542">
        <f>I332</f>
        <v>0</v>
      </c>
      <c r="J331" s="500"/>
    </row>
    <row r="332" spans="1:11" x14ac:dyDescent="0.2">
      <c r="A332" s="506" t="s">
        <v>1204</v>
      </c>
      <c r="B332" s="506" t="s">
        <v>812</v>
      </c>
      <c r="C332" s="506" t="s">
        <v>341</v>
      </c>
      <c r="D332" s="506" t="s">
        <v>341</v>
      </c>
      <c r="E332" s="507" t="s">
        <v>1205</v>
      </c>
      <c r="F332" s="506"/>
      <c r="G332" s="568">
        <f>H332+I332</f>
        <v>1785522.26</v>
      </c>
      <c r="H332" s="547">
        <f>H333+H334+H335+H336+H337+H338+H339</f>
        <v>1785522.26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1058</v>
      </c>
      <c r="F333" s="506">
        <v>4511</v>
      </c>
      <c r="G333" s="568">
        <f t="shared" ref="G333:G339" si="12">H333+I333</f>
        <v>1785522.26</v>
      </c>
      <c r="H333" s="543">
        <v>1785522.26</v>
      </c>
      <c r="I333" s="543">
        <v>0</v>
      </c>
      <c r="J333" s="500"/>
      <c r="K333" s="182"/>
    </row>
    <row r="334" spans="1:11" x14ac:dyDescent="0.2">
      <c r="A334" s="506"/>
      <c r="B334" s="506"/>
      <c r="C334" s="506"/>
      <c r="D334" s="506"/>
      <c r="E334" s="574" t="s">
        <v>1147</v>
      </c>
      <c r="F334" s="551" t="s">
        <v>13</v>
      </c>
      <c r="G334" s="568">
        <f t="shared" si="12"/>
        <v>0</v>
      </c>
      <c r="H334" s="515">
        <v>0</v>
      </c>
      <c r="I334" s="543">
        <v>0</v>
      </c>
      <c r="J334" s="500"/>
    </row>
    <row r="335" spans="1:11" x14ac:dyDescent="0.2">
      <c r="A335" s="506"/>
      <c r="B335" s="506"/>
      <c r="C335" s="506"/>
      <c r="D335" s="506"/>
      <c r="E335" s="574" t="s">
        <v>1206</v>
      </c>
      <c r="F335" s="551">
        <v>4823</v>
      </c>
      <c r="G335" s="568">
        <f>H335+I335</f>
        <v>0</v>
      </c>
      <c r="H335" s="515">
        <v>0</v>
      </c>
      <c r="I335" s="543">
        <v>0</v>
      </c>
      <c r="J335" s="500"/>
    </row>
    <row r="336" spans="1:11" x14ac:dyDescent="0.2">
      <c r="A336" s="506"/>
      <c r="B336" s="506"/>
      <c r="C336" s="506"/>
      <c r="D336" s="506"/>
      <c r="E336" s="507" t="s">
        <v>977</v>
      </c>
      <c r="F336" s="506" t="s">
        <v>47</v>
      </c>
      <c r="G336" s="568">
        <f t="shared" si="12"/>
        <v>0</v>
      </c>
      <c r="H336" s="543">
        <v>0</v>
      </c>
      <c r="I336" s="543">
        <v>0</v>
      </c>
      <c r="J336" s="500"/>
    </row>
    <row r="337" spans="1:10" x14ac:dyDescent="0.2">
      <c r="A337" s="506"/>
      <c r="B337" s="506"/>
      <c r="C337" s="506"/>
      <c r="D337" s="506"/>
      <c r="E337" s="507" t="s">
        <v>848</v>
      </c>
      <c r="F337" s="506" t="s">
        <v>48</v>
      </c>
      <c r="G337" s="568">
        <f t="shared" si="12"/>
        <v>0</v>
      </c>
      <c r="H337" s="543">
        <v>0</v>
      </c>
      <c r="I337" s="543">
        <v>0</v>
      </c>
      <c r="J337" s="500"/>
    </row>
    <row r="338" spans="1:10" x14ac:dyDescent="0.2">
      <c r="A338" s="506"/>
      <c r="B338" s="506"/>
      <c r="C338" s="506"/>
      <c r="D338" s="506"/>
      <c r="E338" s="507" t="s">
        <v>1059</v>
      </c>
      <c r="F338" s="506" t="s">
        <v>52</v>
      </c>
      <c r="G338" s="568">
        <f t="shared" si="12"/>
        <v>0</v>
      </c>
      <c r="H338" s="543">
        <v>0</v>
      </c>
      <c r="I338" s="543">
        <v>0</v>
      </c>
      <c r="J338" s="500"/>
    </row>
    <row r="339" spans="1:10" x14ac:dyDescent="0.2">
      <c r="A339" s="506"/>
      <c r="B339" s="506"/>
      <c r="C339" s="506"/>
      <c r="D339" s="506"/>
      <c r="E339" s="507" t="s">
        <v>852</v>
      </c>
      <c r="F339" s="506" t="s">
        <v>62</v>
      </c>
      <c r="G339" s="568">
        <f t="shared" si="12"/>
        <v>0</v>
      </c>
      <c r="H339" s="543">
        <v>0</v>
      </c>
      <c r="I339" s="543">
        <v>0</v>
      </c>
      <c r="J339" s="500"/>
    </row>
    <row r="340" spans="1:10" x14ac:dyDescent="0.2">
      <c r="A340" s="506" t="s">
        <v>1207</v>
      </c>
      <c r="B340" s="506" t="s">
        <v>812</v>
      </c>
      <c r="C340" s="506" t="s">
        <v>341</v>
      </c>
      <c r="D340" s="506" t="s">
        <v>342</v>
      </c>
      <c r="E340" s="507" t="s">
        <v>1208</v>
      </c>
      <c r="F340" s="506"/>
      <c r="G340" s="515">
        <v>0</v>
      </c>
      <c r="H340" s="543">
        <v>0</v>
      </c>
      <c r="I340" s="543">
        <v>0</v>
      </c>
      <c r="J340" s="500"/>
    </row>
    <row r="341" spans="1:10" x14ac:dyDescent="0.2">
      <c r="A341" s="506" t="s">
        <v>1209</v>
      </c>
      <c r="B341" s="506" t="s">
        <v>812</v>
      </c>
      <c r="C341" s="506" t="s">
        <v>342</v>
      </c>
      <c r="D341" s="506" t="s">
        <v>340</v>
      </c>
      <c r="E341" s="507" t="s">
        <v>1210</v>
      </c>
      <c r="F341" s="583"/>
      <c r="G341" s="548">
        <f>H341+I341</f>
        <v>22000</v>
      </c>
      <c r="H341" s="542">
        <f>H342+H343</f>
        <v>22000</v>
      </c>
      <c r="I341" s="542">
        <f>I342+I343</f>
        <v>0</v>
      </c>
      <c r="J341" s="500"/>
    </row>
    <row r="342" spans="1:10" x14ac:dyDescent="0.2">
      <c r="A342" s="506" t="s">
        <v>1211</v>
      </c>
      <c r="B342" s="506" t="s">
        <v>812</v>
      </c>
      <c r="C342" s="506" t="s">
        <v>342</v>
      </c>
      <c r="D342" s="506" t="s">
        <v>341</v>
      </c>
      <c r="E342" s="507" t="s">
        <v>1212</v>
      </c>
      <c r="F342" s="506"/>
      <c r="G342" s="515">
        <v>0</v>
      </c>
      <c r="H342" s="543">
        <v>0</v>
      </c>
      <c r="I342" s="543">
        <v>0</v>
      </c>
      <c r="J342" s="500"/>
    </row>
    <row r="343" spans="1:10" x14ac:dyDescent="0.2">
      <c r="A343" s="506" t="s">
        <v>1213</v>
      </c>
      <c r="B343" s="506" t="s">
        <v>812</v>
      </c>
      <c r="C343" s="506" t="s">
        <v>342</v>
      </c>
      <c r="D343" s="506" t="s">
        <v>342</v>
      </c>
      <c r="E343" s="507" t="s">
        <v>1214</v>
      </c>
      <c r="F343" s="506"/>
      <c r="G343" s="568">
        <f>H343+I343</f>
        <v>22000</v>
      </c>
      <c r="H343" s="547">
        <f>H344+H345+H346+H347</f>
        <v>22000</v>
      </c>
      <c r="I343" s="547">
        <f>I344+I345+I346+I347</f>
        <v>0</v>
      </c>
      <c r="J343" s="500"/>
    </row>
    <row r="344" spans="1:10" x14ac:dyDescent="0.2">
      <c r="A344" s="506"/>
      <c r="B344" s="506"/>
      <c r="C344" s="506"/>
      <c r="D344" s="506"/>
      <c r="E344" s="507" t="s">
        <v>1215</v>
      </c>
      <c r="F344" s="506">
        <v>4269</v>
      </c>
      <c r="G344" s="568">
        <f>H344+I344</f>
        <v>2000</v>
      </c>
      <c r="H344" s="543">
        <v>2000</v>
      </c>
      <c r="I344" s="543">
        <v>0</v>
      </c>
      <c r="J344" s="500"/>
    </row>
    <row r="345" spans="1:10" x14ac:dyDescent="0.2">
      <c r="A345" s="506"/>
      <c r="B345" s="506"/>
      <c r="C345" s="506"/>
      <c r="D345" s="506"/>
      <c r="E345" s="507" t="s">
        <v>1216</v>
      </c>
      <c r="F345" s="506">
        <v>4727</v>
      </c>
      <c r="G345" s="568">
        <f>H345+I345</f>
        <v>10000</v>
      </c>
      <c r="H345" s="543">
        <v>10000</v>
      </c>
      <c r="I345" s="543">
        <v>0</v>
      </c>
      <c r="J345" s="500"/>
    </row>
    <row r="346" spans="1:10" x14ac:dyDescent="0.2">
      <c r="A346" s="506"/>
      <c r="B346" s="506"/>
      <c r="C346" s="506"/>
      <c r="D346" s="506"/>
      <c r="E346" s="597" t="s">
        <v>1195</v>
      </c>
      <c r="F346" s="506">
        <v>4637</v>
      </c>
      <c r="G346" s="568">
        <f>H346+I346</f>
        <v>5000</v>
      </c>
      <c r="H346" s="543">
        <v>5000</v>
      </c>
      <c r="I346" s="543">
        <v>0</v>
      </c>
      <c r="J346" s="500"/>
    </row>
    <row r="347" spans="1:10" ht="21" x14ac:dyDescent="0.2">
      <c r="A347" s="506"/>
      <c r="B347" s="506"/>
      <c r="C347" s="506"/>
      <c r="D347" s="586"/>
      <c r="E347" s="599" t="s">
        <v>1160</v>
      </c>
      <c r="F347" s="523">
        <v>4655</v>
      </c>
      <c r="G347" s="568">
        <f>H347+I347</f>
        <v>5000</v>
      </c>
      <c r="H347" s="543">
        <v>5000</v>
      </c>
      <c r="I347" s="543">
        <v>0</v>
      </c>
      <c r="J347" s="500"/>
    </row>
    <row r="348" spans="1:10" ht="22.5" x14ac:dyDescent="0.2">
      <c r="A348" s="506" t="s">
        <v>1217</v>
      </c>
      <c r="B348" s="506" t="s">
        <v>812</v>
      </c>
      <c r="C348" s="506" t="s">
        <v>271</v>
      </c>
      <c r="D348" s="506" t="s">
        <v>340</v>
      </c>
      <c r="E348" s="595" t="s">
        <v>1218</v>
      </c>
      <c r="F348" s="506"/>
      <c r="G348" s="548">
        <f t="shared" ref="G348:G355" si="13">H348+I348</f>
        <v>0</v>
      </c>
      <c r="H348" s="542">
        <f>H349+H350</f>
        <v>0</v>
      </c>
      <c r="I348" s="542">
        <f>I349+I350</f>
        <v>0</v>
      </c>
      <c r="J348" s="500"/>
    </row>
    <row r="349" spans="1:10" ht="22.5" x14ac:dyDescent="0.2">
      <c r="A349" s="506" t="s">
        <v>1219</v>
      </c>
      <c r="B349" s="506" t="s">
        <v>812</v>
      </c>
      <c r="C349" s="506" t="s">
        <v>271</v>
      </c>
      <c r="D349" s="506" t="s">
        <v>341</v>
      </c>
      <c r="E349" s="507" t="s">
        <v>1218</v>
      </c>
      <c r="F349" s="506"/>
      <c r="G349" s="515">
        <f t="shared" si="13"/>
        <v>0</v>
      </c>
      <c r="H349" s="543">
        <v>0</v>
      </c>
      <c r="I349" s="543">
        <v>0</v>
      </c>
      <c r="J349" s="500"/>
    </row>
    <row r="350" spans="1:10" x14ac:dyDescent="0.2">
      <c r="A350" s="506" t="s">
        <v>1220</v>
      </c>
      <c r="B350" s="506" t="s">
        <v>812</v>
      </c>
      <c r="C350" s="506" t="s">
        <v>271</v>
      </c>
      <c r="D350" s="506" t="s">
        <v>342</v>
      </c>
      <c r="E350" s="507" t="s">
        <v>1221</v>
      </c>
      <c r="F350" s="506"/>
      <c r="G350" s="515">
        <f t="shared" si="13"/>
        <v>0</v>
      </c>
      <c r="H350" s="543">
        <v>0</v>
      </c>
      <c r="I350" s="543">
        <v>0</v>
      </c>
      <c r="J350" s="500"/>
    </row>
    <row r="351" spans="1:10" x14ac:dyDescent="0.2">
      <c r="A351" s="506" t="s">
        <v>1222</v>
      </c>
      <c r="B351" s="506" t="s">
        <v>812</v>
      </c>
      <c r="C351" s="506" t="s">
        <v>807</v>
      </c>
      <c r="D351" s="506" t="s">
        <v>340</v>
      </c>
      <c r="E351" s="507" t="s">
        <v>1223</v>
      </c>
      <c r="F351" s="506"/>
      <c r="G351" s="548">
        <f t="shared" si="13"/>
        <v>0</v>
      </c>
      <c r="H351" s="542">
        <v>0</v>
      </c>
      <c r="I351" s="542">
        <v>0</v>
      </c>
      <c r="J351" s="500"/>
    </row>
    <row r="352" spans="1:10" x14ac:dyDescent="0.2">
      <c r="A352" s="506" t="s">
        <v>1224</v>
      </c>
      <c r="B352" s="506" t="s">
        <v>812</v>
      </c>
      <c r="C352" s="506" t="s">
        <v>807</v>
      </c>
      <c r="D352" s="506" t="s">
        <v>341</v>
      </c>
      <c r="E352" s="507" t="s">
        <v>1225</v>
      </c>
      <c r="F352" s="506"/>
      <c r="G352" s="515">
        <f t="shared" si="13"/>
        <v>0</v>
      </c>
      <c r="H352" s="543">
        <v>0</v>
      </c>
      <c r="I352" s="543">
        <v>0</v>
      </c>
      <c r="J352" s="500"/>
    </row>
    <row r="353" spans="1:13" x14ac:dyDescent="0.2">
      <c r="A353" s="506" t="s">
        <v>1226</v>
      </c>
      <c r="B353" s="506" t="s">
        <v>812</v>
      </c>
      <c r="C353" s="506" t="s">
        <v>807</v>
      </c>
      <c r="D353" s="506" t="s">
        <v>342</v>
      </c>
      <c r="E353" s="507" t="s">
        <v>1227</v>
      </c>
      <c r="F353" s="506"/>
      <c r="G353" s="515">
        <f t="shared" si="13"/>
        <v>0</v>
      </c>
      <c r="H353" s="543">
        <v>0</v>
      </c>
      <c r="I353" s="543">
        <v>0</v>
      </c>
      <c r="J353" s="500"/>
    </row>
    <row r="354" spans="1:13" ht="22.5" x14ac:dyDescent="0.2">
      <c r="A354" s="506" t="s">
        <v>1228</v>
      </c>
      <c r="B354" s="506" t="s">
        <v>812</v>
      </c>
      <c r="C354" s="506" t="s">
        <v>808</v>
      </c>
      <c r="D354" s="506" t="s">
        <v>340</v>
      </c>
      <c r="E354" s="507" t="s">
        <v>1229</v>
      </c>
      <c r="F354" s="506"/>
      <c r="G354" s="541">
        <f t="shared" si="13"/>
        <v>877964.98900000006</v>
      </c>
      <c r="H354" s="508">
        <f>H355+H361</f>
        <v>827964.98900000006</v>
      </c>
      <c r="I354" s="508">
        <f>I355+I361</f>
        <v>50000</v>
      </c>
      <c r="J354" s="500"/>
    </row>
    <row r="355" spans="1:13" x14ac:dyDescent="0.2">
      <c r="A355" s="506" t="s">
        <v>1230</v>
      </c>
      <c r="B355" s="506" t="s">
        <v>812</v>
      </c>
      <c r="C355" s="506" t="s">
        <v>808</v>
      </c>
      <c r="D355" s="506" t="s">
        <v>341</v>
      </c>
      <c r="E355" s="507" t="s">
        <v>1231</v>
      </c>
      <c r="F355" s="506"/>
      <c r="G355" s="581">
        <f t="shared" si="13"/>
        <v>872082.08900000004</v>
      </c>
      <c r="H355" s="582">
        <f>H356+H357+H358+H359+H360</f>
        <v>822082.08900000004</v>
      </c>
      <c r="I355" s="582">
        <f>I356+I357+I358+I359+I360</f>
        <v>50000</v>
      </c>
      <c r="J355" s="500"/>
    </row>
    <row r="356" spans="1:13" x14ac:dyDescent="0.2">
      <c r="A356" s="506"/>
      <c r="B356" s="506"/>
      <c r="C356" s="506"/>
      <c r="D356" s="506"/>
      <c r="E356" s="507" t="s">
        <v>1159</v>
      </c>
      <c r="F356" s="506">
        <v>4511</v>
      </c>
      <c r="G356" s="515">
        <f t="shared" ref="G356:G362" si="14">H356+I356</f>
        <v>822082.08900000004</v>
      </c>
      <c r="H356" s="543">
        <v>822082.08900000004</v>
      </c>
      <c r="I356" s="543">
        <v>0</v>
      </c>
      <c r="J356" s="500"/>
      <c r="K356" s="578"/>
    </row>
    <row r="357" spans="1:13" x14ac:dyDescent="0.2">
      <c r="A357" s="506"/>
      <c r="B357" s="506"/>
      <c r="C357" s="506"/>
      <c r="D357" s="506"/>
      <c r="E357" s="507" t="s">
        <v>1232</v>
      </c>
      <c r="F357" s="506">
        <v>4251</v>
      </c>
      <c r="G357" s="515">
        <f t="shared" si="14"/>
        <v>0</v>
      </c>
      <c r="H357" s="543">
        <v>0</v>
      </c>
      <c r="I357" s="543">
        <v>0</v>
      </c>
      <c r="J357" s="500"/>
      <c r="K357" s="578"/>
    </row>
    <row r="358" spans="1:13" x14ac:dyDescent="0.2">
      <c r="A358" s="506"/>
      <c r="B358" s="506"/>
      <c r="C358" s="506"/>
      <c r="D358" s="506"/>
      <c r="E358" s="507" t="s">
        <v>1195</v>
      </c>
      <c r="F358" s="506" t="s">
        <v>11</v>
      </c>
      <c r="G358" s="515">
        <f t="shared" si="14"/>
        <v>0</v>
      </c>
      <c r="H358" s="543">
        <v>0</v>
      </c>
      <c r="I358" s="543">
        <v>0</v>
      </c>
      <c r="J358" s="500"/>
    </row>
    <row r="359" spans="1:13" x14ac:dyDescent="0.2">
      <c r="A359" s="506"/>
      <c r="B359" s="506"/>
      <c r="C359" s="506"/>
      <c r="D359" s="506"/>
      <c r="E359" s="507" t="s">
        <v>1233</v>
      </c>
      <c r="F359" s="506">
        <v>5134</v>
      </c>
      <c r="G359" s="515">
        <f t="shared" si="14"/>
        <v>50000</v>
      </c>
      <c r="H359" s="543">
        <v>0</v>
      </c>
      <c r="I359" s="543">
        <v>50000</v>
      </c>
      <c r="J359" s="500"/>
    </row>
    <row r="360" spans="1:13" x14ac:dyDescent="0.2">
      <c r="A360" s="506"/>
      <c r="B360" s="506"/>
      <c r="C360" s="506"/>
      <c r="D360" s="506"/>
      <c r="E360" s="507" t="s">
        <v>1234</v>
      </c>
      <c r="F360" s="506">
        <v>5113</v>
      </c>
      <c r="G360" s="515">
        <f t="shared" si="14"/>
        <v>0</v>
      </c>
      <c r="H360" s="543">
        <v>0</v>
      </c>
      <c r="I360" s="543">
        <v>0</v>
      </c>
      <c r="J360" s="500"/>
    </row>
    <row r="361" spans="1:13" x14ac:dyDescent="0.2">
      <c r="A361" s="506" t="s">
        <v>1235</v>
      </c>
      <c r="B361" s="506" t="s">
        <v>812</v>
      </c>
      <c r="C361" s="506" t="s">
        <v>808</v>
      </c>
      <c r="D361" s="506">
        <v>2</v>
      </c>
      <c r="E361" s="507" t="s">
        <v>1236</v>
      </c>
      <c r="F361" s="506"/>
      <c r="G361" s="576">
        <f t="shared" si="14"/>
        <v>5882.9</v>
      </c>
      <c r="H361" s="577">
        <f>H362</f>
        <v>5882.9</v>
      </c>
      <c r="I361" s="577">
        <f>I362</f>
        <v>0</v>
      </c>
      <c r="J361" s="500"/>
    </row>
    <row r="362" spans="1:13" x14ac:dyDescent="0.2">
      <c r="A362" s="506"/>
      <c r="B362" s="506"/>
      <c r="C362" s="506"/>
      <c r="D362" s="506"/>
      <c r="E362" s="507" t="s">
        <v>1159</v>
      </c>
      <c r="F362" s="506">
        <v>4511</v>
      </c>
      <c r="G362" s="568">
        <f t="shared" si="14"/>
        <v>5882.9</v>
      </c>
      <c r="H362" s="547">
        <v>5882.9</v>
      </c>
      <c r="I362" s="543">
        <v>0</v>
      </c>
      <c r="J362" s="500"/>
    </row>
    <row r="363" spans="1:13" ht="22.5" x14ac:dyDescent="0.2">
      <c r="A363" s="506" t="s">
        <v>1237</v>
      </c>
      <c r="B363" s="506" t="s">
        <v>812</v>
      </c>
      <c r="C363" s="506" t="s">
        <v>809</v>
      </c>
      <c r="D363" s="506" t="s">
        <v>340</v>
      </c>
      <c r="E363" s="507" t="s">
        <v>1238</v>
      </c>
      <c r="F363" s="506"/>
      <c r="G363" s="559">
        <f t="shared" ref="G363:G369" si="15">H363+I363</f>
        <v>722000</v>
      </c>
      <c r="H363" s="560">
        <f>H364</f>
        <v>0</v>
      </c>
      <c r="I363" s="560">
        <f>I364</f>
        <v>722000</v>
      </c>
      <c r="J363" s="500"/>
    </row>
    <row r="364" spans="1:13" x14ac:dyDescent="0.2">
      <c r="A364" s="506">
        <v>2961</v>
      </c>
      <c r="B364" s="506" t="s">
        <v>812</v>
      </c>
      <c r="C364" s="506" t="s">
        <v>809</v>
      </c>
      <c r="D364" s="506">
        <v>1</v>
      </c>
      <c r="E364" s="507" t="s">
        <v>1239</v>
      </c>
      <c r="F364" s="506"/>
      <c r="G364" s="549">
        <f t="shared" si="15"/>
        <v>722000</v>
      </c>
      <c r="H364" s="561">
        <f>H365+H366+H367+H368+H369</f>
        <v>0</v>
      </c>
      <c r="I364" s="561">
        <f>I365+I366+I367+I368+I369</f>
        <v>722000</v>
      </c>
      <c r="J364" s="500"/>
    </row>
    <row r="365" spans="1:13" x14ac:dyDescent="0.2">
      <c r="A365" s="506"/>
      <c r="B365" s="506"/>
      <c r="C365" s="506"/>
      <c r="D365" s="506"/>
      <c r="E365" s="507" t="s">
        <v>846</v>
      </c>
      <c r="F365" s="506">
        <v>4269</v>
      </c>
      <c r="G365" s="562">
        <f t="shared" si="15"/>
        <v>0</v>
      </c>
      <c r="H365" s="545">
        <v>0</v>
      </c>
      <c r="I365" s="545">
        <v>0</v>
      </c>
      <c r="J365" s="500"/>
    </row>
    <row r="366" spans="1:13" x14ac:dyDescent="0.2">
      <c r="A366" s="506"/>
      <c r="B366" s="506"/>
      <c r="C366" s="506"/>
      <c r="D366" s="506"/>
      <c r="E366" s="507" t="s">
        <v>1232</v>
      </c>
      <c r="F366" s="551">
        <v>4251</v>
      </c>
      <c r="G366" s="562">
        <f t="shared" si="15"/>
        <v>0</v>
      </c>
      <c r="H366" s="517">
        <v>0</v>
      </c>
      <c r="I366" s="517">
        <v>0</v>
      </c>
      <c r="J366" s="500"/>
    </row>
    <row r="367" spans="1:13" x14ac:dyDescent="0.2">
      <c r="A367" s="506"/>
      <c r="B367" s="506"/>
      <c r="C367" s="506"/>
      <c r="D367" s="506"/>
      <c r="E367" s="507" t="s">
        <v>1240</v>
      </c>
      <c r="F367" s="506">
        <v>5113</v>
      </c>
      <c r="G367" s="562">
        <f t="shared" si="15"/>
        <v>250000</v>
      </c>
      <c r="H367" s="517">
        <v>0</v>
      </c>
      <c r="I367" s="517">
        <v>250000</v>
      </c>
      <c r="J367" s="500"/>
    </row>
    <row r="368" spans="1:13" x14ac:dyDescent="0.2">
      <c r="A368" s="506"/>
      <c r="B368" s="506"/>
      <c r="C368" s="506"/>
      <c r="D368" s="506"/>
      <c r="E368" s="507" t="s">
        <v>1241</v>
      </c>
      <c r="F368" s="506">
        <v>5112</v>
      </c>
      <c r="G368" s="562">
        <f t="shared" si="15"/>
        <v>422000</v>
      </c>
      <c r="H368" s="517">
        <v>0</v>
      </c>
      <c r="I368" s="517">
        <v>422000</v>
      </c>
      <c r="J368" s="500"/>
      <c r="M368" s="584"/>
    </row>
    <row r="369" spans="1:10" x14ac:dyDescent="0.2">
      <c r="A369" s="506"/>
      <c r="B369" s="506"/>
      <c r="C369" s="506"/>
      <c r="D369" s="506"/>
      <c r="E369" s="507" t="s">
        <v>852</v>
      </c>
      <c r="F369" s="506">
        <v>5134</v>
      </c>
      <c r="G369" s="562">
        <f t="shared" si="15"/>
        <v>50000</v>
      </c>
      <c r="H369" s="543">
        <v>0</v>
      </c>
      <c r="I369" s="543">
        <v>50000</v>
      </c>
      <c r="J369" s="500"/>
    </row>
    <row r="370" spans="1:10" ht="22.5" x14ac:dyDescent="0.2">
      <c r="A370" s="506" t="s">
        <v>1242</v>
      </c>
      <c r="B370" s="506" t="s">
        <v>812</v>
      </c>
      <c r="C370" s="506" t="s">
        <v>810</v>
      </c>
      <c r="D370" s="506" t="s">
        <v>340</v>
      </c>
      <c r="E370" s="507" t="s">
        <v>1243</v>
      </c>
      <c r="F370" s="506"/>
      <c r="G370" s="548">
        <v>0</v>
      </c>
      <c r="H370" s="542">
        <v>0</v>
      </c>
      <c r="I370" s="542">
        <v>0</v>
      </c>
      <c r="J370" s="500"/>
    </row>
    <row r="371" spans="1:10" ht="22.5" x14ac:dyDescent="0.2">
      <c r="A371" s="506" t="s">
        <v>1244</v>
      </c>
      <c r="B371" s="506" t="s">
        <v>812</v>
      </c>
      <c r="C371" s="506" t="s">
        <v>810</v>
      </c>
      <c r="D371" s="506" t="s">
        <v>341</v>
      </c>
      <c r="E371" s="507" t="s">
        <v>1245</v>
      </c>
      <c r="F371" s="506"/>
      <c r="G371" s="515">
        <v>0</v>
      </c>
      <c r="H371" s="543">
        <v>0</v>
      </c>
      <c r="I371" s="543">
        <v>0</v>
      </c>
      <c r="J371" s="500"/>
    </row>
    <row r="372" spans="1:10" x14ac:dyDescent="0.2">
      <c r="A372" s="506" t="s">
        <v>1246</v>
      </c>
      <c r="B372" s="506" t="s">
        <v>812</v>
      </c>
      <c r="C372" s="506" t="s">
        <v>811</v>
      </c>
      <c r="D372" s="506" t="s">
        <v>340</v>
      </c>
      <c r="E372" s="507" t="s">
        <v>1247</v>
      </c>
      <c r="F372" s="506"/>
      <c r="G372" s="541">
        <f>H372+I372</f>
        <v>7000</v>
      </c>
      <c r="H372" s="508">
        <f>H373</f>
        <v>7000</v>
      </c>
      <c r="I372" s="542">
        <f>I373</f>
        <v>0</v>
      </c>
      <c r="J372" s="500"/>
    </row>
    <row r="373" spans="1:10" x14ac:dyDescent="0.2">
      <c r="A373" s="506" t="s">
        <v>1248</v>
      </c>
      <c r="B373" s="506" t="s">
        <v>812</v>
      </c>
      <c r="C373" s="506" t="s">
        <v>811</v>
      </c>
      <c r="D373" s="506" t="s">
        <v>341</v>
      </c>
      <c r="E373" s="507" t="s">
        <v>1249</v>
      </c>
      <c r="F373" s="506"/>
      <c r="G373" s="515">
        <f>H373+I373</f>
        <v>7000</v>
      </c>
      <c r="H373" s="543">
        <f>H374</f>
        <v>7000</v>
      </c>
      <c r="I373" s="543">
        <f>I374</f>
        <v>0</v>
      </c>
      <c r="J373" s="500"/>
    </row>
    <row r="374" spans="1:10" ht="22.5" x14ac:dyDescent="0.2">
      <c r="A374" s="506"/>
      <c r="B374" s="506"/>
      <c r="C374" s="506"/>
      <c r="D374" s="506"/>
      <c r="E374" s="507" t="s">
        <v>963</v>
      </c>
      <c r="F374" s="506" t="s">
        <v>11</v>
      </c>
      <c r="G374" s="515">
        <f>H374+I374</f>
        <v>7000</v>
      </c>
      <c r="H374" s="543">
        <v>7000</v>
      </c>
      <c r="I374" s="543">
        <v>0</v>
      </c>
      <c r="J374" s="500"/>
    </row>
    <row r="375" spans="1:10" x14ac:dyDescent="0.2">
      <c r="A375" s="506" t="s">
        <v>1250</v>
      </c>
      <c r="B375" s="506" t="s">
        <v>421</v>
      </c>
      <c r="C375" s="506" t="s">
        <v>340</v>
      </c>
      <c r="D375" s="506" t="s">
        <v>340</v>
      </c>
      <c r="E375" s="507" t="s">
        <v>1251</v>
      </c>
      <c r="F375" s="506"/>
      <c r="G375" s="556">
        <f>H375+I375</f>
        <v>66000</v>
      </c>
      <c r="H375" s="555">
        <f>H376+H379+H381+H383+H385+H387+H389+H395+H397</f>
        <v>66000</v>
      </c>
      <c r="I375" s="555">
        <f>I376+I379+I381+I383+I385+I387+I389+I395+I397</f>
        <v>0</v>
      </c>
      <c r="J375" s="500"/>
    </row>
    <row r="376" spans="1:10" x14ac:dyDescent="0.2">
      <c r="A376" s="506" t="s">
        <v>1252</v>
      </c>
      <c r="B376" s="506" t="s">
        <v>421</v>
      </c>
      <c r="C376" s="506" t="s">
        <v>341</v>
      </c>
      <c r="D376" s="506" t="s">
        <v>340</v>
      </c>
      <c r="E376" s="507" t="s">
        <v>1253</v>
      </c>
      <c r="F376" s="506"/>
      <c r="G376" s="541">
        <v>0</v>
      </c>
      <c r="H376" s="508">
        <v>0</v>
      </c>
      <c r="I376" s="542">
        <v>0</v>
      </c>
      <c r="J376" s="500"/>
    </row>
    <row r="377" spans="1:10" x14ac:dyDescent="0.2">
      <c r="A377" s="506" t="s">
        <v>1254</v>
      </c>
      <c r="B377" s="506" t="s">
        <v>421</v>
      </c>
      <c r="C377" s="506" t="s">
        <v>341</v>
      </c>
      <c r="D377" s="506" t="s">
        <v>341</v>
      </c>
      <c r="E377" s="507" t="s">
        <v>1255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1256</v>
      </c>
      <c r="B378" s="506" t="s">
        <v>421</v>
      </c>
      <c r="C378" s="506" t="s">
        <v>341</v>
      </c>
      <c r="D378" s="506" t="s">
        <v>342</v>
      </c>
      <c r="E378" s="507" t="s">
        <v>1257</v>
      </c>
      <c r="F378" s="506"/>
      <c r="G378" s="515">
        <v>0</v>
      </c>
      <c r="H378" s="543">
        <v>0</v>
      </c>
      <c r="I378" s="543">
        <v>0</v>
      </c>
      <c r="J378" s="500"/>
    </row>
    <row r="379" spans="1:10" x14ac:dyDescent="0.2">
      <c r="A379" s="506" t="s">
        <v>1258</v>
      </c>
      <c r="B379" s="506" t="s">
        <v>421</v>
      </c>
      <c r="C379" s="506" t="s">
        <v>342</v>
      </c>
      <c r="D379" s="506" t="s">
        <v>340</v>
      </c>
      <c r="E379" s="507" t="s">
        <v>1259</v>
      </c>
      <c r="F379" s="506"/>
      <c r="G379" s="548">
        <v>0</v>
      </c>
      <c r="H379" s="542">
        <v>0</v>
      </c>
      <c r="I379" s="542">
        <v>0</v>
      </c>
      <c r="J379" s="500"/>
    </row>
    <row r="380" spans="1:10" x14ac:dyDescent="0.2">
      <c r="A380" s="506" t="s">
        <v>1260</v>
      </c>
      <c r="B380" s="506" t="s">
        <v>421</v>
      </c>
      <c r="C380" s="506" t="s">
        <v>342</v>
      </c>
      <c r="D380" s="506" t="s">
        <v>341</v>
      </c>
      <c r="E380" s="507" t="s">
        <v>1261</v>
      </c>
      <c r="F380" s="506"/>
      <c r="G380" s="515">
        <v>0</v>
      </c>
      <c r="H380" s="543">
        <v>0</v>
      </c>
      <c r="I380" s="543">
        <v>0</v>
      </c>
      <c r="J380" s="500"/>
    </row>
    <row r="381" spans="1:10" x14ac:dyDescent="0.2">
      <c r="A381" s="506" t="s">
        <v>1262</v>
      </c>
      <c r="B381" s="506" t="s">
        <v>421</v>
      </c>
      <c r="C381" s="506" t="s">
        <v>271</v>
      </c>
      <c r="D381" s="506" t="s">
        <v>340</v>
      </c>
      <c r="E381" s="507" t="s">
        <v>1263</v>
      </c>
      <c r="F381" s="506"/>
      <c r="G381" s="548">
        <v>0</v>
      </c>
      <c r="H381" s="542">
        <v>0</v>
      </c>
      <c r="I381" s="542">
        <v>0</v>
      </c>
      <c r="J381" s="500"/>
    </row>
    <row r="382" spans="1:10" x14ac:dyDescent="0.2">
      <c r="A382" s="506" t="s">
        <v>1264</v>
      </c>
      <c r="B382" s="506" t="s">
        <v>421</v>
      </c>
      <c r="C382" s="506" t="s">
        <v>271</v>
      </c>
      <c r="D382" s="506" t="s">
        <v>341</v>
      </c>
      <c r="E382" s="507" t="s">
        <v>1265</v>
      </c>
      <c r="F382" s="506"/>
      <c r="G382" s="515">
        <v>0</v>
      </c>
      <c r="H382" s="543">
        <v>0</v>
      </c>
      <c r="I382" s="543">
        <v>0</v>
      </c>
      <c r="J382" s="500"/>
    </row>
    <row r="383" spans="1:10" x14ac:dyDescent="0.2">
      <c r="A383" s="506" t="s">
        <v>1266</v>
      </c>
      <c r="B383" s="506" t="s">
        <v>421</v>
      </c>
      <c r="C383" s="506" t="s">
        <v>807</v>
      </c>
      <c r="D383" s="506" t="s">
        <v>340</v>
      </c>
      <c r="E383" s="507" t="s">
        <v>1267</v>
      </c>
      <c r="F383" s="506"/>
      <c r="G383" s="548">
        <v>0</v>
      </c>
      <c r="H383" s="542">
        <v>0</v>
      </c>
      <c r="I383" s="542">
        <v>0</v>
      </c>
      <c r="J383" s="500"/>
    </row>
    <row r="384" spans="1:10" x14ac:dyDescent="0.2">
      <c r="A384" s="506" t="s">
        <v>1268</v>
      </c>
      <c r="B384" s="506" t="s">
        <v>421</v>
      </c>
      <c r="C384" s="506" t="s">
        <v>807</v>
      </c>
      <c r="D384" s="506" t="s">
        <v>341</v>
      </c>
      <c r="E384" s="507" t="s">
        <v>1269</v>
      </c>
      <c r="F384" s="506"/>
      <c r="G384" s="515">
        <v>0</v>
      </c>
      <c r="H384" s="543">
        <v>0</v>
      </c>
      <c r="I384" s="543">
        <v>0</v>
      </c>
      <c r="J384" s="500"/>
    </row>
    <row r="385" spans="1:10" x14ac:dyDescent="0.2">
      <c r="A385" s="506" t="s">
        <v>1270</v>
      </c>
      <c r="B385" s="506" t="s">
        <v>421</v>
      </c>
      <c r="C385" s="506" t="s">
        <v>808</v>
      </c>
      <c r="D385" s="506" t="s">
        <v>340</v>
      </c>
      <c r="E385" s="507" t="s">
        <v>1271</v>
      </c>
      <c r="F385" s="506"/>
      <c r="G385" s="548">
        <v>0</v>
      </c>
      <c r="H385" s="542">
        <v>0</v>
      </c>
      <c r="I385" s="542">
        <v>0</v>
      </c>
      <c r="J385" s="500"/>
    </row>
    <row r="386" spans="1:10" x14ac:dyDescent="0.2">
      <c r="A386" s="506" t="s">
        <v>1272</v>
      </c>
      <c r="B386" s="506" t="s">
        <v>421</v>
      </c>
      <c r="C386" s="506" t="s">
        <v>808</v>
      </c>
      <c r="D386" s="506" t="s">
        <v>341</v>
      </c>
      <c r="E386" s="507" t="s">
        <v>1273</v>
      </c>
      <c r="F386" s="506"/>
      <c r="G386" s="515">
        <v>0</v>
      </c>
      <c r="H386" s="543">
        <v>0</v>
      </c>
      <c r="I386" s="543">
        <v>0</v>
      </c>
      <c r="J386" s="500"/>
    </row>
    <row r="387" spans="1:10" x14ac:dyDescent="0.2">
      <c r="A387" s="506" t="s">
        <v>1274</v>
      </c>
      <c r="B387" s="506" t="s">
        <v>421</v>
      </c>
      <c r="C387" s="506" t="s">
        <v>809</v>
      </c>
      <c r="D387" s="506" t="s">
        <v>340</v>
      </c>
      <c r="E387" s="507" t="s">
        <v>1275</v>
      </c>
      <c r="F387" s="506"/>
      <c r="G387" s="548">
        <v>0</v>
      </c>
      <c r="H387" s="542">
        <v>0</v>
      </c>
      <c r="I387" s="542">
        <v>0</v>
      </c>
      <c r="J387" s="500"/>
    </row>
    <row r="388" spans="1:10" x14ac:dyDescent="0.2">
      <c r="A388" s="506" t="s">
        <v>1276</v>
      </c>
      <c r="B388" s="506" t="s">
        <v>421</v>
      </c>
      <c r="C388" s="506" t="s">
        <v>809</v>
      </c>
      <c r="D388" s="506" t="s">
        <v>341</v>
      </c>
      <c r="E388" s="507" t="s">
        <v>1277</v>
      </c>
      <c r="F388" s="506"/>
      <c r="G388" s="515">
        <v>0</v>
      </c>
      <c r="H388" s="543">
        <v>0</v>
      </c>
      <c r="I388" s="543">
        <v>0</v>
      </c>
      <c r="J388" s="500"/>
    </row>
    <row r="389" spans="1:10" ht="22.5" x14ac:dyDescent="0.2">
      <c r="A389" s="506" t="s">
        <v>1278</v>
      </c>
      <c r="B389" s="506" t="s">
        <v>421</v>
      </c>
      <c r="C389" s="506" t="s">
        <v>810</v>
      </c>
      <c r="D389" s="506" t="s">
        <v>340</v>
      </c>
      <c r="E389" s="507" t="s">
        <v>1279</v>
      </c>
      <c r="F389" s="506"/>
      <c r="G389" s="548">
        <f t="shared" ref="G389:G394" si="16">H389+I389</f>
        <v>66000</v>
      </c>
      <c r="H389" s="542">
        <f>H390</f>
        <v>66000</v>
      </c>
      <c r="I389" s="542">
        <f>I390</f>
        <v>0</v>
      </c>
      <c r="J389" s="500"/>
    </row>
    <row r="390" spans="1:10" ht="22.5" x14ac:dyDescent="0.2">
      <c r="A390" s="506" t="s">
        <v>1280</v>
      </c>
      <c r="B390" s="506" t="s">
        <v>421</v>
      </c>
      <c r="C390" s="506" t="s">
        <v>810</v>
      </c>
      <c r="D390" s="506" t="s">
        <v>341</v>
      </c>
      <c r="E390" s="507" t="s">
        <v>1281</v>
      </c>
      <c r="F390" s="506"/>
      <c r="G390" s="568">
        <f t="shared" si="16"/>
        <v>66000</v>
      </c>
      <c r="H390" s="547">
        <f>H391+H392+H393+H394</f>
        <v>66000</v>
      </c>
      <c r="I390" s="547">
        <f>I391+I392+I393+I394</f>
        <v>0</v>
      </c>
      <c r="J390" s="500"/>
    </row>
    <row r="391" spans="1:10" x14ac:dyDescent="0.2">
      <c r="A391" s="506"/>
      <c r="B391" s="506"/>
      <c r="C391" s="506"/>
      <c r="D391" s="506"/>
      <c r="E391" s="507" t="s">
        <v>870</v>
      </c>
      <c r="F391" s="506">
        <v>4239</v>
      </c>
      <c r="G391" s="568">
        <f t="shared" si="16"/>
        <v>10000</v>
      </c>
      <c r="H391" s="543">
        <v>10000</v>
      </c>
      <c r="I391" s="543">
        <v>0</v>
      </c>
      <c r="J391" s="500"/>
    </row>
    <row r="392" spans="1:10" x14ac:dyDescent="0.2">
      <c r="A392" s="506"/>
      <c r="B392" s="506"/>
      <c r="C392" s="506"/>
      <c r="D392" s="506"/>
      <c r="E392" s="507" t="s">
        <v>1282</v>
      </c>
      <c r="F392" s="506">
        <v>4267</v>
      </c>
      <c r="G392" s="568">
        <f t="shared" si="16"/>
        <v>10000</v>
      </c>
      <c r="H392" s="543">
        <v>10000</v>
      </c>
      <c r="I392" s="543"/>
      <c r="J392" s="500"/>
    </row>
    <row r="393" spans="1:10" x14ac:dyDescent="0.2">
      <c r="A393" s="506"/>
      <c r="B393" s="506"/>
      <c r="C393" s="506"/>
      <c r="D393" s="506"/>
      <c r="E393" s="507" t="s">
        <v>905</v>
      </c>
      <c r="F393" s="506" t="s">
        <v>22</v>
      </c>
      <c r="G393" s="568">
        <f t="shared" si="16"/>
        <v>40000</v>
      </c>
      <c r="H393" s="543">
        <v>40000</v>
      </c>
      <c r="I393" s="543">
        <v>0</v>
      </c>
      <c r="J393" s="500"/>
    </row>
    <row r="394" spans="1:10" ht="22.5" x14ac:dyDescent="0.2">
      <c r="A394" s="506"/>
      <c r="B394" s="506"/>
      <c r="C394" s="506"/>
      <c r="D394" s="506"/>
      <c r="E394" s="507" t="s">
        <v>1283</v>
      </c>
      <c r="F394" s="506" t="s">
        <v>30</v>
      </c>
      <c r="G394" s="568">
        <f t="shared" si="16"/>
        <v>6000</v>
      </c>
      <c r="H394" s="543">
        <v>6000</v>
      </c>
      <c r="I394" s="543">
        <v>0</v>
      </c>
      <c r="J394" s="500"/>
    </row>
    <row r="395" spans="1:10" ht="23.25" customHeight="1" x14ac:dyDescent="0.2">
      <c r="A395" s="506" t="s">
        <v>1284</v>
      </c>
      <c r="B395" s="506" t="s">
        <v>421</v>
      </c>
      <c r="C395" s="506" t="s">
        <v>811</v>
      </c>
      <c r="D395" s="506" t="s">
        <v>340</v>
      </c>
      <c r="E395" s="507" t="s">
        <v>1285</v>
      </c>
      <c r="F395" s="506"/>
      <c r="G395" s="548">
        <v>0</v>
      </c>
      <c r="H395" s="542">
        <v>0</v>
      </c>
      <c r="I395" s="542">
        <v>0</v>
      </c>
      <c r="J395" s="500"/>
    </row>
    <row r="396" spans="1:10" ht="22.5" x14ac:dyDescent="0.2">
      <c r="A396" s="506">
        <v>3081</v>
      </c>
      <c r="B396" s="506" t="s">
        <v>421</v>
      </c>
      <c r="C396" s="506" t="s">
        <v>811</v>
      </c>
      <c r="D396" s="506">
        <v>1</v>
      </c>
      <c r="E396" s="507" t="s">
        <v>1286</v>
      </c>
      <c r="F396" s="506"/>
      <c r="G396" s="515">
        <v>0</v>
      </c>
      <c r="H396" s="543">
        <v>0</v>
      </c>
      <c r="I396" s="543">
        <v>0</v>
      </c>
      <c r="J396" s="500"/>
    </row>
    <row r="397" spans="1:10" ht="13.5" customHeight="1" x14ac:dyDescent="0.2">
      <c r="A397" s="506" t="s">
        <v>1287</v>
      </c>
      <c r="B397" s="506" t="s">
        <v>421</v>
      </c>
      <c r="C397" s="506" t="s">
        <v>812</v>
      </c>
      <c r="D397" s="506" t="s">
        <v>340</v>
      </c>
      <c r="E397" s="507" t="s">
        <v>1288</v>
      </c>
      <c r="F397" s="506"/>
      <c r="G397" s="548">
        <v>0</v>
      </c>
      <c r="H397" s="542">
        <v>0</v>
      </c>
      <c r="I397" s="542">
        <v>0</v>
      </c>
      <c r="J397" s="500"/>
    </row>
    <row r="398" spans="1:10" ht="16.5" customHeight="1" x14ac:dyDescent="0.2">
      <c r="A398" s="506" t="s">
        <v>1289</v>
      </c>
      <c r="B398" s="506" t="s">
        <v>421</v>
      </c>
      <c r="C398" s="506" t="s">
        <v>812</v>
      </c>
      <c r="D398" s="506" t="s">
        <v>341</v>
      </c>
      <c r="E398" s="507" t="s">
        <v>1288</v>
      </c>
      <c r="F398" s="506"/>
      <c r="G398" s="515">
        <v>0</v>
      </c>
      <c r="H398" s="543">
        <v>0</v>
      </c>
      <c r="I398" s="543">
        <v>0</v>
      </c>
      <c r="J398" s="500"/>
    </row>
    <row r="399" spans="1:10" ht="22.5" x14ac:dyDescent="0.2">
      <c r="A399" s="506" t="s">
        <v>1290</v>
      </c>
      <c r="B399" s="506" t="s">
        <v>421</v>
      </c>
      <c r="C399" s="506" t="s">
        <v>812</v>
      </c>
      <c r="D399" s="506" t="s">
        <v>342</v>
      </c>
      <c r="E399" s="507" t="s">
        <v>1291</v>
      </c>
      <c r="F399" s="506"/>
      <c r="G399" s="515">
        <v>0</v>
      </c>
      <c r="H399" s="543">
        <v>0</v>
      </c>
      <c r="I399" s="543">
        <v>0</v>
      </c>
      <c r="J399" s="500"/>
    </row>
    <row r="400" spans="1:10" ht="22.5" x14ac:dyDescent="0.2">
      <c r="A400" s="506" t="s">
        <v>1292</v>
      </c>
      <c r="B400" s="506" t="s">
        <v>422</v>
      </c>
      <c r="C400" s="506" t="s">
        <v>340</v>
      </c>
      <c r="D400" s="506" t="s">
        <v>340</v>
      </c>
      <c r="E400" s="507" t="s">
        <v>1293</v>
      </c>
      <c r="F400" s="506"/>
      <c r="G400" s="572">
        <f t="shared" ref="G400:G405" si="17">H400+I400</f>
        <v>2141219.9</v>
      </c>
      <c r="H400" s="570">
        <f>H401</f>
        <v>2141219.9</v>
      </c>
      <c r="I400" s="555">
        <f>I401</f>
        <v>0</v>
      </c>
      <c r="J400" s="500"/>
    </row>
    <row r="401" spans="1:15" ht="22.5" x14ac:dyDescent="0.2">
      <c r="A401" s="506" t="s">
        <v>1294</v>
      </c>
      <c r="B401" s="506" t="s">
        <v>422</v>
      </c>
      <c r="C401" s="506" t="s">
        <v>341</v>
      </c>
      <c r="D401" s="506" t="s">
        <v>340</v>
      </c>
      <c r="E401" s="507" t="s">
        <v>1295</v>
      </c>
      <c r="F401" s="506"/>
      <c r="G401" s="544">
        <f t="shared" si="17"/>
        <v>2141219.9</v>
      </c>
      <c r="H401" s="547">
        <f>H402</f>
        <v>2141219.9</v>
      </c>
      <c r="I401" s="543">
        <f>I402</f>
        <v>0</v>
      </c>
      <c r="J401" s="500"/>
    </row>
    <row r="402" spans="1:15" x14ac:dyDescent="0.2">
      <c r="A402" s="506" t="s">
        <v>1296</v>
      </c>
      <c r="B402" s="506" t="s">
        <v>422</v>
      </c>
      <c r="C402" s="506" t="s">
        <v>341</v>
      </c>
      <c r="D402" s="506" t="s">
        <v>342</v>
      </c>
      <c r="E402" s="507" t="s">
        <v>1297</v>
      </c>
      <c r="F402" s="506"/>
      <c r="G402" s="544">
        <f>H402+I402</f>
        <v>2141219.9</v>
      </c>
      <c r="H402" s="547">
        <f>H404</f>
        <v>2141219.9</v>
      </c>
      <c r="I402" s="543">
        <f>I404</f>
        <v>0</v>
      </c>
      <c r="J402" s="500"/>
    </row>
    <row r="403" spans="1:15" x14ac:dyDescent="0.2">
      <c r="A403" s="506"/>
      <c r="B403" s="506"/>
      <c r="C403" s="506"/>
      <c r="D403" s="506"/>
      <c r="E403" s="507" t="s">
        <v>1298</v>
      </c>
      <c r="F403" s="506" t="s">
        <v>43</v>
      </c>
      <c r="G403" s="544">
        <f t="shared" si="17"/>
        <v>0</v>
      </c>
      <c r="H403" s="547">
        <v>0</v>
      </c>
      <c r="I403" s="543">
        <v>0</v>
      </c>
      <c r="J403" s="500"/>
    </row>
    <row r="404" spans="1:15" x14ac:dyDescent="0.2">
      <c r="A404" s="506"/>
      <c r="B404" s="506"/>
      <c r="C404" s="506"/>
      <c r="D404" s="506"/>
      <c r="E404" s="507" t="s">
        <v>1299</v>
      </c>
      <c r="F404" s="506" t="s">
        <v>45</v>
      </c>
      <c r="G404" s="544">
        <f t="shared" si="17"/>
        <v>2141219.9</v>
      </c>
      <c r="H404" s="545">
        <v>2141219.9</v>
      </c>
      <c r="I404" s="553">
        <v>0</v>
      </c>
      <c r="J404" s="500"/>
      <c r="K404" s="182"/>
      <c r="M404" s="546"/>
      <c r="N404" s="546"/>
      <c r="O404" s="585"/>
    </row>
    <row r="405" spans="1:15" x14ac:dyDescent="0.2">
      <c r="A405" s="506"/>
      <c r="B405" s="506"/>
      <c r="C405" s="506"/>
      <c r="D405" s="506"/>
      <c r="E405" s="507" t="s">
        <v>1300</v>
      </c>
      <c r="F405" s="506"/>
      <c r="G405" s="544">
        <f t="shared" si="17"/>
        <v>2000000</v>
      </c>
      <c r="H405" s="547">
        <v>2000000</v>
      </c>
      <c r="I405" s="543">
        <v>0</v>
      </c>
      <c r="J405" s="500"/>
    </row>
    <row r="406" spans="1:15" x14ac:dyDescent="0.2">
      <c r="A406" s="506"/>
      <c r="B406" s="506"/>
      <c r="C406" s="506"/>
      <c r="D406" s="586"/>
      <c r="E406" s="587"/>
      <c r="F406" s="523"/>
      <c r="G406" s="515">
        <v>0</v>
      </c>
      <c r="H406" s="543">
        <v>0</v>
      </c>
      <c r="I406" s="543">
        <v>0</v>
      </c>
      <c r="J406" s="500"/>
    </row>
    <row r="407" spans="1:15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5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5" ht="21" customHeight="1" x14ac:dyDescent="0.2">
      <c r="A409" s="500"/>
      <c r="B409" s="602" t="s">
        <v>515</v>
      </c>
      <c r="C409" s="602"/>
      <c r="D409" s="602"/>
      <c r="E409" s="602"/>
      <c r="F409" s="602"/>
      <c r="G409" s="602"/>
      <c r="H409" s="602"/>
      <c r="I409" s="602"/>
      <c r="J409" s="500"/>
    </row>
    <row r="410" spans="1:15" ht="15" customHeight="1" x14ac:dyDescent="0.2">
      <c r="A410" s="500"/>
      <c r="B410" s="602" t="s">
        <v>713</v>
      </c>
      <c r="C410" s="602"/>
      <c r="D410" s="602"/>
      <c r="E410" s="602"/>
      <c r="F410" s="602"/>
      <c r="G410" s="602"/>
      <c r="H410" s="602"/>
      <c r="I410" s="602"/>
      <c r="J410" s="500"/>
    </row>
    <row r="411" spans="1:15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5" x14ac:dyDescent="0.2">
      <c r="A412" s="500"/>
      <c r="B412" s="500"/>
      <c r="C412" s="500"/>
      <c r="D412" s="500"/>
      <c r="E412" s="500"/>
      <c r="F412" s="500"/>
      <c r="G412" s="500"/>
      <c r="H412" s="500"/>
      <c r="I412" s="500"/>
      <c r="J412" s="500"/>
    </row>
    <row r="413" spans="1:15" x14ac:dyDescent="0.2">
      <c r="A413" s="500"/>
      <c r="B413" s="500"/>
      <c r="C413" s="500"/>
      <c r="D413" s="500"/>
      <c r="E413" s="500"/>
      <c r="F413" s="500"/>
      <c r="G413" s="500"/>
      <c r="H413" s="500"/>
      <c r="I413" s="500"/>
      <c r="J413" s="500"/>
    </row>
    <row r="414" spans="1:15" x14ac:dyDescent="0.2">
      <c r="A414" s="500"/>
      <c r="B414" s="500"/>
      <c r="C414" s="500"/>
      <c r="D414" s="500"/>
      <c r="E414" s="500"/>
      <c r="F414" s="500"/>
      <c r="G414" s="500"/>
      <c r="H414" s="500"/>
      <c r="I414" s="500"/>
      <c r="J414" s="500"/>
    </row>
    <row r="415" spans="1:15" x14ac:dyDescent="0.2">
      <c r="A415" s="500"/>
      <c r="B415" s="500"/>
      <c r="C415" s="500"/>
      <c r="D415" s="500"/>
      <c r="E415" s="500"/>
      <c r="F415" s="500"/>
      <c r="G415" s="500"/>
      <c r="H415" s="500"/>
      <c r="I415" s="500"/>
      <c r="J415" s="500"/>
    </row>
    <row r="416" spans="1:15" x14ac:dyDescent="0.2">
      <c r="A416" s="500"/>
      <c r="B416" s="500"/>
      <c r="C416" s="500"/>
      <c r="D416" s="500"/>
      <c r="E416" s="500"/>
      <c r="F416" s="500"/>
      <c r="G416" s="500"/>
      <c r="H416" s="500"/>
      <c r="I416" s="500"/>
      <c r="J416" s="500"/>
    </row>
    <row r="417" spans="1:10" x14ac:dyDescent="0.2">
      <c r="A417" s="500"/>
      <c r="B417" s="500"/>
      <c r="C417" s="500"/>
      <c r="D417" s="500"/>
      <c r="F417" s="500"/>
      <c r="G417" s="500"/>
      <c r="H417" s="500"/>
      <c r="I417" s="500"/>
      <c r="J417" s="500"/>
    </row>
  </sheetData>
  <mergeCells count="21">
    <mergeCell ref="B409:I409"/>
    <mergeCell ref="B410:I410"/>
    <mergeCell ref="G8:J8"/>
    <mergeCell ref="G9:J9"/>
    <mergeCell ref="G10:J10"/>
    <mergeCell ref="G11:J11"/>
    <mergeCell ref="A12:J12"/>
    <mergeCell ref="H14:I14"/>
    <mergeCell ref="B14:B15"/>
    <mergeCell ref="D14:D15"/>
    <mergeCell ref="A14:A15"/>
    <mergeCell ref="G14:G15"/>
    <mergeCell ref="C14:C15"/>
    <mergeCell ref="G7:J7"/>
    <mergeCell ref="F14:F15"/>
    <mergeCell ref="E14:E15"/>
    <mergeCell ref="G1:J1"/>
    <mergeCell ref="G2:J2"/>
    <mergeCell ref="G3:J3"/>
    <mergeCell ref="G4:J4"/>
    <mergeCell ref="G5:J5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2026-01-15T12:12:53Z</dcterms:modified>
</cp:coreProperties>
</file>