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280"/>
  </bookViews>
  <sheets>
    <sheet name="ԴՈՏԱՑԻԱ-2026" sheetId="7" r:id="rId1"/>
  </sheets>
  <definedNames>
    <definedName name="_xlnm.Print_Titles" localSheetId="0">'ԴՈՏԱՑԻԱ-2026'!$4:$5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7" l="1"/>
  <c r="E92" i="7"/>
  <c r="F92" i="7"/>
  <c r="G92" i="7"/>
  <c r="D85" i="7"/>
  <c r="E85" i="7"/>
  <c r="F85" i="7"/>
  <c r="G85" i="7"/>
  <c r="D76" i="7"/>
  <c r="E76" i="7"/>
  <c r="F76" i="7"/>
  <c r="G76" i="7"/>
  <c r="D68" i="7"/>
  <c r="E68" i="7"/>
  <c r="F68" i="7"/>
  <c r="D55" i="7"/>
  <c r="E55" i="7"/>
  <c r="D42" i="7"/>
  <c r="E42" i="7"/>
  <c r="F42" i="7"/>
  <c r="D35" i="7"/>
  <c r="E35" i="7"/>
  <c r="F35" i="7"/>
  <c r="D19" i="7"/>
  <c r="E19" i="7"/>
  <c r="F19" i="7"/>
  <c r="C95" i="7"/>
  <c r="C96" i="7"/>
  <c r="C97" i="7"/>
  <c r="C94" i="7"/>
  <c r="C88" i="7"/>
  <c r="C89" i="7"/>
  <c r="C90" i="7"/>
  <c r="C91" i="7"/>
  <c r="C87" i="7"/>
  <c r="C79" i="7"/>
  <c r="C80" i="7"/>
  <c r="C81" i="7"/>
  <c r="C82" i="7"/>
  <c r="C83" i="7"/>
  <c r="C84" i="7"/>
  <c r="C78" i="7"/>
  <c r="C75" i="7"/>
  <c r="C71" i="7"/>
  <c r="C72" i="7"/>
  <c r="C73" i="7"/>
  <c r="C74" i="7"/>
  <c r="C70" i="7"/>
  <c r="C58" i="7"/>
  <c r="C59" i="7"/>
  <c r="C60" i="7"/>
  <c r="C61" i="7"/>
  <c r="C62" i="7"/>
  <c r="C63" i="7"/>
  <c r="C64" i="7"/>
  <c r="C65" i="7"/>
  <c r="C66" i="7"/>
  <c r="C67" i="7"/>
  <c r="C57" i="7"/>
  <c r="C45" i="7"/>
  <c r="C46" i="7"/>
  <c r="C47" i="7"/>
  <c r="C48" i="7"/>
  <c r="C49" i="7"/>
  <c r="C50" i="7"/>
  <c r="C51" i="7"/>
  <c r="C52" i="7"/>
  <c r="C53" i="7"/>
  <c r="C54" i="7"/>
  <c r="C44" i="7"/>
  <c r="C38" i="7"/>
  <c r="C39" i="7"/>
  <c r="C40" i="7"/>
  <c r="C41" i="7"/>
  <c r="C37" i="7"/>
  <c r="C29" i="7"/>
  <c r="C30" i="7"/>
  <c r="C31" i="7"/>
  <c r="C32" i="7"/>
  <c r="C33" i="7"/>
  <c r="C34" i="7"/>
  <c r="C28" i="7"/>
  <c r="C22" i="7"/>
  <c r="C23" i="7"/>
  <c r="C24" i="7"/>
  <c r="C25" i="7"/>
  <c r="C21" i="7"/>
  <c r="C12" i="7"/>
  <c r="C13" i="7"/>
  <c r="C14" i="7"/>
  <c r="C15" i="7"/>
  <c r="C16" i="7"/>
  <c r="C17" i="7"/>
  <c r="C18" i="7"/>
  <c r="C11" i="7"/>
  <c r="C76" i="7" l="1"/>
  <c r="G98" i="7"/>
  <c r="G68" i="7"/>
  <c r="G55" i="7"/>
  <c r="G42" i="7"/>
  <c r="G35" i="7"/>
  <c r="G26" i="7"/>
  <c r="G19" i="7"/>
  <c r="D98" i="7"/>
  <c r="D26" i="7"/>
  <c r="D7" i="7" l="1"/>
  <c r="C9" i="7"/>
  <c r="G7" i="7"/>
  <c r="F7" i="7"/>
  <c r="E7" i="7"/>
  <c r="C42" i="7" l="1"/>
  <c r="C19" i="7"/>
  <c r="C92" i="7"/>
  <c r="C55" i="7"/>
  <c r="C68" i="7"/>
  <c r="C26" i="7"/>
  <c r="C85" i="7"/>
  <c r="C35" i="7"/>
  <c r="C98" i="7"/>
  <c r="C7" i="7" l="1"/>
</calcChain>
</file>

<file path=xl/sharedStrings.xml><?xml version="1.0" encoding="utf-8"?>
<sst xmlns="http://schemas.openxmlformats.org/spreadsheetml/2006/main" count="103" uniqueCount="92">
  <si>
    <t>ՀՀ մարզերի և համայնքների անվանումները</t>
  </si>
  <si>
    <t>Հ/Հ</t>
  </si>
  <si>
    <t>ԸՆԴԱՄԵՆԸ</t>
  </si>
  <si>
    <t>այդ թվում՝</t>
  </si>
  <si>
    <t>Ալագյազ</t>
  </si>
  <si>
    <t xml:space="preserve">Ապարան </t>
  </si>
  <si>
    <t xml:space="preserve">Մեծաձոր </t>
  </si>
  <si>
    <t xml:space="preserve">Արևուտ </t>
  </si>
  <si>
    <t>Ծաղկահովիտ</t>
  </si>
  <si>
    <t>Շամիրամ</t>
  </si>
  <si>
    <t>ԵՐԵՎԱՆ ՔԱՂԱՔ</t>
  </si>
  <si>
    <t>Բաղրամյան</t>
  </si>
  <si>
    <t>Վերին Դվին</t>
  </si>
  <si>
    <t>Արմավիր</t>
  </si>
  <si>
    <t>Մեծամոր</t>
  </si>
  <si>
    <t>Փարաքար</t>
  </si>
  <si>
    <t>Ֆերիկ</t>
  </si>
  <si>
    <t xml:space="preserve">Ճամբարակ </t>
  </si>
  <si>
    <t xml:space="preserve">Վարդենիս </t>
  </si>
  <si>
    <t xml:space="preserve">Ալավերդի </t>
  </si>
  <si>
    <t>Գյուլագարակ</t>
  </si>
  <si>
    <t>Լերմոնտովո</t>
  </si>
  <si>
    <t>Լոռի Բերդ</t>
  </si>
  <si>
    <t xml:space="preserve">Ստեփանավան </t>
  </si>
  <si>
    <t xml:space="preserve">Տաշիր </t>
  </si>
  <si>
    <t>Ֆիոլետովո</t>
  </si>
  <si>
    <t>Արզնի</t>
  </si>
  <si>
    <t xml:space="preserve">Բյուրեղավան </t>
  </si>
  <si>
    <t>Գառնի</t>
  </si>
  <si>
    <t xml:space="preserve">Չարենցավան </t>
  </si>
  <si>
    <t>Ջրվեժ</t>
  </si>
  <si>
    <t>Ախուրյան</t>
  </si>
  <si>
    <t>Աշոցք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</si>
  <si>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</si>
  <si>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</si>
  <si>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</si>
  <si>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</si>
  <si>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</si>
  <si>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Եղեգիս</t>
  </si>
  <si>
    <t xml:space="preserve">Բերդ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</si>
  <si>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</si>
  <si>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</si>
  <si>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</si>
  <si>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</si>
  <si>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</si>
  <si>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</si>
  <si>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</si>
  <si>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</si>
  <si>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</si>
  <si>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</si>
  <si>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>Հավելված N 2</t>
  </si>
  <si>
    <t>Արաքս</t>
  </si>
  <si>
    <t>Վաղարշապատ</t>
  </si>
  <si>
    <t xml:space="preserve">Աշտարակ </t>
  </si>
  <si>
    <t xml:space="preserve">Թալին </t>
  </si>
  <si>
    <t xml:space="preserve">Արարատ </t>
  </si>
  <si>
    <t xml:space="preserve">Արտաշատ </t>
  </si>
  <si>
    <t xml:space="preserve">Մասիս </t>
  </si>
  <si>
    <t xml:space="preserve">Վեդի </t>
  </si>
  <si>
    <t xml:space="preserve">Գավառ </t>
  </si>
  <si>
    <t xml:space="preserve">Մարտունի </t>
  </si>
  <si>
    <t xml:space="preserve">Սևան </t>
  </si>
  <si>
    <t xml:space="preserve">Թումանյան </t>
  </si>
  <si>
    <t xml:space="preserve">Սպիտակ </t>
  </si>
  <si>
    <t>Վանաձոր</t>
  </si>
  <si>
    <t xml:space="preserve">Փամբակ </t>
  </si>
  <si>
    <t xml:space="preserve">Աբովյան </t>
  </si>
  <si>
    <t xml:space="preserve">Ակունք </t>
  </si>
  <si>
    <t xml:space="preserve">Ծաղկաձոր </t>
  </si>
  <si>
    <t xml:space="preserve">Հրազդան </t>
  </si>
  <si>
    <t xml:space="preserve">Ամասիա </t>
  </si>
  <si>
    <t xml:space="preserve">Արթիկ </t>
  </si>
  <si>
    <t xml:space="preserve">Գյումրի </t>
  </si>
  <si>
    <t xml:space="preserve">Անի </t>
  </si>
  <si>
    <t xml:space="preserve">Գորիս </t>
  </si>
  <si>
    <t xml:space="preserve">Մեղրի </t>
  </si>
  <si>
    <t xml:space="preserve">Տաթև </t>
  </si>
  <si>
    <t xml:space="preserve">Եղեգնաձոր </t>
  </si>
  <si>
    <t xml:space="preserve">Ջերմուկ </t>
  </si>
  <si>
    <t xml:space="preserve">Վայք </t>
  </si>
  <si>
    <t xml:space="preserve">Նոյեմբերյան </t>
  </si>
  <si>
    <t xml:space="preserve">Իջևան </t>
  </si>
  <si>
    <t xml:space="preserve">Դիլիջան </t>
  </si>
  <si>
    <t>«բ» մասով հաշվարկված դոտացիայի հաշվարկային գումար</t>
  </si>
  <si>
    <t xml:space="preserve">«ա»  մասով՝ սահմանամերձ բնակավայրեր ընդգրկող համայնքներին հաշվարկված դոտացիա           </t>
  </si>
  <si>
    <t xml:space="preserve">«ա» մասով՝ մինչև 3500 բնակիչ ունեցող համայնքներին հաշվարկված դոտացիա          </t>
  </si>
  <si>
    <t>հազար դրամներով</t>
  </si>
  <si>
    <t>Հայաստանի Հանրապետության համայնքների բյուջեներին «Ֆինանսական համահարթեցման մասին» ՀՀ օրենքով դոտացիաներ տրամադրելու  նպատակով «Հայաստանի Հանրապետության 2026 թվականի պետական բյուջեի մասին» ՀՀ օրենքով  նախատեսված հատկացումների ընդհանուր ծավալի բաշխումն՝ ըստ առանձին համայնքների</t>
  </si>
  <si>
    <t xml:space="preserve"> 2026 թ. ֆինանսական համահարթեցման  դոտացիայի հաշվարկային գումար (ս4+ս5+ս6+ս7)</t>
  </si>
  <si>
    <r>
      <t xml:space="preserve">  Ֆինանսական համահարթեցման 2025 թ. հաստատված  և օրենքի համաձայն </t>
    </r>
    <r>
      <rPr>
        <sz val="10"/>
        <rFont val="GHEA Grapalat"/>
        <family val="3"/>
      </rPr>
      <t>վերահաշվարկված դոտացիաների գումարների տարբերությունը</t>
    </r>
  </si>
  <si>
    <t>Նաիրի</t>
  </si>
  <si>
    <t xml:space="preserve">Նոր Հաճըն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</si>
</sst>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GHEA Grapalat"/>
      <family val="3"/>
    </font>
    <font>
      <i/>
      <sz val="11"/>
      <color indexed="8"/>
      <name val="GHEA Grapalat"/>
      <family val="3"/>
    </font>
    <font>
      <sz val="11"/>
      <name val="GHEA Grapalat"/>
      <family val="3"/>
    </font>
    <font>
      <b/>
      <i/>
      <sz val="11"/>
      <color indexed="8"/>
      <name val="GHEA Grapalat"/>
      <family val="3"/>
    </font>
    <font>
      <b/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tabSelected="1" zoomScaleNormal="100" zoomScaleSheetLayoutView="100" workbookViewId="0">
      <selection activeCell="I35" sqref="I35"/>
    </sheetView>
  </sheetViews>
  <sheetFormatPr defaultColWidth="9.140625" defaultRowHeight="16.5" x14ac:dyDescent="0.3"/>
  <cols>
    <col min="1" max="1" width="4.85546875" style="2" customWidth="1"/>
    <col min="2" max="2" width="32.42578125" style="26" customWidth="1"/>
    <col min="3" max="3" width="18.42578125" style="1" customWidth="1"/>
    <col min="4" max="4" width="16.28515625" style="1" bestFit="1" customWidth="1"/>
    <col min="5" max="5" width="15" style="1" customWidth="1"/>
    <col min="6" max="6" width="14.7109375" style="1" customWidth="1"/>
    <col min="7" max="7" width="16.7109375" style="1" customWidth="1"/>
    <col min="8" max="8" width="17.28515625" style="1" customWidth="1"/>
    <col min="9" max="9" width="18.5703125" style="1" customWidth="1"/>
    <col min="10" max="10" width="12.85546875" style="1" bestFit="1" customWidth="1"/>
    <col min="11" max="11" width="13.5703125" style="1" customWidth="1"/>
    <col min="12" max="12" width="11.7109375" style="1" customWidth="1"/>
    <col min="13" max="16384" width="9.140625" style="1"/>
  </cols>
  <sheetData>
    <row r="1" spans="1:15" ht="26.25" customHeight="1" x14ac:dyDescent="0.3">
      <c r="A1" s="30" t="s">
        <v>50</v>
      </c>
      <c r="B1" s="30"/>
      <c r="C1" s="30"/>
      <c r="D1" s="30"/>
      <c r="E1" s="30"/>
      <c r="F1" s="30"/>
      <c r="G1" s="30"/>
    </row>
    <row r="2" spans="1:15" ht="66.75" customHeight="1" x14ac:dyDescent="0.3">
      <c r="A2" s="31" t="s">
        <v>87</v>
      </c>
      <c r="B2" s="31"/>
      <c r="C2" s="31"/>
      <c r="D2" s="31"/>
      <c r="E2" s="31"/>
      <c r="F2" s="31"/>
      <c r="G2" s="31"/>
    </row>
    <row r="3" spans="1:15" ht="15.6" customHeight="1" x14ac:dyDescent="0.3">
      <c r="C3" s="3"/>
      <c r="G3" s="4" t="s">
        <v>86</v>
      </c>
    </row>
    <row r="4" spans="1:15" ht="13.9" customHeight="1" x14ac:dyDescent="0.3">
      <c r="A4" s="32" t="s">
        <v>1</v>
      </c>
      <c r="B4" s="32" t="s">
        <v>0</v>
      </c>
      <c r="C4" s="32" t="s">
        <v>88</v>
      </c>
      <c r="D4" s="33" t="s">
        <v>3</v>
      </c>
      <c r="E4" s="33"/>
      <c r="F4" s="33"/>
      <c r="G4" s="33"/>
    </row>
    <row r="5" spans="1:15" ht="171.75" customHeight="1" x14ac:dyDescent="0.3">
      <c r="A5" s="32"/>
      <c r="B5" s="32"/>
      <c r="C5" s="32"/>
      <c r="D5" s="5" t="s">
        <v>83</v>
      </c>
      <c r="E5" s="13" t="s">
        <v>85</v>
      </c>
      <c r="F5" s="13" t="s">
        <v>84</v>
      </c>
      <c r="G5" s="27" t="s">
        <v>89</v>
      </c>
    </row>
    <row r="6" spans="1:15" s="8" customFormat="1" ht="14.45" customHeight="1" x14ac:dyDescent="0.3">
      <c r="A6" s="6">
        <v>1</v>
      </c>
      <c r="B6" s="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</row>
    <row r="7" spans="1:15" x14ac:dyDescent="0.3">
      <c r="A7" s="5"/>
      <c r="B7" s="24" t="s">
        <v>2</v>
      </c>
      <c r="C7" s="20">
        <f>+C9+C19+C26+C35+C42+C55+C68+C76+C85+C92+C98</f>
        <v>107872615.49999999</v>
      </c>
      <c r="D7" s="20">
        <f>+D9+D19+D26+D35+D42+D55+D68+D76+D85+D92+D98</f>
        <v>107112615.50000001</v>
      </c>
      <c r="E7" s="20">
        <f>+E9+E19+E26+E35+E42+E55+E68+E76+E85+E92+E98</f>
        <v>350000</v>
      </c>
      <c r="F7" s="20">
        <f>+F9+F19+F26+F35+F42+F55+F68+F76+F85+F92+F98</f>
        <v>410000</v>
      </c>
      <c r="G7" s="20">
        <f>+G9+G19+G26+G35+G42+G55+G68+G76+G85+G92+G98</f>
        <v>-1.787020664778538E-8</v>
      </c>
      <c r="H7" s="9"/>
      <c r="I7" s="9"/>
      <c r="J7" s="9"/>
      <c r="K7" s="9"/>
      <c r="L7" s="10"/>
      <c r="M7" s="10"/>
      <c r="N7" s="10"/>
      <c r="O7" s="10"/>
    </row>
    <row r="8" spans="1:15" ht="14.45" customHeight="1" x14ac:dyDescent="0.3">
      <c r="A8" s="5"/>
      <c r="B8" s="25" t="s">
        <v>3</v>
      </c>
      <c r="C8" s="22"/>
      <c r="D8" s="22"/>
      <c r="E8" s="22"/>
      <c r="F8" s="22"/>
      <c r="G8" s="23"/>
      <c r="H8" s="10"/>
    </row>
    <row r="9" spans="1:15" ht="33" customHeight="1" x14ac:dyDescent="0.3">
      <c r="A9" s="5"/>
      <c r="B9" s="11" t="s">
        <v>10</v>
      </c>
      <c r="C9" s="20">
        <f>+D9+E9+F9+G9</f>
        <v>8102123.5835848274</v>
      </c>
      <c r="D9" s="20">
        <v>8094558.6912069721</v>
      </c>
      <c r="E9" s="20">
        <v>0</v>
      </c>
      <c r="F9" s="20">
        <v>0</v>
      </c>
      <c r="G9" s="21">
        <v>7564.8923778552562</v>
      </c>
    </row>
    <row r="10" spans="1:15" ht="15.6" customHeight="1" x14ac:dyDescent="0.3">
      <c r="A10" s="5"/>
      <c r="B10" s="29" t="s">
        <v>40</v>
      </c>
      <c r="C10" s="29"/>
      <c r="D10" s="29"/>
      <c r="E10" s="29"/>
      <c r="F10" s="29"/>
      <c r="G10" s="29"/>
    </row>
    <row r="11" spans="1:15" x14ac:dyDescent="0.3">
      <c r="A11" s="5">
        <v>1</v>
      </c>
      <c r="B11" s="12" t="s">
        <v>4</v>
      </c>
      <c r="C11" s="18">
        <f>D11+E11+F11+G11</f>
        <v>249626.82317952349</v>
      </c>
      <c r="D11" s="18">
        <v>249618.92517764046</v>
      </c>
      <c r="E11" s="18">
        <v>0</v>
      </c>
      <c r="F11" s="18">
        <v>0</v>
      </c>
      <c r="G11" s="19">
        <v>7.8980018830334302</v>
      </c>
      <c r="H11" s="10"/>
      <c r="I11" s="10"/>
    </row>
    <row r="12" spans="1:15" x14ac:dyDescent="0.3">
      <c r="A12" s="5">
        <v>2</v>
      </c>
      <c r="B12" s="12" t="s">
        <v>53</v>
      </c>
      <c r="C12" s="18">
        <f t="shared" ref="C12:C18" si="0">D12+E12+F12+G12</f>
        <v>3778492.56634442</v>
      </c>
      <c r="D12" s="18">
        <v>3778215.5976011986</v>
      </c>
      <c r="E12" s="18">
        <v>0</v>
      </c>
      <c r="F12" s="18">
        <v>0</v>
      </c>
      <c r="G12" s="19">
        <v>276.96874322136864</v>
      </c>
      <c r="H12" s="10"/>
      <c r="I12" s="10"/>
    </row>
    <row r="13" spans="1:15" x14ac:dyDescent="0.3">
      <c r="A13" s="5">
        <v>3</v>
      </c>
      <c r="B13" s="12" t="s">
        <v>5</v>
      </c>
      <c r="C13" s="18">
        <f t="shared" si="0"/>
        <v>1231807.543988151</v>
      </c>
      <c r="D13" s="18">
        <v>1231734.8469019746</v>
      </c>
      <c r="E13" s="18">
        <v>0</v>
      </c>
      <c r="F13" s="18">
        <v>0</v>
      </c>
      <c r="G13" s="19">
        <v>72.697086176369339</v>
      </c>
      <c r="H13" s="10"/>
      <c r="I13" s="10"/>
    </row>
    <row r="14" spans="1:15" x14ac:dyDescent="0.3">
      <c r="A14" s="5">
        <v>4</v>
      </c>
      <c r="B14" s="12" t="s">
        <v>6</v>
      </c>
      <c r="C14" s="18">
        <f t="shared" si="0"/>
        <v>50000</v>
      </c>
      <c r="D14" s="18">
        <v>0</v>
      </c>
      <c r="E14" s="18">
        <v>50000</v>
      </c>
      <c r="F14" s="18">
        <v>0</v>
      </c>
      <c r="G14" s="19">
        <v>0</v>
      </c>
      <c r="H14" s="10"/>
      <c r="I14" s="10"/>
    </row>
    <row r="15" spans="1:15" x14ac:dyDescent="0.3">
      <c r="A15" s="5">
        <v>5</v>
      </c>
      <c r="B15" s="12" t="s">
        <v>7</v>
      </c>
      <c r="C15" s="18">
        <f t="shared" si="0"/>
        <v>50000</v>
      </c>
      <c r="D15" s="18">
        <v>0</v>
      </c>
      <c r="E15" s="18">
        <v>50000</v>
      </c>
      <c r="F15" s="18">
        <v>0</v>
      </c>
      <c r="G15" s="19">
        <v>0</v>
      </c>
      <c r="H15" s="10"/>
      <c r="I15" s="10"/>
    </row>
    <row r="16" spans="1:15" ht="17.45" customHeight="1" x14ac:dyDescent="0.3">
      <c r="A16" s="5">
        <v>6</v>
      </c>
      <c r="B16" s="12" t="s">
        <v>54</v>
      </c>
      <c r="C16" s="18">
        <f t="shared" si="0"/>
        <v>2245678.4737630659</v>
      </c>
      <c r="D16" s="18">
        <v>2245592.6040579057</v>
      </c>
      <c r="E16" s="18">
        <v>0</v>
      </c>
      <c r="F16" s="18">
        <v>0</v>
      </c>
      <c r="G16" s="19">
        <v>85.869705160148442</v>
      </c>
      <c r="H16" s="10"/>
      <c r="I16" s="10"/>
    </row>
    <row r="17" spans="1:17" ht="17.45" customHeight="1" x14ac:dyDescent="0.3">
      <c r="A17" s="5">
        <v>7</v>
      </c>
      <c r="B17" s="12" t="s">
        <v>8</v>
      </c>
      <c r="C17" s="18">
        <f t="shared" si="0"/>
        <v>500712.82205926598</v>
      </c>
      <c r="D17" s="18">
        <v>500687.74895105831</v>
      </c>
      <c r="E17" s="18">
        <v>0</v>
      </c>
      <c r="F17" s="18">
        <v>0</v>
      </c>
      <c r="G17" s="19">
        <v>25.073108207667246</v>
      </c>
      <c r="H17" s="10"/>
      <c r="I17" s="10"/>
    </row>
    <row r="18" spans="1:17" ht="17.45" customHeight="1" x14ac:dyDescent="0.3">
      <c r="A18" s="5">
        <v>8</v>
      </c>
      <c r="B18" s="12" t="s">
        <v>9</v>
      </c>
      <c r="C18" s="18">
        <f t="shared" si="0"/>
        <v>50000</v>
      </c>
      <c r="D18" s="18">
        <v>0</v>
      </c>
      <c r="E18" s="18">
        <v>50000</v>
      </c>
      <c r="F18" s="18">
        <v>0</v>
      </c>
      <c r="G18" s="19">
        <v>0</v>
      </c>
      <c r="H18" s="10"/>
      <c r="I18" s="10"/>
    </row>
    <row r="19" spans="1:17" x14ac:dyDescent="0.3">
      <c r="A19" s="5">
        <v>8</v>
      </c>
      <c r="B19" s="11" t="s">
        <v>2</v>
      </c>
      <c r="C19" s="20">
        <f>SUM(C11:C18)</f>
        <v>8156318.229334427</v>
      </c>
      <c r="D19" s="20">
        <f t="shared" ref="D19:F19" si="1">SUM(D11:D18)</f>
        <v>8005849.7226897767</v>
      </c>
      <c r="E19" s="20">
        <f t="shared" si="1"/>
        <v>150000</v>
      </c>
      <c r="F19" s="20">
        <f t="shared" si="1"/>
        <v>0</v>
      </c>
      <c r="G19" s="21">
        <f>SUM(G11:G18)</f>
        <v>468.5066446485871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5" customHeight="1" x14ac:dyDescent="0.3">
      <c r="A20" s="5"/>
      <c r="B20" s="28" t="s">
        <v>41</v>
      </c>
      <c r="C20" s="28"/>
      <c r="D20" s="28"/>
      <c r="E20" s="28"/>
      <c r="F20" s="28"/>
      <c r="G20" s="28"/>
      <c r="H20" s="10"/>
      <c r="I20" s="10"/>
      <c r="M20" s="10"/>
      <c r="N20" s="10"/>
      <c r="O20" s="10"/>
      <c r="P20" s="10"/>
      <c r="Q20" s="10"/>
    </row>
    <row r="21" spans="1:17" ht="17.45" customHeight="1" x14ac:dyDescent="0.3">
      <c r="A21" s="5">
        <v>1</v>
      </c>
      <c r="B21" s="12" t="s">
        <v>55</v>
      </c>
      <c r="C21" s="14">
        <f>D21+E21+F21+G21</f>
        <v>1652418.9160995153</v>
      </c>
      <c r="D21" s="14">
        <v>1637301.319556599</v>
      </c>
      <c r="E21" s="14">
        <v>0</v>
      </c>
      <c r="F21" s="14">
        <v>15000</v>
      </c>
      <c r="G21" s="15">
        <v>117.59654291626066</v>
      </c>
      <c r="H21" s="10"/>
      <c r="I21" s="10"/>
      <c r="M21" s="10"/>
      <c r="N21" s="10"/>
      <c r="O21" s="10"/>
      <c r="P21" s="10"/>
      <c r="Q21" s="10"/>
    </row>
    <row r="22" spans="1:17" ht="17.45" customHeight="1" x14ac:dyDescent="0.3">
      <c r="A22" s="5">
        <v>2</v>
      </c>
      <c r="B22" s="12" t="s">
        <v>56</v>
      </c>
      <c r="C22" s="14">
        <f t="shared" ref="C22:C25" si="2">D22+E22+F22+G22</f>
        <v>6047266.4335522149</v>
      </c>
      <c r="D22" s="14">
        <v>6046933.3122987049</v>
      </c>
      <c r="E22" s="14">
        <v>0</v>
      </c>
      <c r="F22" s="14">
        <v>0</v>
      </c>
      <c r="G22" s="15">
        <v>333.12125351000577</v>
      </c>
      <c r="H22" s="10"/>
      <c r="I22" s="10"/>
      <c r="M22" s="10"/>
      <c r="N22" s="10"/>
      <c r="O22" s="10"/>
      <c r="P22" s="10"/>
      <c r="Q22" s="10"/>
    </row>
    <row r="23" spans="1:17" x14ac:dyDescent="0.3">
      <c r="A23" s="5">
        <v>3</v>
      </c>
      <c r="B23" s="12" t="s">
        <v>57</v>
      </c>
      <c r="C23" s="14">
        <f t="shared" si="2"/>
        <v>4165958.056446495</v>
      </c>
      <c r="D23" s="14">
        <v>4165593.0567977456</v>
      </c>
      <c r="E23" s="14">
        <v>0</v>
      </c>
      <c r="F23" s="14">
        <v>0</v>
      </c>
      <c r="G23" s="15">
        <v>364.99964874936268</v>
      </c>
      <c r="H23" s="10"/>
      <c r="I23" s="10"/>
      <c r="M23" s="10"/>
      <c r="N23" s="10"/>
      <c r="O23" s="10"/>
      <c r="P23" s="10"/>
      <c r="Q23" s="10"/>
    </row>
    <row r="24" spans="1:17" x14ac:dyDescent="0.3">
      <c r="A24" s="5">
        <v>4</v>
      </c>
      <c r="B24" s="12" t="s">
        <v>12</v>
      </c>
      <c r="C24" s="14">
        <f t="shared" si="2"/>
        <v>69592.54902846356</v>
      </c>
      <c r="D24" s="14">
        <v>19572.918188184656</v>
      </c>
      <c r="E24" s="14">
        <v>50000</v>
      </c>
      <c r="F24" s="14">
        <v>0</v>
      </c>
      <c r="G24" s="15">
        <v>19.630840278899996</v>
      </c>
      <c r="H24" s="10"/>
      <c r="I24" s="10"/>
      <c r="M24" s="10"/>
      <c r="N24" s="10"/>
      <c r="O24" s="10"/>
      <c r="P24" s="10"/>
      <c r="Q24" s="10"/>
    </row>
    <row r="25" spans="1:17" x14ac:dyDescent="0.3">
      <c r="A25" s="5">
        <v>5</v>
      </c>
      <c r="B25" s="12" t="s">
        <v>58</v>
      </c>
      <c r="C25" s="14">
        <f t="shared" si="2"/>
        <v>2244632.2488487521</v>
      </c>
      <c r="D25" s="14">
        <v>2244490.0089463471</v>
      </c>
      <c r="E25" s="14">
        <v>0</v>
      </c>
      <c r="F25" s="14">
        <v>0</v>
      </c>
      <c r="G25" s="15">
        <v>142.23990240483545</v>
      </c>
      <c r="H25" s="10"/>
      <c r="I25" s="10"/>
      <c r="M25" s="10"/>
      <c r="N25" s="10"/>
      <c r="O25" s="10"/>
      <c r="P25" s="10"/>
      <c r="Q25" s="10"/>
    </row>
    <row r="26" spans="1:17" x14ac:dyDescent="0.3">
      <c r="A26" s="5"/>
      <c r="B26" s="11" t="s">
        <v>2</v>
      </c>
      <c r="C26" s="16">
        <f>SUM(C21:C25)</f>
        <v>14179868.203975439</v>
      </c>
      <c r="D26" s="16">
        <f>SUM(D21:D25)</f>
        <v>14113890.615787581</v>
      </c>
      <c r="E26" s="16">
        <v>50000</v>
      </c>
      <c r="F26" s="16">
        <v>15000</v>
      </c>
      <c r="G26" s="17">
        <f>SUM(G21:G25)</f>
        <v>977.58818785936455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3">
      <c r="A27" s="28" t="s">
        <v>42</v>
      </c>
      <c r="B27" s="28"/>
      <c r="C27" s="28"/>
      <c r="D27" s="28"/>
      <c r="E27" s="28"/>
      <c r="F27" s="28"/>
      <c r="G27" s="28"/>
      <c r="H27" s="10"/>
      <c r="I27" s="10"/>
      <c r="M27" s="10"/>
      <c r="N27" s="10"/>
      <c r="O27" s="10"/>
      <c r="P27" s="10"/>
      <c r="Q27" s="10"/>
    </row>
    <row r="28" spans="1:17" ht="17.45" customHeight="1" x14ac:dyDescent="0.3">
      <c r="A28" s="5">
        <v>1</v>
      </c>
      <c r="B28" s="12" t="s">
        <v>51</v>
      </c>
      <c r="C28" s="14">
        <f>D28+E28+F28+G28</f>
        <v>1128118.9921381539</v>
      </c>
      <c r="D28" s="14">
        <v>1128039.4494863732</v>
      </c>
      <c r="E28" s="14">
        <v>0</v>
      </c>
      <c r="F28" s="14">
        <v>0</v>
      </c>
      <c r="G28" s="15">
        <v>79.542651780531699</v>
      </c>
      <c r="H28" s="10"/>
      <c r="I28" s="10"/>
      <c r="M28" s="10"/>
      <c r="N28" s="10"/>
      <c r="O28" s="10"/>
      <c r="P28" s="10"/>
      <c r="Q28" s="10"/>
    </row>
    <row r="29" spans="1:17" ht="17.45" customHeight="1" x14ac:dyDescent="0.3">
      <c r="A29" s="5">
        <v>2</v>
      </c>
      <c r="B29" s="12" t="s">
        <v>13</v>
      </c>
      <c r="C29" s="14">
        <f t="shared" ref="C29:C34" si="3">D29+E29+F29+G29</f>
        <v>2115755.6940673385</v>
      </c>
      <c r="D29" s="14">
        <v>2115563.7497523706</v>
      </c>
      <c r="E29" s="14">
        <v>0</v>
      </c>
      <c r="F29" s="14">
        <v>0</v>
      </c>
      <c r="G29" s="15">
        <v>191.94431496760808</v>
      </c>
      <c r="H29" s="10"/>
      <c r="I29" s="10"/>
      <c r="M29" s="10"/>
      <c r="N29" s="10"/>
      <c r="O29" s="10"/>
      <c r="P29" s="10"/>
      <c r="Q29" s="10"/>
    </row>
    <row r="30" spans="1:17" x14ac:dyDescent="0.3">
      <c r="A30" s="5">
        <v>3</v>
      </c>
      <c r="B30" s="12" t="s">
        <v>11</v>
      </c>
      <c r="C30" s="14">
        <f t="shared" si="3"/>
        <v>833006.76706485706</v>
      </c>
      <c r="D30" s="14">
        <v>844502.13504067657</v>
      </c>
      <c r="E30" s="14">
        <v>0</v>
      </c>
      <c r="F30" s="14">
        <v>0</v>
      </c>
      <c r="G30" s="15">
        <v>-11495.367975819507</v>
      </c>
      <c r="H30" s="10"/>
      <c r="I30" s="10"/>
      <c r="M30" s="10"/>
      <c r="N30" s="10"/>
      <c r="O30" s="10"/>
      <c r="P30" s="10"/>
      <c r="Q30" s="10"/>
    </row>
    <row r="31" spans="1:17" x14ac:dyDescent="0.3">
      <c r="A31" s="5">
        <v>4</v>
      </c>
      <c r="B31" s="12" t="s">
        <v>14</v>
      </c>
      <c r="C31" s="14">
        <f t="shared" si="3"/>
        <v>3945141.5521184783</v>
      </c>
      <c r="D31" s="14">
        <v>3944930.5419356427</v>
      </c>
      <c r="E31" s="14">
        <v>0</v>
      </c>
      <c r="F31" s="14">
        <v>0</v>
      </c>
      <c r="G31" s="15">
        <v>211.01018283562735</v>
      </c>
      <c r="H31" s="10"/>
      <c r="I31" s="10"/>
      <c r="M31" s="10"/>
      <c r="N31" s="10"/>
      <c r="O31" s="10"/>
      <c r="P31" s="10"/>
      <c r="Q31" s="10"/>
    </row>
    <row r="32" spans="1:17" ht="17.45" customHeight="1" x14ac:dyDescent="0.3">
      <c r="A32" s="5">
        <v>6</v>
      </c>
      <c r="B32" s="12" t="s">
        <v>52</v>
      </c>
      <c r="C32" s="14">
        <f t="shared" si="3"/>
        <v>3649039.924039186</v>
      </c>
      <c r="D32" s="14">
        <v>3642509.5498796548</v>
      </c>
      <c r="E32" s="14">
        <v>0</v>
      </c>
      <c r="F32" s="14">
        <v>0</v>
      </c>
      <c r="G32" s="15">
        <v>6530.3741595312022</v>
      </c>
      <c r="H32" s="10"/>
      <c r="I32" s="10"/>
      <c r="M32" s="10"/>
      <c r="N32" s="10"/>
      <c r="O32" s="10"/>
      <c r="P32" s="10"/>
      <c r="Q32" s="10"/>
    </row>
    <row r="33" spans="1:17" ht="17.45" customHeight="1" x14ac:dyDescent="0.3">
      <c r="A33" s="5">
        <v>7</v>
      </c>
      <c r="B33" s="12" t="s">
        <v>15</v>
      </c>
      <c r="C33" s="14">
        <f t="shared" si="3"/>
        <v>980457.4842696971</v>
      </c>
      <c r="D33" s="14">
        <v>989197.90927431395</v>
      </c>
      <c r="E33" s="14">
        <v>0</v>
      </c>
      <c r="F33" s="14">
        <v>0</v>
      </c>
      <c r="G33" s="15">
        <v>-8740.4250046168454</v>
      </c>
      <c r="H33" s="10"/>
      <c r="I33" s="10"/>
      <c r="M33" s="10"/>
      <c r="N33" s="10"/>
      <c r="O33" s="10"/>
      <c r="P33" s="10"/>
      <c r="Q33" s="10"/>
    </row>
    <row r="34" spans="1:17" x14ac:dyDescent="0.3">
      <c r="A34" s="5">
        <v>8</v>
      </c>
      <c r="B34" s="12" t="s">
        <v>16</v>
      </c>
      <c r="C34" s="14">
        <f t="shared" si="3"/>
        <v>50000</v>
      </c>
      <c r="D34" s="14">
        <v>0</v>
      </c>
      <c r="E34" s="14">
        <v>50000</v>
      </c>
      <c r="F34" s="14">
        <v>0</v>
      </c>
      <c r="G34" s="15">
        <v>0</v>
      </c>
      <c r="H34" s="10"/>
      <c r="I34" s="10"/>
      <c r="M34" s="10"/>
      <c r="N34" s="10"/>
      <c r="O34" s="10"/>
      <c r="P34" s="10"/>
      <c r="Q34" s="10"/>
    </row>
    <row r="35" spans="1:17" x14ac:dyDescent="0.3">
      <c r="A35" s="5"/>
      <c r="B35" s="24" t="s">
        <v>2</v>
      </c>
      <c r="C35" s="16">
        <f>SUM(C28:C34)</f>
        <v>12701520.413697712</v>
      </c>
      <c r="D35" s="16">
        <f>SUM(D28:D34)</f>
        <v>12664743.335369032</v>
      </c>
      <c r="E35" s="16">
        <f>SUM(E28:E34)</f>
        <v>50000</v>
      </c>
      <c r="F35" s="16">
        <f>SUM(F28:F34)</f>
        <v>0</v>
      </c>
      <c r="G35" s="17">
        <f>SUM(G28:G34)</f>
        <v>-13222.921671321383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 x14ac:dyDescent="0.3">
      <c r="A36" s="28" t="s">
        <v>43</v>
      </c>
      <c r="B36" s="28"/>
      <c r="C36" s="28"/>
      <c r="D36" s="28"/>
      <c r="E36" s="28"/>
      <c r="F36" s="28"/>
      <c r="G36" s="28"/>
      <c r="H36" s="10"/>
      <c r="I36" s="10"/>
      <c r="M36" s="10"/>
      <c r="N36" s="10"/>
      <c r="O36" s="10"/>
      <c r="P36" s="10"/>
      <c r="Q36" s="10"/>
    </row>
    <row r="37" spans="1:17" x14ac:dyDescent="0.3">
      <c r="A37" s="5">
        <v>1</v>
      </c>
      <c r="B37" s="12" t="s">
        <v>59</v>
      </c>
      <c r="C37" s="14">
        <f>D37+E37+F37+G37</f>
        <v>2438518.5411802218</v>
      </c>
      <c r="D37" s="14">
        <v>2438387.7823934932</v>
      </c>
      <c r="E37" s="14">
        <v>0</v>
      </c>
      <c r="F37" s="14">
        <v>0</v>
      </c>
      <c r="G37" s="15">
        <v>130.75878672860563</v>
      </c>
      <c r="H37" s="10"/>
      <c r="I37" s="10"/>
      <c r="M37" s="10"/>
      <c r="N37" s="10"/>
      <c r="O37" s="10"/>
      <c r="P37" s="10"/>
      <c r="Q37" s="10"/>
    </row>
    <row r="38" spans="1:17" x14ac:dyDescent="0.3">
      <c r="A38" s="5">
        <v>2</v>
      </c>
      <c r="B38" s="12" t="s">
        <v>17</v>
      </c>
      <c r="C38" s="14">
        <f t="shared" ref="C38:C41" si="4">D38+E38+F38+G38</f>
        <v>914933.78270417592</v>
      </c>
      <c r="D38" s="14">
        <v>904900.72808059794</v>
      </c>
      <c r="E38" s="14">
        <v>0</v>
      </c>
      <c r="F38" s="14">
        <v>10000</v>
      </c>
      <c r="G38" s="15">
        <v>33.054623577976599</v>
      </c>
      <c r="H38" s="10"/>
      <c r="I38" s="10"/>
      <c r="M38" s="10"/>
      <c r="N38" s="10"/>
      <c r="O38" s="10"/>
      <c r="P38" s="10"/>
      <c r="Q38" s="10"/>
    </row>
    <row r="39" spans="1:17" x14ac:dyDescent="0.3">
      <c r="A39" s="5">
        <v>3</v>
      </c>
      <c r="B39" s="12" t="s">
        <v>60</v>
      </c>
      <c r="C39" s="14">
        <f t="shared" si="4"/>
        <v>4157345.2233722005</v>
      </c>
      <c r="D39" s="14">
        <v>4157131.8886208232</v>
      </c>
      <c r="E39" s="14">
        <v>0</v>
      </c>
      <c r="F39" s="14">
        <v>0</v>
      </c>
      <c r="G39" s="15">
        <v>213.33475137734786</v>
      </c>
      <c r="H39" s="10"/>
      <c r="I39" s="10"/>
      <c r="M39" s="10"/>
      <c r="N39" s="10"/>
      <c r="O39" s="10"/>
      <c r="P39" s="10"/>
      <c r="Q39" s="10"/>
    </row>
    <row r="40" spans="1:17" x14ac:dyDescent="0.3">
      <c r="A40" s="5">
        <v>4</v>
      </c>
      <c r="B40" s="12" t="s">
        <v>61</v>
      </c>
      <c r="C40" s="14">
        <f t="shared" si="4"/>
        <v>1799588.9413911116</v>
      </c>
      <c r="D40" s="14">
        <v>1799440.3417951465</v>
      </c>
      <c r="E40" s="14">
        <v>0</v>
      </c>
      <c r="F40" s="14">
        <v>0</v>
      </c>
      <c r="G40" s="15">
        <v>148.59959596511908</v>
      </c>
      <c r="H40" s="10"/>
      <c r="I40" s="10"/>
      <c r="M40" s="10"/>
      <c r="N40" s="10"/>
      <c r="O40" s="10"/>
      <c r="P40" s="10"/>
      <c r="Q40" s="10"/>
    </row>
    <row r="41" spans="1:17" ht="17.45" customHeight="1" x14ac:dyDescent="0.3">
      <c r="A41" s="5">
        <v>5</v>
      </c>
      <c r="B41" s="12" t="s">
        <v>18</v>
      </c>
      <c r="C41" s="14">
        <f t="shared" si="4"/>
        <v>2634358.0545792812</v>
      </c>
      <c r="D41" s="14">
        <v>2604259.7926991736</v>
      </c>
      <c r="E41" s="14">
        <v>0</v>
      </c>
      <c r="F41" s="14">
        <v>30000</v>
      </c>
      <c r="G41" s="15">
        <v>98.261880107689649</v>
      </c>
      <c r="H41" s="10"/>
      <c r="I41" s="10"/>
      <c r="M41" s="10"/>
      <c r="N41" s="10"/>
      <c r="O41" s="10"/>
      <c r="P41" s="10"/>
      <c r="Q41" s="10"/>
    </row>
    <row r="42" spans="1:17" ht="18" customHeight="1" x14ac:dyDescent="0.3">
      <c r="A42" s="5"/>
      <c r="B42" s="24" t="s">
        <v>2</v>
      </c>
      <c r="C42" s="16">
        <f>SUM(C37:C41)</f>
        <v>11944744.543226991</v>
      </c>
      <c r="D42" s="16">
        <f t="shared" ref="D42:F42" si="5">SUM(D37:D41)</f>
        <v>11904120.533589235</v>
      </c>
      <c r="E42" s="16">
        <f t="shared" si="5"/>
        <v>0</v>
      </c>
      <c r="F42" s="16">
        <f t="shared" si="5"/>
        <v>40000</v>
      </c>
      <c r="G42" s="17">
        <f>SUM(G37:G41)</f>
        <v>624.00963775673881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 x14ac:dyDescent="0.3">
      <c r="A43" s="28" t="s">
        <v>44</v>
      </c>
      <c r="B43" s="28"/>
      <c r="C43" s="28"/>
      <c r="D43" s="28"/>
      <c r="E43" s="28"/>
      <c r="F43" s="28"/>
      <c r="G43" s="28"/>
      <c r="H43" s="10"/>
      <c r="I43" s="10"/>
      <c r="M43" s="10"/>
      <c r="N43" s="10"/>
      <c r="O43" s="10"/>
      <c r="P43" s="10"/>
      <c r="Q43" s="10"/>
    </row>
    <row r="44" spans="1:17" x14ac:dyDescent="0.3">
      <c r="A44" s="5">
        <v>1</v>
      </c>
      <c r="B44" s="12" t="s">
        <v>19</v>
      </c>
      <c r="C44" s="14">
        <f>D44+E44+F44+G44</f>
        <v>2507769.7749613328</v>
      </c>
      <c r="D44" s="14">
        <v>2507681.0705820243</v>
      </c>
      <c r="E44" s="14">
        <v>0</v>
      </c>
      <c r="F44" s="14">
        <v>0</v>
      </c>
      <c r="G44" s="15">
        <v>88.704379308503121</v>
      </c>
      <c r="H44" s="10"/>
      <c r="I44" s="10"/>
      <c r="M44" s="10"/>
      <c r="N44" s="10"/>
      <c r="O44" s="10"/>
      <c r="P44" s="10"/>
      <c r="Q44" s="10"/>
    </row>
    <row r="45" spans="1:17" x14ac:dyDescent="0.3">
      <c r="A45" s="5">
        <v>2</v>
      </c>
      <c r="B45" s="12" t="s">
        <v>20</v>
      </c>
      <c r="C45" s="14">
        <f t="shared" ref="C45:C54" si="6">D45+E45+F45+G45</f>
        <v>410230.148289715</v>
      </c>
      <c r="D45" s="14">
        <v>410210.28938558273</v>
      </c>
      <c r="E45" s="14">
        <v>0</v>
      </c>
      <c r="F45" s="14">
        <v>0</v>
      </c>
      <c r="G45" s="15">
        <v>19.858904132270254</v>
      </c>
      <c r="H45" s="10"/>
      <c r="I45" s="10"/>
      <c r="M45" s="10"/>
      <c r="N45" s="10"/>
      <c r="O45" s="10"/>
      <c r="P45" s="10"/>
      <c r="Q45" s="10"/>
    </row>
    <row r="46" spans="1:17" x14ac:dyDescent="0.3">
      <c r="A46" s="5">
        <v>3</v>
      </c>
      <c r="B46" s="12" t="s">
        <v>62</v>
      </c>
      <c r="C46" s="14">
        <f t="shared" si="6"/>
        <v>333256.69923547126</v>
      </c>
      <c r="D46" s="14">
        <v>333241.13845549419</v>
      </c>
      <c r="E46" s="14">
        <v>0</v>
      </c>
      <c r="F46" s="14">
        <v>0</v>
      </c>
      <c r="G46" s="15">
        <v>15.560779977065977</v>
      </c>
      <c r="H46" s="10"/>
      <c r="I46" s="10"/>
      <c r="M46" s="10"/>
      <c r="N46" s="10"/>
      <c r="O46" s="10"/>
      <c r="P46" s="10"/>
      <c r="Q46" s="10"/>
    </row>
    <row r="47" spans="1:17" x14ac:dyDescent="0.3">
      <c r="A47" s="5">
        <v>4</v>
      </c>
      <c r="B47" s="12" t="s">
        <v>21</v>
      </c>
      <c r="C47" s="14">
        <f t="shared" si="6"/>
        <v>50000</v>
      </c>
      <c r="D47" s="14">
        <v>0</v>
      </c>
      <c r="E47" s="14">
        <v>50000</v>
      </c>
      <c r="F47" s="14">
        <v>0</v>
      </c>
      <c r="G47" s="15">
        <v>0</v>
      </c>
      <c r="H47" s="10"/>
      <c r="I47" s="10"/>
      <c r="M47" s="10"/>
      <c r="N47" s="10"/>
      <c r="O47" s="10"/>
      <c r="P47" s="10"/>
      <c r="Q47" s="10"/>
    </row>
    <row r="48" spans="1:17" x14ac:dyDescent="0.3">
      <c r="A48" s="5">
        <v>5</v>
      </c>
      <c r="B48" s="12" t="s">
        <v>22</v>
      </c>
      <c r="C48" s="14">
        <f t="shared" si="6"/>
        <v>268024.80341886677</v>
      </c>
      <c r="D48" s="14">
        <v>268009.24962097785</v>
      </c>
      <c r="E48" s="14">
        <v>0</v>
      </c>
      <c r="F48" s="14">
        <v>0</v>
      </c>
      <c r="G48" s="15">
        <v>15.55379788891878</v>
      </c>
      <c r="H48" s="10"/>
      <c r="I48" s="10"/>
      <c r="M48" s="10"/>
      <c r="N48" s="10"/>
      <c r="O48" s="10"/>
      <c r="P48" s="10"/>
      <c r="Q48" s="10"/>
    </row>
    <row r="49" spans="1:17" x14ac:dyDescent="0.3">
      <c r="A49" s="5">
        <v>6</v>
      </c>
      <c r="B49" s="12" t="s">
        <v>63</v>
      </c>
      <c r="C49" s="14">
        <f t="shared" si="6"/>
        <v>2177185.6823802553</v>
      </c>
      <c r="D49" s="14">
        <v>2177101.8359971815</v>
      </c>
      <c r="E49" s="14">
        <v>0</v>
      </c>
      <c r="F49" s="14">
        <v>0</v>
      </c>
      <c r="G49" s="15">
        <v>83.846383073600009</v>
      </c>
      <c r="H49" s="10"/>
      <c r="I49" s="10"/>
      <c r="M49" s="10"/>
      <c r="N49" s="10"/>
      <c r="O49" s="10"/>
      <c r="P49" s="10"/>
      <c r="Q49" s="10"/>
    </row>
    <row r="50" spans="1:17" ht="21.75" customHeight="1" x14ac:dyDescent="0.3">
      <c r="A50" s="5">
        <v>7</v>
      </c>
      <c r="B50" s="12" t="s">
        <v>23</v>
      </c>
      <c r="C50" s="14">
        <f t="shared" si="6"/>
        <v>800586.8178842708</v>
      </c>
      <c r="D50" s="14">
        <v>800541.64135534421</v>
      </c>
      <c r="E50" s="14">
        <v>0</v>
      </c>
      <c r="F50" s="14">
        <v>0</v>
      </c>
      <c r="G50" s="15">
        <v>45.176528926589526</v>
      </c>
      <c r="H50" s="10"/>
      <c r="I50" s="10"/>
      <c r="M50" s="10"/>
      <c r="N50" s="10"/>
      <c r="O50" s="10"/>
      <c r="P50" s="10"/>
      <c r="Q50" s="10"/>
    </row>
    <row r="51" spans="1:17" ht="17.45" customHeight="1" x14ac:dyDescent="0.3">
      <c r="A51" s="5">
        <v>8</v>
      </c>
      <c r="B51" s="12" t="s">
        <v>64</v>
      </c>
      <c r="C51" s="14">
        <f t="shared" si="6"/>
        <v>3792686.7221111427</v>
      </c>
      <c r="D51" s="14">
        <v>3792276.515769592</v>
      </c>
      <c r="E51" s="14">
        <v>0</v>
      </c>
      <c r="F51" s="14">
        <v>0</v>
      </c>
      <c r="G51" s="15">
        <v>410.20634155068547</v>
      </c>
      <c r="H51" s="10"/>
      <c r="I51" s="10"/>
      <c r="M51" s="10"/>
      <c r="N51" s="10"/>
      <c r="O51" s="10"/>
      <c r="P51" s="10"/>
      <c r="Q51" s="10"/>
    </row>
    <row r="52" spans="1:17" ht="17.45" customHeight="1" x14ac:dyDescent="0.3">
      <c r="A52" s="5">
        <v>9</v>
      </c>
      <c r="B52" s="12" t="s">
        <v>24</v>
      </c>
      <c r="C52" s="14">
        <f t="shared" si="6"/>
        <v>1609587.5013718479</v>
      </c>
      <c r="D52" s="14">
        <v>1609527.3027348991</v>
      </c>
      <c r="E52" s="14">
        <v>0</v>
      </c>
      <c r="F52" s="14">
        <v>0</v>
      </c>
      <c r="G52" s="15">
        <v>60.198636948829517</v>
      </c>
      <c r="H52" s="10"/>
      <c r="I52" s="10"/>
      <c r="M52" s="10"/>
      <c r="N52" s="10"/>
      <c r="O52" s="10"/>
      <c r="P52" s="10"/>
      <c r="Q52" s="10"/>
    </row>
    <row r="53" spans="1:17" ht="17.45" customHeight="1" x14ac:dyDescent="0.3">
      <c r="A53" s="5">
        <v>10</v>
      </c>
      <c r="B53" s="12" t="s">
        <v>65</v>
      </c>
      <c r="C53" s="14">
        <f t="shared" si="6"/>
        <v>681742.46993310738</v>
      </c>
      <c r="D53" s="14">
        <v>681700.08816156664</v>
      </c>
      <c r="E53" s="14">
        <v>0</v>
      </c>
      <c r="F53" s="14">
        <v>0</v>
      </c>
      <c r="G53" s="15">
        <v>42.381771540734917</v>
      </c>
      <c r="H53" s="10"/>
      <c r="I53" s="10"/>
      <c r="M53" s="10"/>
      <c r="N53" s="10"/>
      <c r="O53" s="10"/>
      <c r="P53" s="10"/>
      <c r="Q53" s="10"/>
    </row>
    <row r="54" spans="1:17" x14ac:dyDescent="0.3">
      <c r="A54" s="5">
        <v>11</v>
      </c>
      <c r="B54" s="12" t="s">
        <v>25</v>
      </c>
      <c r="C54" s="14">
        <f t="shared" si="6"/>
        <v>50000</v>
      </c>
      <c r="D54" s="14">
        <v>0</v>
      </c>
      <c r="E54" s="14">
        <v>50000</v>
      </c>
      <c r="F54" s="14">
        <v>0</v>
      </c>
      <c r="G54" s="15">
        <v>0</v>
      </c>
      <c r="H54" s="10"/>
      <c r="I54" s="10"/>
      <c r="M54" s="10"/>
      <c r="N54" s="10"/>
      <c r="O54" s="10"/>
      <c r="P54" s="10"/>
      <c r="Q54" s="10"/>
    </row>
    <row r="55" spans="1:17" x14ac:dyDescent="0.3">
      <c r="A55" s="5"/>
      <c r="B55" s="24" t="s">
        <v>2</v>
      </c>
      <c r="C55" s="16">
        <f>SUM(C44:C54)</f>
        <v>12681070.61958601</v>
      </c>
      <c r="D55" s="16">
        <f t="shared" ref="D55:E55" si="7">SUM(D44:D54)</f>
        <v>12580289.132062662</v>
      </c>
      <c r="E55" s="16">
        <f t="shared" si="7"/>
        <v>100000</v>
      </c>
      <c r="F55" s="16">
        <v>0</v>
      </c>
      <c r="G55" s="17">
        <f>SUM(G44:G54)</f>
        <v>781.48752334719757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</row>
    <row r="56" spans="1:17" x14ac:dyDescent="0.3">
      <c r="A56" s="28" t="s">
        <v>45</v>
      </c>
      <c r="B56" s="28"/>
      <c r="C56" s="28"/>
      <c r="D56" s="28"/>
      <c r="E56" s="28"/>
      <c r="F56" s="28"/>
      <c r="G56" s="28"/>
      <c r="H56" s="10"/>
      <c r="I56" s="10"/>
      <c r="M56" s="10"/>
      <c r="N56" s="10"/>
      <c r="O56" s="10"/>
      <c r="P56" s="10"/>
      <c r="Q56" s="10"/>
    </row>
    <row r="57" spans="1:17" ht="17.45" customHeight="1" x14ac:dyDescent="0.3">
      <c r="A57" s="5">
        <v>1</v>
      </c>
      <c r="B57" s="12" t="s">
        <v>66</v>
      </c>
      <c r="C57" s="18">
        <f>D57+E57+F57+G57</f>
        <v>2640751.7020699582</v>
      </c>
      <c r="D57" s="18">
        <v>2640375.878814328</v>
      </c>
      <c r="E57" s="18">
        <v>0</v>
      </c>
      <c r="F57" s="18">
        <v>0</v>
      </c>
      <c r="G57" s="19">
        <v>375.82325563021004</v>
      </c>
      <c r="H57" s="10"/>
      <c r="I57" s="10"/>
      <c r="M57" s="10"/>
      <c r="N57" s="10"/>
      <c r="O57" s="10"/>
      <c r="P57" s="10"/>
      <c r="Q57" s="10"/>
    </row>
    <row r="58" spans="1:17" ht="17.45" customHeight="1" x14ac:dyDescent="0.3">
      <c r="A58" s="5">
        <v>2</v>
      </c>
      <c r="B58" s="12" t="s">
        <v>67</v>
      </c>
      <c r="C58" s="18">
        <f t="shared" ref="C58:C67" si="8">D58+E58+F58+G58</f>
        <v>396818.78126057825</v>
      </c>
      <c r="D58" s="18">
        <v>396784.55184185924</v>
      </c>
      <c r="E58" s="18">
        <v>0</v>
      </c>
      <c r="F58" s="18">
        <v>0</v>
      </c>
      <c r="G58" s="19">
        <v>34.229418719012756</v>
      </c>
      <c r="H58" s="10"/>
      <c r="I58" s="10"/>
      <c r="M58" s="10"/>
      <c r="N58" s="10"/>
      <c r="O58" s="10"/>
      <c r="P58" s="10"/>
      <c r="Q58" s="10"/>
    </row>
    <row r="59" spans="1:17" x14ac:dyDescent="0.3">
      <c r="A59" s="5">
        <v>3</v>
      </c>
      <c r="B59" s="12" t="s">
        <v>26</v>
      </c>
      <c r="C59" s="18">
        <f t="shared" si="8"/>
        <v>104547.73278402613</v>
      </c>
      <c r="D59" s="18">
        <v>104529.20590056396</v>
      </c>
      <c r="E59" s="18">
        <v>0</v>
      </c>
      <c r="F59" s="18">
        <v>0</v>
      </c>
      <c r="G59" s="19">
        <v>18.526883462167461</v>
      </c>
      <c r="H59" s="10"/>
      <c r="I59" s="10"/>
      <c r="M59" s="10"/>
      <c r="N59" s="10"/>
      <c r="O59" s="10"/>
      <c r="P59" s="10"/>
      <c r="Q59" s="10"/>
    </row>
    <row r="60" spans="1:17" x14ac:dyDescent="0.3">
      <c r="A60" s="5">
        <v>4</v>
      </c>
      <c r="B60" s="12" t="s">
        <v>27</v>
      </c>
      <c r="C60" s="18">
        <f t="shared" si="8"/>
        <v>506059.24791106366</v>
      </c>
      <c r="D60" s="18">
        <v>506036.60220339039</v>
      </c>
      <c r="E60" s="18">
        <v>0</v>
      </c>
      <c r="F60" s="18">
        <v>0</v>
      </c>
      <c r="G60" s="19">
        <v>22.645707673276775</v>
      </c>
      <c r="H60" s="10"/>
      <c r="I60" s="10"/>
      <c r="M60" s="10"/>
      <c r="N60" s="10"/>
      <c r="O60" s="10"/>
      <c r="P60" s="10"/>
      <c r="Q60" s="10"/>
    </row>
    <row r="61" spans="1:17" x14ac:dyDescent="0.3">
      <c r="A61" s="5">
        <v>5</v>
      </c>
      <c r="B61" s="12" t="s">
        <v>28</v>
      </c>
      <c r="C61" s="18">
        <f t="shared" si="8"/>
        <v>529877.89511437435</v>
      </c>
      <c r="D61" s="18">
        <v>529837.22637298843</v>
      </c>
      <c r="E61" s="18">
        <v>0</v>
      </c>
      <c r="F61" s="18">
        <v>0</v>
      </c>
      <c r="G61" s="19">
        <v>40.668741385976318</v>
      </c>
      <c r="H61" s="10"/>
      <c r="I61" s="10"/>
      <c r="M61" s="10"/>
      <c r="N61" s="10"/>
      <c r="O61" s="10"/>
      <c r="P61" s="10"/>
      <c r="Q61" s="10"/>
    </row>
    <row r="62" spans="1:17" x14ac:dyDescent="0.3">
      <c r="A62" s="5">
        <v>6</v>
      </c>
      <c r="B62" s="12" t="s">
        <v>90</v>
      </c>
      <c r="C62" s="18">
        <f t="shared" si="8"/>
        <v>1360032.2263236723</v>
      </c>
      <c r="D62" s="18">
        <v>1359863.3018920606</v>
      </c>
      <c r="E62" s="18">
        <v>0</v>
      </c>
      <c r="F62" s="18">
        <v>0</v>
      </c>
      <c r="G62" s="19">
        <v>168.9244316117838</v>
      </c>
      <c r="H62" s="10"/>
      <c r="I62" s="10"/>
      <c r="M62" s="10"/>
      <c r="N62" s="10"/>
      <c r="O62" s="10"/>
      <c r="P62" s="10"/>
      <c r="Q62" s="10"/>
    </row>
    <row r="63" spans="1:17" ht="17.45" customHeight="1" x14ac:dyDescent="0.3">
      <c r="A63" s="5">
        <v>7</v>
      </c>
      <c r="B63" s="12" t="s">
        <v>68</v>
      </c>
      <c r="C63" s="18">
        <f t="shared" si="8"/>
        <v>109.919825121047</v>
      </c>
      <c r="D63" s="18">
        <v>0</v>
      </c>
      <c r="E63" s="18">
        <v>0</v>
      </c>
      <c r="F63" s="18">
        <v>0</v>
      </c>
      <c r="G63" s="19">
        <v>109.919825121047</v>
      </c>
      <c r="H63" s="10"/>
      <c r="I63" s="10"/>
      <c r="M63" s="10"/>
      <c r="N63" s="10"/>
      <c r="O63" s="10"/>
      <c r="P63" s="10"/>
      <c r="Q63" s="10"/>
    </row>
    <row r="64" spans="1:17" ht="17.45" customHeight="1" x14ac:dyDescent="0.3">
      <c r="A64" s="5">
        <v>8</v>
      </c>
      <c r="B64" s="12" t="s">
        <v>69</v>
      </c>
      <c r="C64" s="18">
        <f t="shared" si="8"/>
        <v>2005809.2986673713</v>
      </c>
      <c r="D64" s="18">
        <v>2005646.0764811973</v>
      </c>
      <c r="E64" s="18">
        <v>0</v>
      </c>
      <c r="F64" s="18">
        <v>0</v>
      </c>
      <c r="G64" s="19">
        <v>163.22218617401086</v>
      </c>
      <c r="H64" s="10"/>
      <c r="I64" s="10"/>
      <c r="M64" s="10"/>
      <c r="N64" s="10"/>
      <c r="O64" s="10"/>
      <c r="P64" s="10"/>
      <c r="Q64" s="10"/>
    </row>
    <row r="65" spans="1:17" ht="17.45" customHeight="1" x14ac:dyDescent="0.3">
      <c r="A65" s="5">
        <v>9</v>
      </c>
      <c r="B65" s="12" t="s">
        <v>91</v>
      </c>
      <c r="C65" s="18">
        <f t="shared" si="8"/>
        <v>1131745.6091254065</v>
      </c>
      <c r="D65" s="18">
        <v>1131639.0937243402</v>
      </c>
      <c r="E65" s="18">
        <v>0</v>
      </c>
      <c r="F65" s="18">
        <v>0</v>
      </c>
      <c r="G65" s="19">
        <v>106.5154010662809</v>
      </c>
      <c r="H65" s="10"/>
      <c r="I65" s="10"/>
      <c r="M65" s="10"/>
      <c r="N65" s="10"/>
      <c r="O65" s="10"/>
      <c r="P65" s="10"/>
      <c r="Q65" s="10"/>
    </row>
    <row r="66" spans="1:17" x14ac:dyDescent="0.3">
      <c r="A66" s="5">
        <v>10</v>
      </c>
      <c r="B66" s="12" t="s">
        <v>29</v>
      </c>
      <c r="C66" s="18">
        <f t="shared" si="8"/>
        <v>1349858.5140696787</v>
      </c>
      <c r="D66" s="18">
        <v>1349751.7899506623</v>
      </c>
      <c r="E66" s="18">
        <v>0</v>
      </c>
      <c r="F66" s="18">
        <v>0</v>
      </c>
      <c r="G66" s="19">
        <v>106.724119016435</v>
      </c>
      <c r="H66" s="10"/>
      <c r="I66" s="10"/>
      <c r="M66" s="10"/>
      <c r="N66" s="10"/>
      <c r="O66" s="10"/>
      <c r="P66" s="10"/>
      <c r="Q66" s="10"/>
    </row>
    <row r="67" spans="1:17" x14ac:dyDescent="0.3">
      <c r="A67" s="5">
        <v>11</v>
      </c>
      <c r="B67" s="12" t="s">
        <v>30</v>
      </c>
      <c r="C67" s="18">
        <f t="shared" si="8"/>
        <v>318282.81384939299</v>
      </c>
      <c r="D67" s="18">
        <v>318218.17785904947</v>
      </c>
      <c r="E67" s="18">
        <v>0</v>
      </c>
      <c r="F67" s="18">
        <v>0</v>
      </c>
      <c r="G67" s="19">
        <v>64.63599034352228</v>
      </c>
      <c r="H67" s="10"/>
      <c r="I67" s="10"/>
      <c r="M67" s="10"/>
      <c r="N67" s="10"/>
      <c r="O67" s="10"/>
      <c r="P67" s="10"/>
      <c r="Q67" s="10"/>
    </row>
    <row r="68" spans="1:17" ht="19.899999999999999" customHeight="1" x14ac:dyDescent="0.3">
      <c r="A68" s="5"/>
      <c r="B68" s="24" t="s">
        <v>2</v>
      </c>
      <c r="C68" s="20">
        <f>SUM(C57:C67)</f>
        <v>10343893.741000643</v>
      </c>
      <c r="D68" s="20">
        <f t="shared" ref="D68:F68" si="9">SUM(D57:D67)</f>
        <v>10342681.905040439</v>
      </c>
      <c r="E68" s="20">
        <f t="shared" si="9"/>
        <v>0</v>
      </c>
      <c r="F68" s="20">
        <f t="shared" si="9"/>
        <v>0</v>
      </c>
      <c r="G68" s="21">
        <f>SUM(G57:G67)</f>
        <v>1211.8359602037231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21" customHeight="1" x14ac:dyDescent="0.3">
      <c r="A69" s="28" t="s">
        <v>46</v>
      </c>
      <c r="B69" s="28"/>
      <c r="C69" s="28"/>
      <c r="D69" s="28"/>
      <c r="E69" s="28"/>
      <c r="F69" s="28"/>
      <c r="G69" s="28"/>
      <c r="H69" s="10"/>
      <c r="I69" s="10"/>
      <c r="M69" s="10"/>
      <c r="N69" s="10"/>
      <c r="O69" s="10"/>
      <c r="P69" s="10"/>
      <c r="Q69" s="10"/>
    </row>
    <row r="70" spans="1:17" x14ac:dyDescent="0.3">
      <c r="A70" s="5">
        <v>1</v>
      </c>
      <c r="B70" s="12" t="s">
        <v>31</v>
      </c>
      <c r="C70" s="14">
        <f>D70+E70+F70+G70</f>
        <v>2650120.5009891097</v>
      </c>
      <c r="D70" s="14">
        <v>2650008.8297564699</v>
      </c>
      <c r="E70" s="14">
        <v>0</v>
      </c>
      <c r="F70" s="14">
        <v>0</v>
      </c>
      <c r="G70" s="15">
        <v>111.67123263981193</v>
      </c>
      <c r="H70" s="10"/>
      <c r="I70" s="10"/>
      <c r="M70" s="10"/>
      <c r="N70" s="10"/>
      <c r="O70" s="10"/>
      <c r="P70" s="10"/>
      <c r="Q70" s="10"/>
    </row>
    <row r="71" spans="1:17" x14ac:dyDescent="0.3">
      <c r="A71" s="5">
        <v>2</v>
      </c>
      <c r="B71" s="12" t="s">
        <v>70</v>
      </c>
      <c r="C71" s="14">
        <f t="shared" ref="C71:C74" si="10">D71+E71+F71+G71</f>
        <v>494688.44619945029</v>
      </c>
      <c r="D71" s="14">
        <v>494669.61488289805</v>
      </c>
      <c r="E71" s="14">
        <v>0</v>
      </c>
      <c r="F71" s="14">
        <v>0</v>
      </c>
      <c r="G71" s="15">
        <v>18.831316552241333</v>
      </c>
      <c r="H71" s="10"/>
      <c r="I71" s="10"/>
      <c r="M71" s="10"/>
      <c r="N71" s="10"/>
      <c r="O71" s="10"/>
      <c r="P71" s="10"/>
      <c r="Q71" s="10"/>
    </row>
    <row r="72" spans="1:17" x14ac:dyDescent="0.3">
      <c r="A72" s="5">
        <v>3</v>
      </c>
      <c r="B72" s="12" t="s">
        <v>32</v>
      </c>
      <c r="C72" s="14">
        <f t="shared" si="10"/>
        <v>749630.60014795593</v>
      </c>
      <c r="D72" s="14">
        <v>749602.40336246905</v>
      </c>
      <c r="E72" s="14">
        <v>0</v>
      </c>
      <c r="F72" s="14">
        <v>0</v>
      </c>
      <c r="G72" s="15">
        <v>28.196785486885346</v>
      </c>
      <c r="H72" s="10"/>
      <c r="I72" s="10"/>
      <c r="M72" s="10"/>
      <c r="N72" s="10"/>
      <c r="O72" s="10"/>
      <c r="P72" s="10"/>
      <c r="Q72" s="10"/>
    </row>
    <row r="73" spans="1:17" x14ac:dyDescent="0.3">
      <c r="A73" s="5">
        <v>4</v>
      </c>
      <c r="B73" s="12" t="s">
        <v>71</v>
      </c>
      <c r="C73" s="14">
        <f t="shared" si="10"/>
        <v>2577195.3029817827</v>
      </c>
      <c r="D73" s="14">
        <v>2577092.6680035498</v>
      </c>
      <c r="E73" s="14">
        <v>0</v>
      </c>
      <c r="F73" s="14">
        <v>0</v>
      </c>
      <c r="G73" s="15">
        <v>102.63497823290527</v>
      </c>
      <c r="H73" s="10"/>
      <c r="I73" s="10"/>
      <c r="M73" s="10"/>
      <c r="N73" s="10"/>
      <c r="O73" s="10"/>
      <c r="P73" s="10"/>
      <c r="Q73" s="10"/>
    </row>
    <row r="74" spans="1:17" x14ac:dyDescent="0.3">
      <c r="A74" s="5">
        <v>5</v>
      </c>
      <c r="B74" s="12" t="s">
        <v>72</v>
      </c>
      <c r="C74" s="14">
        <f t="shared" si="10"/>
        <v>4424181.8129559197</v>
      </c>
      <c r="D74" s="14">
        <v>4423822.3265922461</v>
      </c>
      <c r="E74" s="14">
        <v>0</v>
      </c>
      <c r="F74" s="14">
        <v>0</v>
      </c>
      <c r="G74" s="15">
        <v>359.48636367404833</v>
      </c>
      <c r="H74" s="10"/>
      <c r="I74" s="10"/>
      <c r="M74" s="10"/>
      <c r="N74" s="10"/>
      <c r="O74" s="10"/>
      <c r="P74" s="10"/>
      <c r="Q74" s="10"/>
    </row>
    <row r="75" spans="1:17" x14ac:dyDescent="0.3">
      <c r="A75" s="5">
        <v>6</v>
      </c>
      <c r="B75" s="12" t="s">
        <v>73</v>
      </c>
      <c r="C75" s="14">
        <f>D75+E75+F75+G75</f>
        <v>1115931.5866352192</v>
      </c>
      <c r="D75" s="14">
        <v>1115881.2583898839</v>
      </c>
      <c r="E75" s="14">
        <v>0</v>
      </c>
      <c r="F75" s="14">
        <v>0</v>
      </c>
      <c r="G75" s="15">
        <v>50.328245335258543</v>
      </c>
      <c r="H75" s="10"/>
      <c r="I75" s="10"/>
      <c r="M75" s="10"/>
      <c r="N75" s="10"/>
      <c r="O75" s="10"/>
      <c r="P75" s="10"/>
      <c r="Q75" s="10"/>
    </row>
    <row r="76" spans="1:17" x14ac:dyDescent="0.3">
      <c r="A76" s="5"/>
      <c r="B76" s="24" t="s">
        <v>2</v>
      </c>
      <c r="C76" s="16">
        <f>SUM(C70:C75)</f>
        <v>12011748.249909436</v>
      </c>
      <c r="D76" s="16">
        <f t="shared" ref="D76:G76" si="11">SUM(D70:D75)</f>
        <v>12011077.100987518</v>
      </c>
      <c r="E76" s="16">
        <f t="shared" si="11"/>
        <v>0</v>
      </c>
      <c r="F76" s="16">
        <f t="shared" si="11"/>
        <v>0</v>
      </c>
      <c r="G76" s="16">
        <f t="shared" si="11"/>
        <v>671.14892192115076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</row>
    <row r="77" spans="1:17" x14ac:dyDescent="0.3">
      <c r="A77" s="28" t="s">
        <v>47</v>
      </c>
      <c r="B77" s="28"/>
      <c r="C77" s="28"/>
      <c r="D77" s="28"/>
      <c r="E77" s="28"/>
      <c r="F77" s="28"/>
      <c r="G77" s="28"/>
      <c r="H77" s="10"/>
      <c r="I77" s="10"/>
      <c r="M77" s="10"/>
      <c r="N77" s="10"/>
      <c r="O77" s="10"/>
      <c r="P77" s="10"/>
      <c r="Q77" s="10"/>
    </row>
    <row r="78" spans="1:17" x14ac:dyDescent="0.3">
      <c r="A78" s="5">
        <v>1</v>
      </c>
      <c r="B78" s="12" t="s">
        <v>74</v>
      </c>
      <c r="C78" s="18">
        <f>D78+E78+F78+G78</f>
        <v>1477152.3072174385</v>
      </c>
      <c r="D78" s="18">
        <v>1427065.0900796573</v>
      </c>
      <c r="E78" s="18">
        <v>0</v>
      </c>
      <c r="F78" s="18">
        <v>50000</v>
      </c>
      <c r="G78" s="19">
        <v>87.217137781204656</v>
      </c>
      <c r="H78" s="10"/>
      <c r="I78" s="10"/>
      <c r="M78" s="10"/>
      <c r="N78" s="10"/>
      <c r="O78" s="10"/>
      <c r="P78" s="10"/>
      <c r="Q78" s="10"/>
    </row>
    <row r="79" spans="1:17" x14ac:dyDescent="0.3">
      <c r="A79" s="5">
        <v>2</v>
      </c>
      <c r="B79" s="12" t="s">
        <v>33</v>
      </c>
      <c r="C79" s="18">
        <f t="shared" ref="C79:C84" si="12">D79+E79+F79+G79</f>
        <v>3010941.5208226922</v>
      </c>
      <c r="D79" s="18">
        <v>2915818.406315261</v>
      </c>
      <c r="E79" s="18">
        <v>0</v>
      </c>
      <c r="F79" s="18">
        <v>95000</v>
      </c>
      <c r="G79" s="19">
        <v>123.11450743116438</v>
      </c>
      <c r="H79" s="10"/>
      <c r="I79" s="10"/>
      <c r="M79" s="10"/>
      <c r="N79" s="10"/>
      <c r="O79" s="10"/>
      <c r="P79" s="10"/>
      <c r="Q79" s="10"/>
    </row>
    <row r="80" spans="1:17" x14ac:dyDescent="0.3">
      <c r="A80" s="5">
        <v>3</v>
      </c>
      <c r="B80" s="12" t="s">
        <v>75</v>
      </c>
      <c r="C80" s="18">
        <f t="shared" si="12"/>
        <v>680479.49354514037</v>
      </c>
      <c r="D80" s="18">
        <v>675444.89050314506</v>
      </c>
      <c r="E80" s="18">
        <v>0</v>
      </c>
      <c r="F80" s="18">
        <v>5000</v>
      </c>
      <c r="G80" s="19">
        <v>34.603041995316744</v>
      </c>
      <c r="H80" s="10"/>
      <c r="I80" s="10"/>
      <c r="M80" s="10"/>
      <c r="N80" s="10"/>
      <c r="O80" s="10"/>
      <c r="P80" s="10"/>
      <c r="Q80" s="10"/>
    </row>
    <row r="81" spans="1:17" x14ac:dyDescent="0.3">
      <c r="A81" s="5">
        <v>4</v>
      </c>
      <c r="B81" s="12" t="s">
        <v>76</v>
      </c>
      <c r="C81" s="18">
        <f t="shared" si="12"/>
        <v>320722.66452097922</v>
      </c>
      <c r="D81" s="18">
        <v>315708.70639055851</v>
      </c>
      <c r="E81" s="18">
        <v>0</v>
      </c>
      <c r="F81" s="18">
        <v>5000</v>
      </c>
      <c r="G81" s="19">
        <v>13.958130420709495</v>
      </c>
      <c r="H81" s="10"/>
      <c r="I81" s="10"/>
      <c r="M81" s="10"/>
      <c r="N81" s="10"/>
      <c r="O81" s="10"/>
      <c r="P81" s="10"/>
      <c r="Q81" s="10"/>
    </row>
    <row r="82" spans="1:17" x14ac:dyDescent="0.3">
      <c r="A82" s="5">
        <v>5</v>
      </c>
      <c r="B82" s="12" t="s">
        <v>34</v>
      </c>
      <c r="C82" s="18">
        <f t="shared" si="12"/>
        <v>2155280.479265037</v>
      </c>
      <c r="D82" s="18">
        <v>2155205.6326223197</v>
      </c>
      <c r="E82" s="18">
        <v>0</v>
      </c>
      <c r="F82" s="18">
        <v>0</v>
      </c>
      <c r="G82" s="19">
        <v>74.846642717020586</v>
      </c>
      <c r="H82" s="10"/>
      <c r="I82" s="10"/>
      <c r="M82" s="10"/>
      <c r="N82" s="10"/>
      <c r="O82" s="10"/>
      <c r="P82" s="10"/>
      <c r="Q82" s="10"/>
    </row>
    <row r="83" spans="1:17" x14ac:dyDescent="0.3">
      <c r="A83" s="5">
        <v>6</v>
      </c>
      <c r="B83" s="12" t="s">
        <v>35</v>
      </c>
      <c r="C83" s="18">
        <f t="shared" si="12"/>
        <v>320670.79456484132</v>
      </c>
      <c r="D83" s="18">
        <v>285646.19072453561</v>
      </c>
      <c r="E83" s="18">
        <v>0</v>
      </c>
      <c r="F83" s="18">
        <v>35000</v>
      </c>
      <c r="G83" s="19">
        <v>24.603840305702761</v>
      </c>
      <c r="H83" s="10"/>
      <c r="I83" s="10"/>
      <c r="M83" s="10"/>
      <c r="N83" s="10"/>
      <c r="O83" s="10"/>
      <c r="P83" s="10"/>
      <c r="Q83" s="10"/>
    </row>
    <row r="84" spans="1:17" x14ac:dyDescent="0.3">
      <c r="A84" s="5">
        <v>7</v>
      </c>
      <c r="B84" s="12" t="s">
        <v>36</v>
      </c>
      <c r="C84" s="18">
        <f t="shared" si="12"/>
        <v>505574.25988179148</v>
      </c>
      <c r="D84" s="18">
        <v>505545.74611904635</v>
      </c>
      <c r="E84" s="18">
        <v>0</v>
      </c>
      <c r="F84" s="18">
        <v>0</v>
      </c>
      <c r="G84" s="19">
        <v>28.513762745133135</v>
      </c>
      <c r="H84" s="10"/>
      <c r="I84" s="10"/>
      <c r="M84" s="10"/>
      <c r="N84" s="10"/>
      <c r="O84" s="10"/>
      <c r="P84" s="10"/>
      <c r="Q84" s="10"/>
    </row>
    <row r="85" spans="1:17" x14ac:dyDescent="0.3">
      <c r="A85" s="5"/>
      <c r="B85" s="24" t="s">
        <v>2</v>
      </c>
      <c r="C85" s="20">
        <f>SUM(C78:C84)</f>
        <v>8470821.5198179185</v>
      </c>
      <c r="D85" s="20">
        <f t="shared" ref="D85:G85" si="13">SUM(D78:D84)</f>
        <v>8280434.6627545236</v>
      </c>
      <c r="E85" s="20">
        <f t="shared" si="13"/>
        <v>0</v>
      </c>
      <c r="F85" s="20">
        <f t="shared" si="13"/>
        <v>190000</v>
      </c>
      <c r="G85" s="20">
        <f t="shared" si="13"/>
        <v>386.85706339625176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x14ac:dyDescent="0.3">
      <c r="A86" s="28" t="s">
        <v>48</v>
      </c>
      <c r="B86" s="28"/>
      <c r="C86" s="28"/>
      <c r="D86" s="28"/>
      <c r="E86" s="28"/>
      <c r="F86" s="28"/>
      <c r="G86" s="28"/>
      <c r="H86" s="10"/>
      <c r="I86" s="10"/>
      <c r="M86" s="10"/>
      <c r="N86" s="10"/>
      <c r="O86" s="10"/>
      <c r="P86" s="10"/>
      <c r="Q86" s="10"/>
    </row>
    <row r="87" spans="1:17" x14ac:dyDescent="0.3">
      <c r="A87" s="5">
        <v>1</v>
      </c>
      <c r="B87" s="12" t="s">
        <v>37</v>
      </c>
      <c r="C87" s="18">
        <f>D87+E87+F87+G87</f>
        <v>528904.84209942573</v>
      </c>
      <c r="D87" s="18">
        <v>518873.63385433058</v>
      </c>
      <c r="E87" s="18">
        <v>0</v>
      </c>
      <c r="F87" s="18">
        <v>10000</v>
      </c>
      <c r="G87" s="19">
        <v>31.208245095214806</v>
      </c>
      <c r="H87" s="10"/>
      <c r="I87" s="10"/>
      <c r="M87" s="10"/>
      <c r="N87" s="10"/>
      <c r="O87" s="10"/>
      <c r="P87" s="10"/>
      <c r="Q87" s="10"/>
    </row>
    <row r="88" spans="1:17" x14ac:dyDescent="0.3">
      <c r="A88" s="5">
        <v>2</v>
      </c>
      <c r="B88" s="12" t="s">
        <v>38</v>
      </c>
      <c r="C88" s="18">
        <f t="shared" ref="C88:C91" si="14">D88+E88+F88+G88</f>
        <v>331536.34522777819</v>
      </c>
      <c r="D88" s="18">
        <v>331523.96165583027</v>
      </c>
      <c r="E88" s="18">
        <v>0</v>
      </c>
      <c r="F88" s="18">
        <v>0</v>
      </c>
      <c r="G88" s="19">
        <v>12.383571947924793</v>
      </c>
      <c r="H88" s="10"/>
      <c r="I88" s="10"/>
      <c r="M88" s="10"/>
      <c r="N88" s="10"/>
      <c r="O88" s="10"/>
      <c r="P88" s="10"/>
      <c r="Q88" s="10"/>
    </row>
    <row r="89" spans="1:17" x14ac:dyDescent="0.3">
      <c r="A89" s="5">
        <v>3</v>
      </c>
      <c r="B89" s="12" t="s">
        <v>77</v>
      </c>
      <c r="C89" s="18">
        <f t="shared" si="14"/>
        <v>739201.23416142515</v>
      </c>
      <c r="D89" s="18">
        <v>739153.18207493285</v>
      </c>
      <c r="E89" s="18">
        <v>0</v>
      </c>
      <c r="F89" s="18">
        <v>0</v>
      </c>
      <c r="G89" s="19">
        <v>48.052086492301896</v>
      </c>
      <c r="H89" s="10"/>
      <c r="I89" s="10"/>
      <c r="M89" s="10"/>
      <c r="N89" s="10"/>
      <c r="O89" s="10"/>
      <c r="P89" s="10"/>
      <c r="Q89" s="10"/>
    </row>
    <row r="90" spans="1:17" x14ac:dyDescent="0.3">
      <c r="A90" s="5">
        <v>4</v>
      </c>
      <c r="B90" s="12" t="s">
        <v>78</v>
      </c>
      <c r="C90" s="18">
        <f t="shared" si="14"/>
        <v>326806.80562642339</v>
      </c>
      <c r="D90" s="18">
        <v>326772.47968370392</v>
      </c>
      <c r="E90" s="18">
        <v>0</v>
      </c>
      <c r="F90" s="18">
        <v>0</v>
      </c>
      <c r="G90" s="19">
        <v>34.325942719471641</v>
      </c>
      <c r="H90" s="10"/>
      <c r="I90" s="10"/>
      <c r="M90" s="10"/>
      <c r="N90" s="10"/>
      <c r="O90" s="10"/>
      <c r="P90" s="10"/>
      <c r="Q90" s="10"/>
    </row>
    <row r="91" spans="1:17" x14ac:dyDescent="0.3">
      <c r="A91" s="5">
        <v>5</v>
      </c>
      <c r="B91" s="12" t="s">
        <v>79</v>
      </c>
      <c r="C91" s="18">
        <f t="shared" si="14"/>
        <v>695683.20134127862</v>
      </c>
      <c r="D91" s="18">
        <v>675647.77228919393</v>
      </c>
      <c r="E91" s="18">
        <v>0</v>
      </c>
      <c r="F91" s="18">
        <v>20000</v>
      </c>
      <c r="G91" s="19">
        <v>35.429052084684372</v>
      </c>
      <c r="H91" s="10"/>
      <c r="I91" s="10"/>
      <c r="M91" s="10"/>
      <c r="N91" s="10"/>
      <c r="O91" s="10"/>
      <c r="P91" s="10"/>
      <c r="Q91" s="10"/>
    </row>
    <row r="92" spans="1:17" x14ac:dyDescent="0.3">
      <c r="A92" s="5"/>
      <c r="B92" s="24" t="s">
        <v>2</v>
      </c>
      <c r="C92" s="20">
        <f>SUM(C87:C91)</f>
        <v>2622132.4284563311</v>
      </c>
      <c r="D92" s="20">
        <f t="shared" ref="D92:G92" si="15">SUM(D87:D91)</f>
        <v>2591971.0295579918</v>
      </c>
      <c r="E92" s="20">
        <f t="shared" si="15"/>
        <v>0</v>
      </c>
      <c r="F92" s="20">
        <f t="shared" si="15"/>
        <v>30000</v>
      </c>
      <c r="G92" s="20">
        <f t="shared" si="15"/>
        <v>161.39889833959751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x14ac:dyDescent="0.3">
      <c r="A93" s="28" t="s">
        <v>49</v>
      </c>
      <c r="B93" s="28"/>
      <c r="C93" s="28"/>
      <c r="D93" s="28"/>
      <c r="E93" s="28"/>
      <c r="F93" s="28"/>
      <c r="G93" s="28"/>
      <c r="H93" s="10"/>
      <c r="I93" s="10"/>
      <c r="M93" s="10"/>
      <c r="N93" s="10"/>
      <c r="O93" s="10"/>
      <c r="P93" s="10"/>
      <c r="Q93" s="10"/>
    </row>
    <row r="94" spans="1:17" x14ac:dyDescent="0.3">
      <c r="A94" s="5">
        <v>1</v>
      </c>
      <c r="B94" s="12" t="s">
        <v>39</v>
      </c>
      <c r="C94" s="14">
        <f>D94+E94+F94+G94</f>
        <v>1661956.9626874146</v>
      </c>
      <c r="D94" s="14">
        <v>1616888.6343360215</v>
      </c>
      <c r="E94" s="14">
        <v>0</v>
      </c>
      <c r="F94" s="14">
        <v>45000</v>
      </c>
      <c r="G94" s="15">
        <v>68.328351393109187</v>
      </c>
      <c r="H94" s="10"/>
      <c r="I94" s="10"/>
      <c r="M94" s="10"/>
      <c r="N94" s="10"/>
      <c r="O94" s="10"/>
      <c r="P94" s="10"/>
      <c r="Q94" s="10"/>
    </row>
    <row r="95" spans="1:17" x14ac:dyDescent="0.3">
      <c r="A95" s="5">
        <v>2</v>
      </c>
      <c r="B95" s="12" t="s">
        <v>82</v>
      </c>
      <c r="C95" s="14">
        <f t="shared" ref="C95:C97" si="16">D95+E95+F95+G95</f>
        <v>1007570.7114117853</v>
      </c>
      <c r="D95" s="14">
        <v>1007500.2379734918</v>
      </c>
      <c r="E95" s="14">
        <v>0</v>
      </c>
      <c r="F95" s="14">
        <v>0</v>
      </c>
      <c r="G95" s="15">
        <v>70.473438293556683</v>
      </c>
      <c r="H95" s="10"/>
      <c r="I95" s="10"/>
      <c r="M95" s="10"/>
      <c r="N95" s="10"/>
      <c r="O95" s="10"/>
      <c r="P95" s="10"/>
      <c r="Q95" s="10"/>
    </row>
    <row r="96" spans="1:17" x14ac:dyDescent="0.3">
      <c r="A96" s="5">
        <v>3</v>
      </c>
      <c r="B96" s="12" t="s">
        <v>81</v>
      </c>
      <c r="C96" s="14">
        <f t="shared" si="16"/>
        <v>2298848.7962668971</v>
      </c>
      <c r="D96" s="14">
        <v>2253726.4963211194</v>
      </c>
      <c r="E96" s="14">
        <v>0</v>
      </c>
      <c r="F96" s="14">
        <v>45000</v>
      </c>
      <c r="G96" s="15">
        <v>122.29994577774778</v>
      </c>
      <c r="H96" s="10"/>
      <c r="I96" s="10"/>
      <c r="M96" s="10"/>
      <c r="N96" s="10"/>
      <c r="O96" s="10"/>
      <c r="P96" s="10"/>
      <c r="Q96" s="10"/>
    </row>
    <row r="97" spans="1:17" x14ac:dyDescent="0.3">
      <c r="A97" s="5">
        <v>4</v>
      </c>
      <c r="B97" s="12" t="s">
        <v>80</v>
      </c>
      <c r="C97" s="14">
        <f t="shared" si="16"/>
        <v>1689997.4970441631</v>
      </c>
      <c r="D97" s="14">
        <v>1644883.4023236518</v>
      </c>
      <c r="E97" s="14">
        <v>0</v>
      </c>
      <c r="F97" s="14">
        <v>45000</v>
      </c>
      <c r="G97" s="15">
        <v>114.09472051123157</v>
      </c>
      <c r="H97" s="10"/>
      <c r="I97" s="10"/>
      <c r="M97" s="10"/>
      <c r="N97" s="10"/>
      <c r="O97" s="10"/>
      <c r="P97" s="10"/>
      <c r="Q97" s="10"/>
    </row>
    <row r="98" spans="1:17" x14ac:dyDescent="0.3">
      <c r="A98" s="5"/>
      <c r="B98" s="24" t="s">
        <v>2</v>
      </c>
      <c r="C98" s="16">
        <f>SUM(C94:C97)</f>
        <v>6658373.9674102599</v>
      </c>
      <c r="D98" s="16">
        <f>SUM(D94:D97)</f>
        <v>6522998.7709542848</v>
      </c>
      <c r="E98" s="16">
        <v>0</v>
      </c>
      <c r="F98" s="16">
        <v>135000</v>
      </c>
      <c r="G98" s="17">
        <f>SUM(G94:G97)</f>
        <v>375.19645597564522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1:17" x14ac:dyDescent="0.3">
      <c r="E99" s="10"/>
    </row>
  </sheetData>
  <mergeCells count="16">
    <mergeCell ref="A1:G1"/>
    <mergeCell ref="A2:G2"/>
    <mergeCell ref="C4:C5"/>
    <mergeCell ref="B4:B5"/>
    <mergeCell ref="A4:A5"/>
    <mergeCell ref="D4:G4"/>
    <mergeCell ref="B10:G10"/>
    <mergeCell ref="B20:G20"/>
    <mergeCell ref="A27:G27"/>
    <mergeCell ref="A36:G36"/>
    <mergeCell ref="A43:G43"/>
    <mergeCell ref="A56:G56"/>
    <mergeCell ref="A69:G69"/>
    <mergeCell ref="A77:G77"/>
    <mergeCell ref="A86:G86"/>
    <mergeCell ref="A93:G93"/>
  </mergeCells>
  <pageMargins left="0.23622047244094499" right="0.23622047244094499" top="0.23622047244094499" bottom="0.38" header="0.196850393700787" footer="0.196850393700787"/>
  <pageSetup scale="85" firstPageNumber="154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ԴՈՏԱՑԻԱ-2026</vt:lpstr>
      <vt:lpstr>'ԴՈՏԱՑԻԱ-2026'!Print_Titles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https:/mul2-minfin.gov.am/tasks/879539/oneclick/b4079a810fee40226badd99aef2a1b4779ab06a9c07e80beaa9bc575f0c7b4d2.xlsx?token=6df5f8166e984d6c65c52c1dd75d9af9</cp:keywords>
  <cp:lastModifiedBy/>
  <dcterms:created xsi:type="dcterms:W3CDTF">2006-09-16T00:00:00Z</dcterms:created>
  <dcterms:modified xsi:type="dcterms:W3CDTF">2025-12-09T06:40:58Z</dcterms:modified>
</cp:coreProperties>
</file>