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budgetorg\Revenue\SHARING\2026_BUDGET\ՕՐԵՆՔԻ ՓԱԹԵԹ\օրենք\օրենքի հավելվածներ\"/>
    </mc:Choice>
  </mc:AlternateContent>
  <bookViews>
    <workbookView xWindow="0" yWindow="0" windowWidth="28770" windowHeight="11280"/>
  </bookViews>
  <sheets>
    <sheet name="1133-12001" sheetId="8" r:id="rId1"/>
  </sheets>
  <definedNames>
    <definedName name="_xlnm.Print_Area" localSheetId="0">'1133-12001'!$A$1:$D$80</definedName>
    <definedName name="_xlnm.Print_Titles" localSheetId="0">'1133-12001'!$7:$8</definedName>
  </definedNames>
  <calcPr calcId="162913"/>
</workbook>
</file>

<file path=xl/calcChain.xml><?xml version="1.0" encoding="utf-8"?>
<calcChain xmlns="http://schemas.openxmlformats.org/spreadsheetml/2006/main">
  <c r="C45" i="8" l="1"/>
  <c r="C38" i="8"/>
  <c r="C28" i="8"/>
  <c r="C25" i="8"/>
  <c r="C23" i="8"/>
  <c r="C17" i="8"/>
  <c r="C14" i="8"/>
  <c r="C12" i="8"/>
  <c r="C10" i="8"/>
  <c r="C46" i="8"/>
  <c r="D46" i="8"/>
  <c r="D10" i="8" l="1"/>
  <c r="C75" i="8"/>
  <c r="C73" i="8" s="1"/>
  <c r="D73" i="8"/>
  <c r="C72" i="8"/>
  <c r="C70" i="8" s="1"/>
  <c r="D80" i="8"/>
  <c r="D64" i="8"/>
  <c r="C56" i="8"/>
  <c r="C54" i="8" s="1"/>
  <c r="D54" i="8"/>
  <c r="C40" i="8"/>
  <c r="D38" i="8"/>
  <c r="C68" i="8" l="1"/>
  <c r="D70" i="8"/>
  <c r="D68" i="8" s="1"/>
  <c r="D62" i="8"/>
  <c r="C67" i="8"/>
  <c r="C65" i="8" s="1"/>
  <c r="D25" i="8"/>
  <c r="C80" i="8"/>
  <c r="C78" i="8" s="1"/>
  <c r="C76" i="8" s="1"/>
  <c r="D78" i="8"/>
  <c r="D76" i="8" s="1"/>
  <c r="D65" i="8"/>
  <c r="C59" i="8"/>
  <c r="C57" i="8" s="1"/>
  <c r="D57" i="8"/>
  <c r="C53" i="8"/>
  <c r="C51" i="8" s="1"/>
  <c r="D51" i="8"/>
  <c r="C43" i="8"/>
  <c r="C41" i="8" s="1"/>
  <c r="D43" i="8"/>
  <c r="D41" i="8" s="1"/>
  <c r="C37" i="8"/>
  <c r="C35" i="8" s="1"/>
  <c r="C33" i="8" s="1"/>
  <c r="D35" i="8"/>
  <c r="D33" i="8" s="1"/>
  <c r="D23" i="8" l="1"/>
  <c r="C22" i="8"/>
  <c r="D20" i="8"/>
  <c r="C20" i="8" s="1"/>
  <c r="C19" i="8"/>
  <c r="D17" i="8"/>
  <c r="C16" i="8"/>
  <c r="D14" i="8"/>
  <c r="C64" i="8"/>
  <c r="C62" i="8" s="1"/>
  <c r="C60" i="8" s="1"/>
  <c r="C27" i="8"/>
  <c r="C50" i="8"/>
  <c r="C48" i="8" s="1"/>
  <c r="D48" i="8"/>
  <c r="C32" i="8"/>
  <c r="C30" i="8" s="1"/>
  <c r="D30" i="8"/>
  <c r="D28" i="8" s="1"/>
  <c r="D60" i="8" l="1"/>
  <c r="D12" i="8"/>
</calcChain>
</file>

<file path=xl/sharedStrings.xml><?xml version="1.0" encoding="utf-8"?>
<sst xmlns="http://schemas.openxmlformats.org/spreadsheetml/2006/main" count="81" uniqueCount="56">
  <si>
    <t>NN</t>
  </si>
  <si>
    <t>Համայնքի անվանումը</t>
  </si>
  <si>
    <t>այդ թվում`</t>
  </si>
  <si>
    <t>Կապիտալ սուբվենցիաներ համայնքներին</t>
  </si>
  <si>
    <t xml:space="preserve">հազար դրամներով </t>
  </si>
  <si>
    <t>Ցանկ</t>
  </si>
  <si>
    <t>ԸՆԴԱՄԵՆԸ</t>
  </si>
  <si>
    <t>ՀՀ ԼՈՌՈՒ ՄԱՐԶ</t>
  </si>
  <si>
    <t>ՀՀ ՍՅՈՒՆԻՔԻ ՄԱՐԶ</t>
  </si>
  <si>
    <t>Կապան համայնք</t>
  </si>
  <si>
    <t>այդ թվում` ըստ բյուջետային ծախսերի տնտեսագիտական դասակարգման հոդվածների</t>
  </si>
  <si>
    <t xml:space="preserve">Ընդամենը, </t>
  </si>
  <si>
    <t>ՀՀ ԱՐԱՐԱՏԻ ՄԱՐԶ</t>
  </si>
  <si>
    <t>ՀՀ ՇԻՐԱԿԻ ՄԱՐԶ</t>
  </si>
  <si>
    <t>Գյումրի համայնք</t>
  </si>
  <si>
    <t>ՀՀ ԿՈՏԱՅՔԻ ՄԱՐԶ</t>
  </si>
  <si>
    <t>այդ թվում՝</t>
  </si>
  <si>
    <t>Աբովյան համայնք</t>
  </si>
  <si>
    <t>Հրազդան համայնք</t>
  </si>
  <si>
    <t>Չարենցավան համայնք</t>
  </si>
  <si>
    <t>ՀՀ ԱՐՄԱՎԻՐԻ ՄԱՐԶ</t>
  </si>
  <si>
    <t>Մեծամոր համայնք</t>
  </si>
  <si>
    <t>ՀՀ ԱՐԱԳԱԾՈՏՆԻ ՄԱՐԶ</t>
  </si>
  <si>
    <t>Թալին համայնք</t>
  </si>
  <si>
    <t>Մեղրի համայնք</t>
  </si>
  <si>
    <t>Քաջարան համայնք</t>
  </si>
  <si>
    <t>Մասիս համայնք</t>
  </si>
  <si>
    <t>Արարատ համայնք</t>
  </si>
  <si>
    <t>ԵՐԵՎԱՆ ՔԱՂԱՔ</t>
  </si>
  <si>
    <t>Երևան քաղաք</t>
  </si>
  <si>
    <t>Աբովյան համայնքի 2026 թվականի բնապահպանական  ծրագրով նախատեսված միջոցառումների իրականացման առաջնայնությունները և դրանց ֆինանսավորման համամասնությունները ծրագիր</t>
  </si>
  <si>
    <t>Հրազդան համայնքի 2026 թվականի բնապահպանական  ծրագրով նախատեսված միջոցառումների իրականացման առաջնայնությունները և դրանց ֆինանսավորման համամասնությունները ծրագիր</t>
  </si>
  <si>
    <t>Չարենցավան համայնքի 2026 թվականի բնապահպանական  ծրագրով նախատեսված միջոցառումների իրականացման առաջնայնությունները և դրանց ֆինանսավորման համամասնությունները ծրագիր</t>
  </si>
  <si>
    <t>Գյումրի համայնքի 2026 թվականի բնապահպանական  ծրագրով նախատեսված միջոցառումների իրականացման առաջնայնությունները և դրանց ֆինանսավորման համամասնությունները ծրագիր</t>
  </si>
  <si>
    <t>Մեծամոր համայնքի 2026 թվականի բնապահպանական  ծրագրով նախատեսված միջոցառումների իրականացման առաջնայնությունները և դրանց ֆինանսավորման համամասնությունները ծրագիր</t>
  </si>
  <si>
    <t>Թալին համայնքի 2026 թվականի բնապահպանական  ծրագրով նախատեսված միջոցառումների իրականացման առաջնայնությունները և դրանց ֆինանսավորման համամասնությունները ծրագիր</t>
  </si>
  <si>
    <t>Կապան համայնքի 2026 թվականի բնապահպանական  ծրագրով նախատեսված միջոցառումների իրականացման առաջնայնությունները և դրանց ֆինանսավորման համամասնությունները ծրագիր</t>
  </si>
  <si>
    <t>Մեղրի համայնքի 2026 թվականի բնապահպանական  ծրագրով նախատեսված միջոցառումների իրականացման առաջնայնությունները և դրանց ֆինանսավորման համամասնությունները ծրագիր</t>
  </si>
  <si>
    <t>Արարատ համայնքի 2026 թվականի բնապահպանական  ծրագրով նախատեսված միջոցառումների իրականացման առաջնայնությունները և դրանց ֆինանսավորման համամասնությունները ծրագիր</t>
  </si>
  <si>
    <t>Մասիս համայնքի 2026 թվականի բնապահպանական  ծրագրով նախատեսված միջոցառումների իրականացման առաջնայնությունները և դրանց ֆինանսավորման համամասնությունները ծրագիր</t>
  </si>
  <si>
    <t>Երևան քաղաքի 2026 թվականի բնապահպանական  ծրագրով նախատեսված միջոցառումների իրականացման առաջնայնությունները և դրանց ֆինանսավորման համամասնությունները ծրագիր</t>
  </si>
  <si>
    <t>Փամբակ համայնք</t>
  </si>
  <si>
    <t>Փամբակ համայնքի 2026 թվականի բնապահպանական  ծրագրով նախատեսված միջոցառումների իրականացման առաջնայնությունները և դրանց ֆինանսավորման համամասնությունները ծրագիր</t>
  </si>
  <si>
    <t>Փարաքար համայնք</t>
  </si>
  <si>
    <t>Փարաքար համայնքի 2026 թվականի բնապահպանական  ծրագրով նախատեսված միջոցառումների իրականացման առաջնայնությունները և դրանց ֆինանսավորման համամասնությունները ծրագիր</t>
  </si>
  <si>
    <t>Քաջարան  համայնքի 2026 թվականի բնապահպանական  ծրագրով նախատեսված միջոցառումների իրականացման առաջնայնությունները և դրանց ֆինանսավորման համամասնությունները ծրագիր</t>
  </si>
  <si>
    <t>Սիսիան համայնք</t>
  </si>
  <si>
    <t>Սիսիան  համայնքի 2026 թվականի բնապահպանական  ծրագրով նախատեսված միջոցառումների իրականացման առաջնայնությունները և դրանց ֆինանսավորման համամասնությունները ծրագիր</t>
  </si>
  <si>
    <t>ՀՀ ԳԵՂԱՐՔՈՒՆԻՔԻ ՄԱՐԶ</t>
  </si>
  <si>
    <t>Վարդենիս համայնք</t>
  </si>
  <si>
    <t>Վարդենիս համայնքի 2026 թվականի բնապահպանական  ծրագրով նախատեսված միջոցառումների իրականացման առաջնայնությունները և դրանց ֆինանսավորման համամասնությունները ծրագիր</t>
  </si>
  <si>
    <t>Սևան համայնք</t>
  </si>
  <si>
    <t>Սևան համայնքի 2026 թվականի բնապահպանական  ծրագրով նախատեսված միջոցառումների իրականացման առաջնայնությունները և դրանց ֆինանսավորման համամասնությունները ծրագիր</t>
  </si>
  <si>
    <t>«Հայաստանի Հանրապետության 2026 թվականի պետական բյուջեի մասին» Հայաստանի Հանրապետության օրենքի 1133  ծրագրի 12001 միջոցառման շրջանակներում «Ընկերությունների կողմից վճարվող բնապահպանական հարկի նպատակային օգտագործման մասին» Հայաստանի Հանրապետության օրենքի համաձայն համայնքների բնապահպանական ծրագրերի իրականացման համար Հայաստանի Հանրապետության համայնքներին տրամադրվող սուբվենցիաների բաշխումն ըստ համայնքների</t>
  </si>
  <si>
    <t>Հավելված N 1</t>
  </si>
  <si>
    <t>Աղյուսակ N 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</si>
</sst>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_(* #,##0.0_);_(* \(#,##0.0\);_(* &quot;-&quot;??_);_(@_)"/>
    <numFmt numFmtId="165" formatCode="_(* #,##0.0_);_(* \(#,##0.0\);_(* &quot;-&quot;?_);_(@_)"/>
    <numFmt numFmtId="166" formatCode="#,##0.0"/>
  </numFmts>
  <fonts count="9" x14ac:knownFonts="1">
    <font>
      <sz val="10"/>
      <name val="Arial"/>
    </font>
    <font>
      <sz val="10"/>
      <name val="Arial"/>
      <family val="2"/>
    </font>
    <font>
      <sz val="11"/>
      <name val="Times Armenian"/>
      <family val="1"/>
    </font>
    <font>
      <sz val="10"/>
      <name val="Arial"/>
      <family val="2"/>
    </font>
    <font>
      <b/>
      <sz val="10"/>
      <color theme="1"/>
      <name val="GHEA Grapalat"/>
      <family val="3"/>
    </font>
    <font>
      <sz val="11"/>
      <color theme="1"/>
      <name val="GHEA Grapalat"/>
      <family val="3"/>
    </font>
    <font>
      <sz val="10"/>
      <color theme="1"/>
      <name val="GHEA Grapalat"/>
      <family val="3"/>
    </font>
    <font>
      <b/>
      <i/>
      <sz val="10"/>
      <color theme="1"/>
      <name val="GHEA Grapalat"/>
      <family val="3"/>
    </font>
    <font>
      <b/>
      <sz val="11"/>
      <color theme="1"/>
      <name val="GHEA Grapalat"/>
      <family val="3"/>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0" fontId="3" fillId="0" borderId="0"/>
    <xf numFmtId="0" fontId="3" fillId="0" borderId="0"/>
    <xf numFmtId="0" fontId="2" fillId="0" borderId="0"/>
  </cellStyleXfs>
  <cellXfs count="47">
    <xf numFmtId="0" fontId="0" fillId="0" borderId="0" xfId="0"/>
    <xf numFmtId="3" fontId="4" fillId="0" borderId="1" xfId="0" applyNumberFormat="1" applyFont="1" applyBorder="1" applyAlignment="1">
      <alignment horizontal="center" vertical="center"/>
    </xf>
    <xf numFmtId="0" fontId="4" fillId="0" borderId="1" xfId="0" applyFont="1" applyFill="1" applyBorder="1" applyAlignment="1">
      <alignment horizontal="left" vertical="center" wrapText="1"/>
    </xf>
    <xf numFmtId="164" fontId="4" fillId="0" borderId="1" xfId="1" applyNumberFormat="1" applyFont="1" applyFill="1" applyBorder="1" applyAlignment="1">
      <alignment horizontal="right" vertical="center" wrapText="1"/>
    </xf>
    <xf numFmtId="0" fontId="5" fillId="0" borderId="0" xfId="0" applyFont="1" applyAlignment="1">
      <alignment vertical="center"/>
    </xf>
    <xf numFmtId="166" fontId="6" fillId="0" borderId="1" xfId="0" applyNumberFormat="1" applyFont="1" applyBorder="1" applyAlignment="1">
      <alignment horizontal="center" vertical="center"/>
    </xf>
    <xf numFmtId="164" fontId="6" fillId="0" borderId="1" xfId="1" applyNumberFormat="1" applyFont="1" applyFill="1" applyBorder="1" applyAlignment="1">
      <alignment horizontal="right" vertical="center"/>
    </xf>
    <xf numFmtId="166" fontId="4" fillId="0" borderId="1" xfId="0" quotePrefix="1" applyNumberFormat="1" applyFont="1" applyBorder="1" applyAlignment="1">
      <alignment horizontal="center" vertical="center" wrapText="1"/>
    </xf>
    <xf numFmtId="0" fontId="4" fillId="0" borderId="0" xfId="0" applyFont="1" applyAlignment="1">
      <alignment vertical="center"/>
    </xf>
    <xf numFmtId="0" fontId="6" fillId="0" borderId="1" xfId="0" applyFont="1" applyFill="1" applyBorder="1" applyAlignment="1">
      <alignment horizontal="left" vertical="center" wrapText="1"/>
    </xf>
    <xf numFmtId="164" fontId="6" fillId="0" borderId="1" xfId="1" applyNumberFormat="1" applyFont="1" applyFill="1" applyBorder="1" applyAlignment="1">
      <alignment horizontal="right" vertical="center" wrapText="1"/>
    </xf>
    <xf numFmtId="0" fontId="6" fillId="0" borderId="0" xfId="0" applyFont="1" applyAlignment="1">
      <alignment vertical="center"/>
    </xf>
    <xf numFmtId="166" fontId="6" fillId="0" borderId="1" xfId="0" applyNumberFormat="1" applyFont="1" applyBorder="1" applyAlignment="1">
      <alignment horizontal="center" vertical="center" wrapText="1"/>
    </xf>
    <xf numFmtId="166" fontId="6" fillId="0" borderId="0" xfId="0" applyNumberFormat="1" applyFont="1" applyAlignment="1">
      <alignment vertical="center"/>
    </xf>
    <xf numFmtId="0" fontId="4" fillId="0" borderId="0" xfId="0" applyFont="1" applyAlignment="1">
      <alignment horizontal="right" vertical="center"/>
    </xf>
    <xf numFmtId="0" fontId="6" fillId="0" borderId="0" xfId="3" applyFont="1" applyAlignment="1">
      <alignment horizontal="center" vertical="center" wrapText="1"/>
    </xf>
    <xf numFmtId="0" fontId="7" fillId="0" borderId="0" xfId="0" applyFont="1" applyAlignment="1">
      <alignment horizontal="left" vertical="center"/>
    </xf>
    <xf numFmtId="0" fontId="6" fillId="0" borderId="0" xfId="0" applyFont="1" applyAlignment="1">
      <alignment horizontal="right" vertical="center"/>
    </xf>
    <xf numFmtId="43" fontId="5" fillId="0" borderId="0" xfId="0" applyNumberFormat="1" applyFont="1" applyBorder="1" applyAlignment="1">
      <alignment vertical="center"/>
    </xf>
    <xf numFmtId="0" fontId="5" fillId="0" borderId="0" xfId="0" applyFont="1" applyBorder="1" applyAlignment="1">
      <alignment vertical="center"/>
    </xf>
    <xf numFmtId="165" fontId="4" fillId="2" borderId="1" xfId="4" applyNumberFormat="1" applyFont="1" applyFill="1" applyBorder="1" applyAlignment="1">
      <alignment horizontal="center" vertical="center" wrapText="1"/>
    </xf>
    <xf numFmtId="164" fontId="4" fillId="3" borderId="1" xfId="1" applyNumberFormat="1" applyFont="1" applyFill="1" applyBorder="1" applyAlignment="1">
      <alignment horizontal="right" vertical="center" wrapText="1"/>
    </xf>
    <xf numFmtId="0" fontId="4" fillId="3" borderId="0" xfId="0" applyFont="1" applyFill="1" applyAlignment="1">
      <alignment vertical="center"/>
    </xf>
    <xf numFmtId="0" fontId="6" fillId="3" borderId="1" xfId="0" applyFont="1" applyFill="1" applyBorder="1" applyAlignment="1">
      <alignment horizontal="left" vertical="center" wrapText="1"/>
    </xf>
    <xf numFmtId="0" fontId="5" fillId="3" borderId="0" xfId="0" applyFont="1" applyFill="1" applyAlignment="1">
      <alignment vertical="center"/>
    </xf>
    <xf numFmtId="164" fontId="6" fillId="3" borderId="1" xfId="1" applyNumberFormat="1" applyFont="1" applyFill="1" applyBorder="1" applyAlignment="1">
      <alignment horizontal="right" vertical="center" wrapText="1"/>
    </xf>
    <xf numFmtId="0" fontId="4" fillId="2" borderId="1" xfId="0" applyFont="1" applyFill="1" applyBorder="1" applyAlignment="1">
      <alignment horizontal="left" vertical="center" wrapText="1"/>
    </xf>
    <xf numFmtId="0" fontId="6" fillId="0" borderId="1" xfId="0" applyFont="1" applyBorder="1" applyAlignment="1">
      <alignment horizontal="left" vertical="center" wrapText="1"/>
    </xf>
    <xf numFmtId="0" fontId="4" fillId="0" borderId="1" xfId="0" applyFont="1" applyBorder="1" applyAlignment="1">
      <alignment vertical="center"/>
    </xf>
    <xf numFmtId="0" fontId="6" fillId="0" borderId="1" xfId="0" applyFont="1" applyBorder="1" applyAlignment="1">
      <alignment vertical="center"/>
    </xf>
    <xf numFmtId="166" fontId="4" fillId="0" borderId="1" xfId="0" applyNumberFormat="1" applyFont="1" applyBorder="1" applyAlignment="1">
      <alignment horizontal="center" vertical="center"/>
    </xf>
    <xf numFmtId="3" fontId="4" fillId="0" borderId="1" xfId="0" applyNumberFormat="1" applyFont="1" applyFill="1" applyBorder="1" applyAlignment="1">
      <alignment horizontal="center" vertical="center"/>
    </xf>
    <xf numFmtId="166" fontId="6" fillId="0" borderId="1" xfId="0" applyNumberFormat="1" applyFont="1" applyFill="1" applyBorder="1" applyAlignment="1">
      <alignment horizontal="center" vertical="center"/>
    </xf>
    <xf numFmtId="166" fontId="4" fillId="0" borderId="1" xfId="0" quotePrefix="1" applyNumberFormat="1" applyFont="1" applyFill="1" applyBorder="1" applyAlignment="1">
      <alignment horizontal="center" vertical="center" wrapText="1"/>
    </xf>
    <xf numFmtId="166" fontId="6" fillId="0" borderId="1" xfId="0" applyNumberFormat="1" applyFont="1" applyFill="1" applyBorder="1" applyAlignment="1">
      <alignment horizontal="center" vertical="center" wrapText="1"/>
    </xf>
    <xf numFmtId="165" fontId="6" fillId="0" borderId="0" xfId="0" applyNumberFormat="1" applyFont="1" applyAlignment="1">
      <alignment vertical="center"/>
    </xf>
    <xf numFmtId="43" fontId="6" fillId="0" borderId="0" xfId="0" applyNumberFormat="1" applyFont="1" applyAlignment="1">
      <alignment vertical="center"/>
    </xf>
    <xf numFmtId="43" fontId="5" fillId="3" borderId="0" xfId="0" applyNumberFormat="1" applyFont="1" applyFill="1" applyAlignment="1">
      <alignment vertical="center"/>
    </xf>
    <xf numFmtId="164" fontId="6" fillId="0" borderId="0" xfId="0" applyNumberFormat="1" applyFont="1" applyAlignment="1">
      <alignment vertical="center"/>
    </xf>
    <xf numFmtId="166" fontId="4" fillId="2"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165" fontId="4" fillId="0" borderId="1" xfId="4" applyNumberFormat="1" applyFont="1" applyFill="1" applyBorder="1" applyAlignment="1">
      <alignment horizontal="center" vertical="center" wrapText="1"/>
    </xf>
    <xf numFmtId="0" fontId="8" fillId="0" borderId="0" xfId="0" applyFont="1" applyAlignment="1">
      <alignment horizontal="center" vertical="center"/>
    </xf>
    <xf numFmtId="0" fontId="8" fillId="0" borderId="0" xfId="0" applyFont="1" applyAlignment="1">
      <alignment horizontal="center" vertical="center" wrapText="1"/>
    </xf>
    <xf numFmtId="166" fontId="4" fillId="2"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165" fontId="4" fillId="0" borderId="1" xfId="4" applyNumberFormat="1" applyFont="1" applyFill="1" applyBorder="1" applyAlignment="1">
      <alignment horizontal="center" vertical="center" wrapText="1"/>
    </xf>
  </cellXfs>
  <cellStyles count="5">
    <cellStyle name="Comma" xfId="1" builtinId="3"/>
    <cellStyle name="Normal" xfId="0" builtinId="0"/>
    <cellStyle name="Normal 2" xfId="2"/>
    <cellStyle name="Normal 4" xfId="3"/>
    <cellStyle name="Normal_Book2"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0"/>
  <sheetViews>
    <sheetView tabSelected="1" zoomScaleNormal="100" zoomScaleSheetLayoutView="100" workbookViewId="0">
      <selection activeCell="A7" sqref="A7:A8"/>
    </sheetView>
  </sheetViews>
  <sheetFormatPr defaultRowHeight="13.5" x14ac:dyDescent="0.2"/>
  <cols>
    <col min="1" max="1" width="7.28515625" style="13" customWidth="1"/>
    <col min="2" max="2" width="54.85546875" style="11" customWidth="1"/>
    <col min="3" max="3" width="19.140625" style="11" customWidth="1"/>
    <col min="4" max="4" width="20.42578125" style="11" customWidth="1"/>
    <col min="5" max="5" width="13.85546875" style="11" bestFit="1" customWidth="1"/>
    <col min="6" max="16384" width="9.140625" style="11"/>
  </cols>
  <sheetData>
    <row r="1" spans="1:5" ht="15" customHeight="1" x14ac:dyDescent="0.2">
      <c r="D1" s="14" t="s">
        <v>54</v>
      </c>
    </row>
    <row r="2" spans="1:5" ht="15" customHeight="1" x14ac:dyDescent="0.2">
      <c r="D2" s="14" t="s">
        <v>55</v>
      </c>
    </row>
    <row r="3" spans="1:5" ht="18" customHeight="1" x14ac:dyDescent="0.2">
      <c r="A3" s="42" t="s">
        <v>5</v>
      </c>
      <c r="B3" s="42"/>
      <c r="C3" s="42"/>
      <c r="D3" s="42"/>
    </row>
    <row r="4" spans="1:5" ht="122.25" customHeight="1" x14ac:dyDescent="0.2">
      <c r="A4" s="43" t="s">
        <v>53</v>
      </c>
      <c r="B4" s="43"/>
      <c r="C4" s="43"/>
      <c r="D4" s="43"/>
      <c r="E4" s="15"/>
    </row>
    <row r="5" spans="1:5" ht="14.25" x14ac:dyDescent="0.2">
      <c r="B5" s="16"/>
    </row>
    <row r="6" spans="1:5" ht="14.25" x14ac:dyDescent="0.2">
      <c r="B6" s="16"/>
      <c r="D6" s="17" t="s">
        <v>4</v>
      </c>
    </row>
    <row r="7" spans="1:5" s="4" customFormat="1" ht="89.25" customHeight="1" x14ac:dyDescent="0.2">
      <c r="A7" s="44" t="s">
        <v>0</v>
      </c>
      <c r="B7" s="45" t="s">
        <v>1</v>
      </c>
      <c r="C7" s="46" t="s">
        <v>11</v>
      </c>
      <c r="D7" s="20" t="s">
        <v>10</v>
      </c>
    </row>
    <row r="8" spans="1:5" s="4" customFormat="1" ht="53.25" customHeight="1" x14ac:dyDescent="0.2">
      <c r="A8" s="44"/>
      <c r="B8" s="45"/>
      <c r="C8" s="46"/>
      <c r="D8" s="41" t="s">
        <v>3</v>
      </c>
    </row>
    <row r="9" spans="1:5" s="4" customFormat="1" ht="17.25" customHeight="1" x14ac:dyDescent="0.2">
      <c r="A9" s="39"/>
      <c r="B9" s="40">
        <v>1</v>
      </c>
      <c r="C9" s="40">
        <v>2</v>
      </c>
      <c r="D9" s="40">
        <v>4</v>
      </c>
    </row>
    <row r="10" spans="1:5" s="19" customFormat="1" ht="18.75" customHeight="1" x14ac:dyDescent="0.2">
      <c r="A10" s="5"/>
      <c r="B10" s="26" t="s">
        <v>6</v>
      </c>
      <c r="C10" s="3">
        <f>+D10</f>
        <v>685960.89999999991</v>
      </c>
      <c r="D10" s="3">
        <f>+D12+D23+D28+D33+D41+D46+D60+D76+D68</f>
        <v>685960.89999999991</v>
      </c>
      <c r="E10" s="18"/>
    </row>
    <row r="11" spans="1:5" s="19" customFormat="1" ht="16.5" x14ac:dyDescent="0.2">
      <c r="A11" s="5"/>
      <c r="B11" s="27" t="s">
        <v>2</v>
      </c>
      <c r="C11" s="3"/>
      <c r="D11" s="3"/>
    </row>
    <row r="12" spans="1:5" ht="14.25" x14ac:dyDescent="0.2">
      <c r="A12" s="1">
        <v>1</v>
      </c>
      <c r="B12" s="28" t="s">
        <v>15</v>
      </c>
      <c r="C12" s="21">
        <f>+D12</f>
        <v>43902.899999999994</v>
      </c>
      <c r="D12" s="21">
        <f>D14+D17+D20</f>
        <v>43902.899999999994</v>
      </c>
      <c r="E12" s="36"/>
    </row>
    <row r="13" spans="1:5" ht="14.25" x14ac:dyDescent="0.2">
      <c r="A13" s="30"/>
      <c r="B13" s="29" t="s">
        <v>16</v>
      </c>
      <c r="C13" s="29"/>
      <c r="D13" s="29"/>
    </row>
    <row r="14" spans="1:5" ht="14.25" x14ac:dyDescent="0.2">
      <c r="A14" s="30">
        <v>1.1000000000000001</v>
      </c>
      <c r="B14" s="28" t="s">
        <v>17</v>
      </c>
      <c r="C14" s="21">
        <f>+D14</f>
        <v>9641</v>
      </c>
      <c r="D14" s="21">
        <f>D16</f>
        <v>9641</v>
      </c>
    </row>
    <row r="15" spans="1:5" ht="14.25" x14ac:dyDescent="0.2">
      <c r="A15" s="30"/>
      <c r="B15" s="29" t="s">
        <v>16</v>
      </c>
      <c r="C15" s="29"/>
      <c r="D15" s="29"/>
    </row>
    <row r="16" spans="1:5" ht="60" customHeight="1" x14ac:dyDescent="0.2">
      <c r="A16" s="29"/>
      <c r="B16" s="23" t="s">
        <v>30</v>
      </c>
      <c r="C16" s="25">
        <f>+D16</f>
        <v>9641</v>
      </c>
      <c r="D16" s="25">
        <v>9641</v>
      </c>
    </row>
    <row r="17" spans="1:5" ht="19.5" customHeight="1" x14ac:dyDescent="0.2">
      <c r="A17" s="30">
        <v>1.2</v>
      </c>
      <c r="B17" s="23" t="s">
        <v>18</v>
      </c>
      <c r="C17" s="21">
        <f>+D17</f>
        <v>9011.1</v>
      </c>
      <c r="D17" s="21">
        <f>D19</f>
        <v>9011.1</v>
      </c>
    </row>
    <row r="18" spans="1:5" ht="14.25" x14ac:dyDescent="0.2">
      <c r="A18" s="30"/>
      <c r="B18" s="29" t="s">
        <v>16</v>
      </c>
      <c r="C18" s="29"/>
      <c r="D18" s="29"/>
    </row>
    <row r="19" spans="1:5" ht="57" customHeight="1" x14ac:dyDescent="0.2">
      <c r="A19" s="29"/>
      <c r="B19" s="23" t="s">
        <v>31</v>
      </c>
      <c r="C19" s="25">
        <f>+D19</f>
        <v>9011.1</v>
      </c>
      <c r="D19" s="25">
        <v>9011.1</v>
      </c>
    </row>
    <row r="20" spans="1:5" ht="19.5" customHeight="1" x14ac:dyDescent="0.2">
      <c r="A20" s="30">
        <v>1.3</v>
      </c>
      <c r="B20" s="23" t="s">
        <v>19</v>
      </c>
      <c r="C20" s="21">
        <f>+D20</f>
        <v>25250.799999999999</v>
      </c>
      <c r="D20" s="21">
        <f>D22</f>
        <v>25250.799999999999</v>
      </c>
    </row>
    <row r="21" spans="1:5" ht="14.25" x14ac:dyDescent="0.2">
      <c r="A21" s="30"/>
      <c r="B21" s="29" t="s">
        <v>16</v>
      </c>
      <c r="C21" s="29"/>
      <c r="D21" s="29"/>
    </row>
    <row r="22" spans="1:5" ht="63" customHeight="1" x14ac:dyDescent="0.2">
      <c r="A22" s="30"/>
      <c r="B22" s="23" t="s">
        <v>32</v>
      </c>
      <c r="C22" s="25">
        <f>+D22</f>
        <v>25250.799999999999</v>
      </c>
      <c r="D22" s="25">
        <v>25250.799999999999</v>
      </c>
    </row>
    <row r="23" spans="1:5" ht="14.25" x14ac:dyDescent="0.2">
      <c r="A23" s="1">
        <v>2</v>
      </c>
      <c r="B23" s="2" t="s">
        <v>13</v>
      </c>
      <c r="C23" s="3">
        <f>+D23</f>
        <v>8792</v>
      </c>
      <c r="D23" s="3">
        <f>+D25</f>
        <v>8792</v>
      </c>
      <c r="E23" s="36"/>
    </row>
    <row r="24" spans="1:5" x14ac:dyDescent="0.2">
      <c r="A24" s="12"/>
      <c r="B24" s="23" t="s">
        <v>2</v>
      </c>
      <c r="C24" s="10"/>
      <c r="D24" s="10"/>
    </row>
    <row r="25" spans="1:5" ht="14.25" x14ac:dyDescent="0.2">
      <c r="A25" s="7">
        <v>2.1</v>
      </c>
      <c r="B25" s="2" t="s">
        <v>14</v>
      </c>
      <c r="C25" s="3">
        <f>+D25</f>
        <v>8792</v>
      </c>
      <c r="D25" s="3">
        <f>+D27</f>
        <v>8792</v>
      </c>
    </row>
    <row r="26" spans="1:5" x14ac:dyDescent="0.2">
      <c r="A26" s="12"/>
      <c r="B26" s="9" t="s">
        <v>2</v>
      </c>
      <c r="C26" s="6"/>
      <c r="D26" s="6"/>
    </row>
    <row r="27" spans="1:5" ht="57.75" customHeight="1" x14ac:dyDescent="0.2">
      <c r="A27" s="12"/>
      <c r="B27" s="9" t="s">
        <v>33</v>
      </c>
      <c r="C27" s="10">
        <f>+D27</f>
        <v>8792</v>
      </c>
      <c r="D27" s="10">
        <v>8792</v>
      </c>
    </row>
    <row r="28" spans="1:5" s="24" customFormat="1" ht="16.5" x14ac:dyDescent="0.2">
      <c r="A28" s="31">
        <v>3</v>
      </c>
      <c r="B28" s="2" t="s">
        <v>7</v>
      </c>
      <c r="C28" s="3">
        <f>+D28</f>
        <v>3971</v>
      </c>
      <c r="D28" s="3">
        <f>D30</f>
        <v>3971</v>
      </c>
      <c r="E28" s="37"/>
    </row>
    <row r="29" spans="1:5" s="24" customFormat="1" ht="16.5" x14ac:dyDescent="0.2">
      <c r="A29" s="32"/>
      <c r="B29" s="9" t="s">
        <v>2</v>
      </c>
      <c r="C29" s="3"/>
      <c r="D29" s="6"/>
    </row>
    <row r="30" spans="1:5" s="22" customFormat="1" ht="14.25" x14ac:dyDescent="0.2">
      <c r="A30" s="33">
        <v>3.1</v>
      </c>
      <c r="B30" s="2" t="s">
        <v>41</v>
      </c>
      <c r="C30" s="3">
        <f>C32</f>
        <v>3971</v>
      </c>
      <c r="D30" s="3">
        <f>SUM(D32:D32)</f>
        <v>3971</v>
      </c>
    </row>
    <row r="31" spans="1:5" s="24" customFormat="1" ht="16.5" x14ac:dyDescent="0.2">
      <c r="A31" s="32"/>
      <c r="B31" s="9" t="s">
        <v>2</v>
      </c>
      <c r="C31" s="3"/>
      <c r="D31" s="6"/>
    </row>
    <row r="32" spans="1:5" s="24" customFormat="1" ht="54" x14ac:dyDescent="0.2">
      <c r="A32" s="32"/>
      <c r="B32" s="9" t="s">
        <v>42</v>
      </c>
      <c r="C32" s="10">
        <f>+D32</f>
        <v>3971</v>
      </c>
      <c r="D32" s="10">
        <v>3971</v>
      </c>
    </row>
    <row r="33" spans="1:5" ht="14.25" x14ac:dyDescent="0.2">
      <c r="A33" s="31">
        <v>4</v>
      </c>
      <c r="B33" s="2" t="s">
        <v>20</v>
      </c>
      <c r="C33" s="3">
        <f>+C35+C38</f>
        <v>60500</v>
      </c>
      <c r="D33" s="3">
        <f>+D35+D38</f>
        <v>60500</v>
      </c>
      <c r="E33" s="38"/>
    </row>
    <row r="34" spans="1:5" x14ac:dyDescent="0.2">
      <c r="A34" s="34"/>
      <c r="B34" s="9" t="s">
        <v>2</v>
      </c>
      <c r="C34" s="10"/>
      <c r="D34" s="10"/>
    </row>
    <row r="35" spans="1:5" s="8" customFormat="1" ht="14.25" x14ac:dyDescent="0.2">
      <c r="A35" s="33">
        <v>4.0999999999999996</v>
      </c>
      <c r="B35" s="2" t="s">
        <v>21</v>
      </c>
      <c r="C35" s="3">
        <f>C37</f>
        <v>10500</v>
      </c>
      <c r="D35" s="3">
        <f>D37</f>
        <v>10500</v>
      </c>
    </row>
    <row r="36" spans="1:5" x14ac:dyDescent="0.2">
      <c r="A36" s="34"/>
      <c r="B36" s="9" t="s">
        <v>2</v>
      </c>
      <c r="C36" s="6"/>
      <c r="D36" s="6"/>
    </row>
    <row r="37" spans="1:5" ht="63" customHeight="1" x14ac:dyDescent="0.2">
      <c r="A37" s="34"/>
      <c r="B37" s="9" t="s">
        <v>34</v>
      </c>
      <c r="C37" s="10">
        <f>+D37</f>
        <v>10500</v>
      </c>
      <c r="D37" s="10">
        <v>10500</v>
      </c>
    </row>
    <row r="38" spans="1:5" s="8" customFormat="1" ht="14.25" x14ac:dyDescent="0.2">
      <c r="A38" s="33">
        <v>4.2</v>
      </c>
      <c r="B38" s="2" t="s">
        <v>43</v>
      </c>
      <c r="C38" s="3">
        <f>C40</f>
        <v>50000</v>
      </c>
      <c r="D38" s="3">
        <f>D40</f>
        <v>50000</v>
      </c>
    </row>
    <row r="39" spans="1:5" x14ac:dyDescent="0.2">
      <c r="A39" s="34"/>
      <c r="B39" s="9" t="s">
        <v>2</v>
      </c>
      <c r="C39" s="6"/>
      <c r="D39" s="6"/>
    </row>
    <row r="40" spans="1:5" ht="63" customHeight="1" x14ac:dyDescent="0.2">
      <c r="A40" s="34"/>
      <c r="B40" s="9" t="s">
        <v>44</v>
      </c>
      <c r="C40" s="10">
        <f>+D40</f>
        <v>50000</v>
      </c>
      <c r="D40" s="10">
        <v>50000</v>
      </c>
    </row>
    <row r="41" spans="1:5" s="24" customFormat="1" ht="16.5" x14ac:dyDescent="0.2">
      <c r="A41" s="31">
        <v>5</v>
      </c>
      <c r="B41" s="2" t="s">
        <v>22</v>
      </c>
      <c r="C41" s="3">
        <f>C43</f>
        <v>3300</v>
      </c>
      <c r="D41" s="3">
        <f>D43</f>
        <v>3300</v>
      </c>
    </row>
    <row r="42" spans="1:5" s="24" customFormat="1" ht="16.5" x14ac:dyDescent="0.2">
      <c r="A42" s="32"/>
      <c r="B42" s="9" t="s">
        <v>2</v>
      </c>
      <c r="C42" s="3"/>
      <c r="D42" s="6"/>
    </row>
    <row r="43" spans="1:5" s="22" customFormat="1" ht="14.25" x14ac:dyDescent="0.2">
      <c r="A43" s="33">
        <v>5.0999999999999996</v>
      </c>
      <c r="B43" s="2" t="s">
        <v>23</v>
      </c>
      <c r="C43" s="3">
        <f>C45</f>
        <v>3300</v>
      </c>
      <c r="D43" s="3">
        <f>D45</f>
        <v>3300</v>
      </c>
    </row>
    <row r="44" spans="1:5" s="24" customFormat="1" ht="16.5" x14ac:dyDescent="0.2">
      <c r="A44" s="32"/>
      <c r="B44" s="9" t="s">
        <v>2</v>
      </c>
      <c r="C44" s="3"/>
      <c r="D44" s="6"/>
    </row>
    <row r="45" spans="1:5" s="24" customFormat="1" ht="63" customHeight="1" x14ac:dyDescent="0.2">
      <c r="A45" s="32"/>
      <c r="B45" s="9" t="s">
        <v>35</v>
      </c>
      <c r="C45" s="10">
        <f>+D45</f>
        <v>3300</v>
      </c>
      <c r="D45" s="10">
        <v>3300</v>
      </c>
    </row>
    <row r="46" spans="1:5" ht="14.25" x14ac:dyDescent="0.2">
      <c r="A46" s="31">
        <v>6</v>
      </c>
      <c r="B46" s="2" t="s">
        <v>8</v>
      </c>
      <c r="C46" s="3">
        <f>+C48+C51+C57+C54</f>
        <v>323142.8</v>
      </c>
      <c r="D46" s="3">
        <f>+D48+D51+D57+D54</f>
        <v>323142.8</v>
      </c>
      <c r="E46" s="35"/>
    </row>
    <row r="47" spans="1:5" x14ac:dyDescent="0.2">
      <c r="A47" s="34"/>
      <c r="B47" s="9" t="s">
        <v>2</v>
      </c>
      <c r="C47" s="10"/>
      <c r="D47" s="10"/>
    </row>
    <row r="48" spans="1:5" s="8" customFormat="1" ht="14.25" x14ac:dyDescent="0.2">
      <c r="A48" s="33">
        <v>6.1</v>
      </c>
      <c r="B48" s="2" t="s">
        <v>9</v>
      </c>
      <c r="C48" s="3">
        <f>C50</f>
        <v>233404.6</v>
      </c>
      <c r="D48" s="3">
        <f>D50</f>
        <v>233404.6</v>
      </c>
    </row>
    <row r="49" spans="1:5" x14ac:dyDescent="0.2">
      <c r="A49" s="34"/>
      <c r="B49" s="9" t="s">
        <v>2</v>
      </c>
      <c r="C49" s="6"/>
      <c r="D49" s="6"/>
    </row>
    <row r="50" spans="1:5" ht="63" customHeight="1" x14ac:dyDescent="0.2">
      <c r="A50" s="34"/>
      <c r="B50" s="9" t="s">
        <v>36</v>
      </c>
      <c r="C50" s="10">
        <f>+D50</f>
        <v>233404.6</v>
      </c>
      <c r="D50" s="10">
        <v>233404.6</v>
      </c>
    </row>
    <row r="51" spans="1:5" s="8" customFormat="1" ht="14.25" x14ac:dyDescent="0.2">
      <c r="A51" s="33">
        <v>6.2</v>
      </c>
      <c r="B51" s="2" t="s">
        <v>24</v>
      </c>
      <c r="C51" s="3">
        <f>C53</f>
        <v>40850</v>
      </c>
      <c r="D51" s="3">
        <f>D53</f>
        <v>40850</v>
      </c>
    </row>
    <row r="52" spans="1:5" x14ac:dyDescent="0.2">
      <c r="A52" s="34"/>
      <c r="B52" s="9" t="s">
        <v>2</v>
      </c>
      <c r="C52" s="6"/>
      <c r="D52" s="6"/>
    </row>
    <row r="53" spans="1:5" ht="63" customHeight="1" x14ac:dyDescent="0.2">
      <c r="A53" s="34"/>
      <c r="B53" s="9" t="s">
        <v>37</v>
      </c>
      <c r="C53" s="10">
        <f>+D53</f>
        <v>40850</v>
      </c>
      <c r="D53" s="10">
        <v>40850</v>
      </c>
    </row>
    <row r="54" spans="1:5" s="8" customFormat="1" ht="14.25" x14ac:dyDescent="0.2">
      <c r="A54" s="33">
        <v>6.3</v>
      </c>
      <c r="B54" s="2" t="s">
        <v>46</v>
      </c>
      <c r="C54" s="3">
        <f>C56</f>
        <v>4164</v>
      </c>
      <c r="D54" s="3">
        <f>D56</f>
        <v>4164</v>
      </c>
    </row>
    <row r="55" spans="1:5" x14ac:dyDescent="0.2">
      <c r="A55" s="34"/>
      <c r="B55" s="9" t="s">
        <v>2</v>
      </c>
      <c r="C55" s="6"/>
      <c r="D55" s="6"/>
    </row>
    <row r="56" spans="1:5" ht="63" customHeight="1" x14ac:dyDescent="0.2">
      <c r="A56" s="34"/>
      <c r="B56" s="9" t="s">
        <v>47</v>
      </c>
      <c r="C56" s="10">
        <f>+D56</f>
        <v>4164</v>
      </c>
      <c r="D56" s="10">
        <v>4164</v>
      </c>
    </row>
    <row r="57" spans="1:5" s="8" customFormat="1" ht="14.25" x14ac:dyDescent="0.2">
      <c r="A57" s="33">
        <v>6.4</v>
      </c>
      <c r="B57" s="2" t="s">
        <v>25</v>
      </c>
      <c r="C57" s="3">
        <f>C59</f>
        <v>44724.2</v>
      </c>
      <c r="D57" s="3">
        <f>D59</f>
        <v>44724.2</v>
      </c>
    </row>
    <row r="58" spans="1:5" x14ac:dyDescent="0.2">
      <c r="A58" s="34"/>
      <c r="B58" s="9" t="s">
        <v>2</v>
      </c>
      <c r="C58" s="6"/>
      <c r="D58" s="6"/>
    </row>
    <row r="59" spans="1:5" ht="63" customHeight="1" x14ac:dyDescent="0.2">
      <c r="A59" s="34"/>
      <c r="B59" s="9" t="s">
        <v>45</v>
      </c>
      <c r="C59" s="10">
        <f>+D59</f>
        <v>44724.2</v>
      </c>
      <c r="D59" s="10">
        <v>44724.2</v>
      </c>
    </row>
    <row r="60" spans="1:5" s="24" customFormat="1" ht="16.5" x14ac:dyDescent="0.2">
      <c r="A60" s="31">
        <v>7</v>
      </c>
      <c r="B60" s="2" t="s">
        <v>12</v>
      </c>
      <c r="C60" s="3">
        <f>+C62+C65</f>
        <v>57818.8</v>
      </c>
      <c r="D60" s="3">
        <f>+D62+D65</f>
        <v>57818.8</v>
      </c>
      <c r="E60" s="37"/>
    </row>
    <row r="61" spans="1:5" s="24" customFormat="1" ht="16.5" x14ac:dyDescent="0.2">
      <c r="A61" s="32"/>
      <c r="B61" s="9" t="s">
        <v>2</v>
      </c>
      <c r="C61" s="3"/>
      <c r="D61" s="6"/>
    </row>
    <row r="62" spans="1:5" s="22" customFormat="1" ht="14.25" x14ac:dyDescent="0.2">
      <c r="A62" s="33">
        <v>7.1</v>
      </c>
      <c r="B62" s="2" t="s">
        <v>27</v>
      </c>
      <c r="C62" s="3">
        <f>C64</f>
        <v>35711</v>
      </c>
      <c r="D62" s="3">
        <f>D64</f>
        <v>35711</v>
      </c>
    </row>
    <row r="63" spans="1:5" s="24" customFormat="1" ht="16.5" x14ac:dyDescent="0.2">
      <c r="A63" s="32"/>
      <c r="B63" s="9" t="s">
        <v>2</v>
      </c>
      <c r="C63" s="3"/>
      <c r="D63" s="6"/>
    </row>
    <row r="64" spans="1:5" s="24" customFormat="1" ht="63" customHeight="1" x14ac:dyDescent="0.2">
      <c r="A64" s="32"/>
      <c r="B64" s="9" t="s">
        <v>38</v>
      </c>
      <c r="C64" s="10">
        <f>+D64</f>
        <v>35711</v>
      </c>
      <c r="D64" s="10">
        <f>32566+3145</f>
        <v>35711</v>
      </c>
    </row>
    <row r="65" spans="1:5" ht="14.25" x14ac:dyDescent="0.2">
      <c r="A65" s="33">
        <v>7.2</v>
      </c>
      <c r="B65" s="2" t="s">
        <v>26</v>
      </c>
      <c r="C65" s="3">
        <f>C67</f>
        <v>22107.8</v>
      </c>
      <c r="D65" s="3">
        <f>D67</f>
        <v>22107.8</v>
      </c>
    </row>
    <row r="66" spans="1:5" ht="14.25" x14ac:dyDescent="0.2">
      <c r="A66" s="32"/>
      <c r="B66" s="9" t="s">
        <v>2</v>
      </c>
      <c r="C66" s="3"/>
      <c r="D66" s="6"/>
    </row>
    <row r="67" spans="1:5" ht="59.25" customHeight="1" x14ac:dyDescent="0.2">
      <c r="A67" s="32"/>
      <c r="B67" s="9" t="s">
        <v>39</v>
      </c>
      <c r="C67" s="10">
        <f>+D67</f>
        <v>22107.8</v>
      </c>
      <c r="D67" s="10">
        <v>22107.8</v>
      </c>
    </row>
    <row r="68" spans="1:5" s="24" customFormat="1" ht="16.5" x14ac:dyDescent="0.2">
      <c r="A68" s="31">
        <v>8</v>
      </c>
      <c r="B68" s="2" t="s">
        <v>48</v>
      </c>
      <c r="C68" s="3">
        <f>+C70+C73</f>
        <v>40377</v>
      </c>
      <c r="D68" s="3">
        <f>+D70+D73</f>
        <v>40377</v>
      </c>
      <c r="E68" s="37"/>
    </row>
    <row r="69" spans="1:5" s="24" customFormat="1" ht="16.5" x14ac:dyDescent="0.2">
      <c r="A69" s="32"/>
      <c r="B69" s="9" t="s">
        <v>2</v>
      </c>
      <c r="C69" s="3"/>
      <c r="D69" s="6"/>
    </row>
    <row r="70" spans="1:5" s="22" customFormat="1" ht="14.25" x14ac:dyDescent="0.2">
      <c r="A70" s="33">
        <v>8.1</v>
      </c>
      <c r="B70" s="2" t="s">
        <v>49</v>
      </c>
      <c r="C70" s="3">
        <f>C72</f>
        <v>36277</v>
      </c>
      <c r="D70" s="3">
        <f>D72</f>
        <v>36277</v>
      </c>
    </row>
    <row r="71" spans="1:5" s="24" customFormat="1" ht="16.5" x14ac:dyDescent="0.2">
      <c r="A71" s="32"/>
      <c r="B71" s="9" t="s">
        <v>2</v>
      </c>
      <c r="C71" s="3"/>
      <c r="D71" s="6"/>
    </row>
    <row r="72" spans="1:5" s="24" customFormat="1" ht="63" customHeight="1" x14ac:dyDescent="0.2">
      <c r="A72" s="32"/>
      <c r="B72" s="9" t="s">
        <v>50</v>
      </c>
      <c r="C72" s="10">
        <f>+D72</f>
        <v>36277</v>
      </c>
      <c r="D72" s="10">
        <v>36277</v>
      </c>
    </row>
    <row r="73" spans="1:5" ht="14.25" x14ac:dyDescent="0.2">
      <c r="A73" s="33">
        <v>8.1999999999999993</v>
      </c>
      <c r="B73" s="2" t="s">
        <v>51</v>
      </c>
      <c r="C73" s="3">
        <f>C75</f>
        <v>4100</v>
      </c>
      <c r="D73" s="3">
        <f>D75</f>
        <v>4100</v>
      </c>
    </row>
    <row r="74" spans="1:5" ht="14.25" x14ac:dyDescent="0.2">
      <c r="A74" s="32"/>
      <c r="B74" s="9" t="s">
        <v>2</v>
      </c>
      <c r="C74" s="3"/>
      <c r="D74" s="6"/>
    </row>
    <row r="75" spans="1:5" ht="59.25" customHeight="1" x14ac:dyDescent="0.2">
      <c r="A75" s="32"/>
      <c r="B75" s="9" t="s">
        <v>52</v>
      </c>
      <c r="C75" s="10">
        <f>+D75</f>
        <v>4100</v>
      </c>
      <c r="D75" s="10">
        <v>4100</v>
      </c>
    </row>
    <row r="76" spans="1:5" ht="14.25" x14ac:dyDescent="0.2">
      <c r="A76" s="31">
        <v>9</v>
      </c>
      <c r="B76" s="2" t="s">
        <v>28</v>
      </c>
      <c r="C76" s="3">
        <f>+C78+C81</f>
        <v>144156.4</v>
      </c>
      <c r="D76" s="3">
        <f>+D78</f>
        <v>144156.4</v>
      </c>
      <c r="E76" s="38"/>
    </row>
    <row r="77" spans="1:5" ht="14.25" x14ac:dyDescent="0.2">
      <c r="A77" s="32"/>
      <c r="B77" s="9" t="s">
        <v>2</v>
      </c>
      <c r="C77" s="3"/>
      <c r="D77" s="6"/>
    </row>
    <row r="78" spans="1:5" ht="14.25" x14ac:dyDescent="0.2">
      <c r="A78" s="33">
        <v>9.1</v>
      </c>
      <c r="B78" s="2" t="s">
        <v>29</v>
      </c>
      <c r="C78" s="3">
        <f>C80</f>
        <v>144156.4</v>
      </c>
      <c r="D78" s="3">
        <f>D80</f>
        <v>144156.4</v>
      </c>
    </row>
    <row r="79" spans="1:5" ht="14.25" x14ac:dyDescent="0.2">
      <c r="A79" s="32"/>
      <c r="B79" s="9" t="s">
        <v>2</v>
      </c>
      <c r="C79" s="3"/>
      <c r="D79" s="10"/>
    </row>
    <row r="80" spans="1:5" ht="59.25" customHeight="1" x14ac:dyDescent="0.2">
      <c r="A80" s="32"/>
      <c r="B80" s="9" t="s">
        <v>40</v>
      </c>
      <c r="C80" s="10">
        <f>+D80</f>
        <v>144156.4</v>
      </c>
      <c r="D80" s="10">
        <f>5000+10000+129156.4</f>
        <v>144156.4</v>
      </c>
    </row>
  </sheetData>
  <mergeCells count="5">
    <mergeCell ref="A3:D3"/>
    <mergeCell ref="A4:D4"/>
    <mergeCell ref="A7:A8"/>
    <mergeCell ref="B7:B8"/>
    <mergeCell ref="C7:C8"/>
  </mergeCells>
  <printOptions horizontalCentered="1"/>
  <pageMargins left="0.2" right="0.2" top="0.49" bottom="0.42" header="0.19" footer="0.16"/>
  <pageSetup paperSize="9" scale="95" firstPageNumber="150" orientation="portrait" useFirstPageNumber="1" horizontalDpi="4294967294" verticalDpi="4294967294" r:id="rId1"/>
  <headerFooter alignWithMargins="0">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1133-12001</vt:lpstr>
      <vt:lpstr>'1133-12001'!Print_Area</vt:lpstr>
      <vt:lpstr>'1133-12001'!Print_Titles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Artak Karapetyan</cp:lastModifiedBy>
  <cp:lastPrinted>2025-12-09T06:37:55Z</cp:lastPrinted>
  <dcterms:created xsi:type="dcterms:W3CDTF">1996-10-14T23:33:28Z</dcterms:created>
  <dcterms:modified xsi:type="dcterms:W3CDTF">2025-12-09T06:37:57Z</dcterms:modified>
</cp:coreProperties>
</file>