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.09ek." sheetId="1" r:id="rId1"/>
    <sheet name="09.09tnt" sheetId="2" r:id="rId2"/>
    <sheet name="09.09gorc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3" l="1"/>
  <c r="G50" i="3"/>
  <c r="H48" i="3"/>
  <c r="G48" i="3"/>
  <c r="F48" i="3"/>
  <c r="E48" i="3"/>
  <c r="H44" i="3"/>
  <c r="G44" i="3"/>
  <c r="F44" i="3"/>
  <c r="E44" i="3"/>
  <c r="H37" i="3"/>
  <c r="G37" i="3"/>
  <c r="F37" i="3"/>
  <c r="E37" i="3"/>
  <c r="H35" i="3"/>
  <c r="G35" i="3"/>
  <c r="F35" i="3"/>
  <c r="E35" i="3"/>
  <c r="H33" i="3"/>
  <c r="G33" i="3"/>
  <c r="F33" i="3"/>
  <c r="E33" i="3"/>
  <c r="H30" i="3"/>
  <c r="G30" i="3"/>
  <c r="F30" i="3"/>
  <c r="E30" i="3"/>
  <c r="H28" i="3"/>
  <c r="G28" i="3"/>
  <c r="F28" i="3"/>
  <c r="E28" i="3"/>
  <c r="H26" i="3"/>
  <c r="G26" i="3"/>
  <c r="F26" i="3"/>
  <c r="E26" i="3"/>
  <c r="H23" i="3"/>
  <c r="G23" i="3"/>
  <c r="F23" i="3"/>
  <c r="E23" i="3"/>
  <c r="H21" i="3"/>
  <c r="G21" i="3"/>
  <c r="F21" i="3"/>
  <c r="E21" i="3"/>
  <c r="H19" i="3"/>
  <c r="G19" i="3"/>
  <c r="F19" i="3"/>
  <c r="E19" i="3"/>
  <c r="H17" i="3"/>
  <c r="G17" i="3"/>
  <c r="F17" i="3"/>
  <c r="E17" i="3"/>
  <c r="H13" i="3"/>
  <c r="G13" i="3"/>
  <c r="F13" i="3"/>
  <c r="E13" i="3"/>
  <c r="H10" i="3"/>
  <c r="H9" i="3" s="1"/>
  <c r="G10" i="3"/>
  <c r="G9" i="3" s="1"/>
  <c r="F10" i="3"/>
  <c r="E10" i="3"/>
  <c r="F9" i="3"/>
  <c r="E9" i="3"/>
  <c r="G51" i="2"/>
  <c r="F51" i="2"/>
  <c r="E51" i="2"/>
  <c r="D51" i="2"/>
  <c r="G42" i="2"/>
  <c r="F42" i="2"/>
  <c r="E42" i="2"/>
  <c r="D42" i="2"/>
  <c r="G11" i="2"/>
  <c r="F11" i="2"/>
  <c r="E11" i="2"/>
  <c r="D11" i="2"/>
  <c r="G8" i="2"/>
  <c r="G7" i="2" s="1"/>
  <c r="F8" i="2"/>
  <c r="F7" i="2" s="1"/>
  <c r="E8" i="2"/>
  <c r="E7" i="2" s="1"/>
  <c r="D8" i="2"/>
  <c r="D7" i="2" s="1"/>
  <c r="G46" i="1"/>
  <c r="F46" i="1"/>
  <c r="E46" i="1"/>
  <c r="D46" i="1"/>
  <c r="G44" i="1"/>
  <c r="F44" i="1"/>
  <c r="E44" i="1"/>
  <c r="D44" i="1"/>
  <c r="G35" i="1"/>
  <c r="G34" i="1" s="1"/>
  <c r="F35" i="1"/>
  <c r="E35" i="1"/>
  <c r="D35" i="1"/>
  <c r="F34" i="1"/>
  <c r="E34" i="1"/>
  <c r="D34" i="1"/>
  <c r="G28" i="1"/>
  <c r="G27" i="1" s="1"/>
  <c r="G26" i="1" s="1"/>
  <c r="F28" i="1"/>
  <c r="E28" i="1"/>
  <c r="D28" i="1"/>
  <c r="F27" i="1"/>
  <c r="F26" i="1" s="1"/>
  <c r="E27" i="1"/>
  <c r="E26" i="1" s="1"/>
  <c r="D27" i="1"/>
  <c r="D26" i="1" s="1"/>
  <c r="G22" i="1"/>
  <c r="F22" i="1"/>
  <c r="E22" i="1"/>
  <c r="D22" i="1"/>
  <c r="G16" i="1"/>
  <c r="F16" i="1"/>
  <c r="E16" i="1"/>
  <c r="D16" i="1"/>
  <c r="G14" i="1"/>
  <c r="F14" i="1"/>
  <c r="E14" i="1"/>
  <c r="E9" i="1" s="1"/>
  <c r="E8" i="1" s="1"/>
  <c r="E50" i="1" s="1"/>
  <c r="D14" i="1"/>
  <c r="D9" i="1" s="1"/>
  <c r="G10" i="1"/>
  <c r="G9" i="1" s="1"/>
  <c r="G8" i="1" s="1"/>
  <c r="G50" i="1" s="1"/>
  <c r="F10" i="1"/>
  <c r="E10" i="1"/>
  <c r="D10" i="1"/>
  <c r="F9" i="1"/>
  <c r="F8" i="1" s="1"/>
  <c r="F50" i="1" s="1"/>
  <c r="D8" i="1" l="1"/>
  <c r="D50" i="1" s="1"/>
</calcChain>
</file>

<file path=xl/sharedStrings.xml><?xml version="1.0" encoding="utf-8"?>
<sst xmlns="http://schemas.openxmlformats.org/spreadsheetml/2006/main" count="303" uniqueCount="175">
  <si>
    <t xml:space="preserve"> </t>
  </si>
  <si>
    <t xml:space="preserve">       Ð³í»Éí³Í </t>
  </si>
  <si>
    <t xml:space="preserve">Հայաստանի Հանրապետության Կոտայքի մարզի  Ակունք համայնքի   ³í³·³Ýáõ   </t>
  </si>
  <si>
    <t xml:space="preserve">09 սեպտեմբերի   2025 թվականի    N  59-Ü     որոշման    
</t>
  </si>
  <si>
    <t>²ÏáõÝù  Ñ³Ù³ÛÝùÇ  2025Ãí³Ï³ÝÇ  µÛáõç»Ç »Ï³ÙáõïÝ»ñÇ Ñ³í³ù³·ñÙ³Ý »é³ÙëÛ³Ï³ÛÇÝ</t>
  </si>
  <si>
    <t>Ñ³Ù³Ù³ëÝáõÃÛáõÝÝ»ñÁ Áëï ³é³ÝÓÇÝ  »Ï³Ùï³ï»ë³ÏÝ»ñÇ</t>
  </si>
  <si>
    <t>ºÎ²ØàôîÜºðÆ  ²Üì²ÜàôØÀ</t>
  </si>
  <si>
    <t>Ñá¹í.N</t>
  </si>
  <si>
    <t>»é³ÙëÛ.</t>
  </si>
  <si>
    <t>ÏÇë³ÙÛ.</t>
  </si>
  <si>
    <t>9 ³ÙÇë</t>
  </si>
  <si>
    <t>ï³ñÇ</t>
  </si>
  <si>
    <t>ÀÜÂ²òÆÎ  ºÎ²ØàôîÜºð</t>
  </si>
  <si>
    <t>Ð²ðÎºð ºì  îàôðøºð, ³Û¹ ÃíáõÙ`</t>
  </si>
  <si>
    <t>¶áõÛù³ÛÇÝ Ñ³ñÏ»ñ,³Ýß³ñÅ ·áõÛùÇó,³Û¹ Ãí.</t>
  </si>
  <si>
    <t>¶áõÛù³Ñ³ñÏ ß»Ýù ¨ ßÇÝáõÃÛáõÝÝ»ñÇ  Ñ³Ù³ñ</t>
  </si>
  <si>
    <t>ÐáÕÇ Ñ³ñÏ</t>
  </si>
  <si>
    <t xml:space="preserve">Համայնքի բյուջե մուտքագրվող անշարժ գույքի հարկ </t>
  </si>
  <si>
    <t>¶áõÛù³ÛÇÝ Ñ³ñÏ»ñ,³ÛÉ ·áõÛùÇó,³Û¹ ÃíáõÙ`</t>
  </si>
  <si>
    <t>¶áõÛù³Ñ³ñÏ ÷áË³¹ñ³ÙÇçáóÝ»ñÇ  Ñ³Ù³ñ</t>
  </si>
  <si>
    <t>îºÔ²Î²Ü  îàôðøºð,³Û¹ ÃíáõÙ`</t>
  </si>
  <si>
    <t>ÐÇÙÝ³Ï³Ý ßÇÝáõÃÛ³Ý Ñ³Ù³ñ( ÙÇÝã¨ 300ùÙ)</t>
  </si>
  <si>
    <t xml:space="preserve">ÌË³ËáïÇ »í á·.ËÙí³×.ÑÇÙÝ.ßÇÝ.Ý»ñëáõÙ </t>
  </si>
  <si>
    <t xml:space="preserve">Ð³Ýñ³ÛÇÝ ëÝÝ¹Ç Çñ³óÙ³Ý ÃáõÛÉïíáõÃÛ³Ý Ñ³Ù³ñ </t>
  </si>
  <si>
    <t xml:space="preserve">Արտաքին գովազդի թույլտվության համար </t>
  </si>
  <si>
    <t xml:space="preserve">Ð»ÕáõÏ í³é»ÉÇùÇ ÃáõÛÉïíáõÃÛ³Ý  Ñ³Ù³ñ </t>
  </si>
  <si>
    <t>ÀÝÃ³óÇÏ Ý»ñùÇÝ å³ßïáÝ.  ¹ñ³Ù³ßÝáñÑ</t>
  </si>
  <si>
    <t>ä»ï. µÛáõç»Çó ïñ³Ù³¹ñíáÕ  ¹áï³óÇ³</t>
  </si>
  <si>
    <t xml:space="preserve">Այլ դոտացիա </t>
  </si>
  <si>
    <t xml:space="preserve"> ä»ï³Ï³Ý µÛáõç»Çó Ñ³Ù³ÛÝùÇ կապիտալ ծախսերի ֆինանսավորման   Ýå³ï³Ï³ÛÇÝ Ñ³ïÏ³óáõÙÝ»ñ (ëáõµí»ÝóÇ³Ý»ñ)</t>
  </si>
  <si>
    <t>²ÚÈ ºÎ²ØàôîÜºð, ³Û¹ ÃíáõÙ</t>
  </si>
  <si>
    <t>¶áõÛùÇ í³ñÓ³Ï³ÉáõÃÛáõÝÇó »Ï³Ùáõï</t>
  </si>
  <si>
    <t xml:space="preserve">4.1Ð³Ù³ÛÝùÇ ë»÷. Ñ³Ù³ñíáÕ ÑáÕ í³ñÓ. í×³ñ  </t>
  </si>
  <si>
    <t xml:space="preserve"> ³Û¹ ÃíáõÙ ª·ÛáõÕ.Ýß.ÑáÕ»ñÇó </t>
  </si>
  <si>
    <t xml:space="preserve">àã ·ÛáõÕ.Ýß.ÑáÕ»ñÇó </t>
  </si>
  <si>
    <t xml:space="preserve">²ÛÉ ·áõÛùÇ í³ñÓ³Ï³ÉáõÃÛáõÝÇó »Ï³Ùáõï </t>
  </si>
  <si>
    <t>ºÏ³ÙáõïÝ»ñ Í³é³ÛáõÃÛáõÝÝ»ñÇ Ù³ïáõóáõÙÇó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</si>
  <si>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</si>
  <si>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ì³ñã³Ï³Ý ·³ÝÓáõÙÝ»ñ,³Û¹ ÃíáõÙ</t>
  </si>
  <si>
    <t>î»Õ³Ï³Ý í×³ñÝ»ñ</t>
  </si>
  <si>
    <t>Ճարտարապետաշին.նախ.փաստ.նախ.աշխ.ավարտելուց շահագործման թույլտվություն</t>
  </si>
  <si>
    <t xml:space="preserve">Մրցույթների և աճուրդների մասնակցության վճար </t>
  </si>
  <si>
    <t>Համայնքի կողմից աղբահանության վճար վճարողների համար աղբահանության աշխատանքները կազմակերպելու համար</t>
  </si>
  <si>
    <t>ÌÝáÕ³Ï³Ý í×³ñ Ù³ÝÏ.Í³é.û·ï.Ñ³Ù³ñ</t>
  </si>
  <si>
    <t>Այլ տեղական վճար /ջրի վճար/</t>
  </si>
  <si>
    <t xml:space="preserve">Ð³Ù³ÛÝùÇ í³ñã³Ï³Ý ï³ñ³ÍùáõÙ ÇÝùÝ³Ï³Ù Ï³éáõóí³Í ß»Ýù»ñÇ, ßÇÝáõÃÛáõÝÝ»ñÇ ûñÇÝ³Ï³Ý³óÙ³Ý Ñ³Ù³ñ í×³ñÝ»ñ </t>
  </si>
  <si>
    <t>Øáõïù»ñ ïáõ·³ÝùÝ»ñÇó,ïáõÅ³ÝùÝ»ñÇó</t>
  </si>
  <si>
    <t>ì³ñã. Çñ³í³Ë³Ëï. Ñ³Ù³ñ ·³ÝÓíáÕ í×³ñ</t>
  </si>
  <si>
    <t>Î³åÇï³É áã å³ßïáÝ³Ï³Ý ¹ñ³Ù³ßÝáñÑÝ»ñ</t>
  </si>
  <si>
    <t xml:space="preserve">Î³åÇï³É Í³Ëë»ñÇ ýÇÝ.Ñ³Ù³ñ µÛáõç» ëï.Ùáõïù»ñ ªïñ.³ñï³ùÇÝ ³ÕµÛáõñÝ»ñÇó </t>
  </si>
  <si>
    <t xml:space="preserve">Այլ եկամուտներ  </t>
  </si>
  <si>
    <t xml:space="preserve">Օրենքով և իրավական այլ սահմանված համայնքի բյուջե մուտքագրման ենթական այլ եկամուտներ </t>
  </si>
  <si>
    <t>î³ñ»ëÏ½µÇ  ³½³ï  ÙÝ³óáñ¹ ( í³ñã³Ï³Ý )</t>
  </si>
  <si>
    <t>î³ñ»ëÏ½µÇ  ³½³ï  ÙÝ³óáñ¹ ( ýáÝ¹³ÛÇÝ )</t>
  </si>
  <si>
    <t xml:space="preserve">ÀÜ¸²ØºÜÀ  </t>
  </si>
  <si>
    <t xml:space="preserve">   </t>
  </si>
  <si>
    <t>Ð²êî²îàôØ  ºØ</t>
  </si>
  <si>
    <t xml:space="preserve">              ԱԿՈՒՆՔ ՀԱՄԱՅՆՔԻ ՂԵԿԱՎԱՐ                             Հ.Ռուբենյան</t>
  </si>
  <si>
    <t>09.09.2025</t>
  </si>
  <si>
    <t>²ÏáõÝù Ñ³Ù³ÛÝùÇ  2025Ãí³Ï³ÝÇ  µÛáõç»Ç Í³Ëë»ñÁ ` Áëï µÛáõç»ï³ÛÇÝ</t>
  </si>
  <si>
    <t>Í³Ëë»ñÇ  ïÝï»ë³·Çï³Ï³Ý   ¹³ë³Ï³ñ·Ù³Ý</t>
  </si>
  <si>
    <t>Ì²ÊêºðÆ  ²Üì²ÜàôØÀ</t>
  </si>
  <si>
    <t>ÀÜ¸²ØºÜÀ Ì²Êêºð</t>
  </si>
  <si>
    <t>²ÞÊ²î²ÜøÆ  ì²ðÒ²îðàôÂÚàôÜ,³Û¹ ÃíáõÙ`</t>
  </si>
  <si>
    <t>²ßË³ïáÕÝ»ñÇ ³ßË³ï³í³ñÓ»ñ,Ñ³í»É³í×³ñÝ»ñ</t>
  </si>
  <si>
    <t>ä³ñ·¨³ïñáõÙÝ»ñ,¹ñ³Ù³Ï³Ý Ëñ³ËáõëáõÙÝ»ñ</t>
  </si>
  <si>
    <t>Ì²è²ÚàôÂÚàôÜÜºðÆ ºì ²äð²ÜøÜºðÆ</t>
  </si>
  <si>
    <t>Òºèø ´ºðàôØ, ³Û¹ ÃíáõÙ`</t>
  </si>
  <si>
    <t xml:space="preserve">µ³ÝÏ,Í³é³ÛáõÃÛáõÝ </t>
  </si>
  <si>
    <t>¾Ý»ñ·»ïÇÏ Í³é³ÛáõÃÛáõÝÝ»ñ</t>
  </si>
  <si>
    <t>կոմունալ</t>
  </si>
  <si>
    <t>Î³åÇ Í³é³ÛáõÃÛáõÝÝ»ñ</t>
  </si>
  <si>
    <t xml:space="preserve">³å³Ñáí,Í³é, </t>
  </si>
  <si>
    <t xml:space="preserve">·áõÛùÇ ¨ ë³ñù³íáñáõÙÝ»ñÇ í³ñÓ³Ï³ÉáõÃÛáõÝ </t>
  </si>
  <si>
    <t>Ü»ñùÇÝ ·áñÍáõÕáõÙÝ»ñ</t>
  </si>
  <si>
    <t>²ñï³ë³ÑÙ³ÝÛ³Ý ·áñÍáõÕáõÙÝ»ñÇ ·Íáí Í³Ëë»ñ</t>
  </si>
  <si>
    <t>Ð³Ù³Ï³ñ·ã³ÛÇÝ Í³é³ÛáõÃÛáõÝÝ»ñ</t>
  </si>
  <si>
    <t>²ßË³ï³Ï³½ÙÇ Ù³ëÝ.½³ñ·³óÙ³Ý Í³é.</t>
  </si>
  <si>
    <t>î»Õ»Ï³ïí³Ï³Ý  Í³é³ÛáõÃÛáõÝ</t>
  </si>
  <si>
    <t>Î³é³í³ñã³Ï³Ý  Í³é³ÛáõÃÛáõÝÝ»ñ</t>
  </si>
  <si>
    <t>Ü»ñÏ³Û³óáõóã³Ï³Ý Í³Ëë</t>
  </si>
  <si>
    <t>ÀÝ¹Ñ³Ýáõñ µÝáõÛÃÇ ³ÛÉ Í³é³ÛáõÃÛáõÝÝ»ñ</t>
  </si>
  <si>
    <t xml:space="preserve">Ø³ëÝ³·Çï³Ï³Ý Í³é³ÛáõÃÛáõÝÝ»ñ </t>
  </si>
  <si>
    <t xml:space="preserve">Þ»Ýù ßÇÝáõÃÛáõÝÝ»ñÇ ÁÝÃ³óÇÏ Ýáñá·áõÙ </t>
  </si>
  <si>
    <t>Ø»¿»Ý³Ý»ñÇ ¨ ë³ñù³íáñáõÙÝ»ñÇ ÁÝÃ³óÇÏ Ýáñá·áõÙ</t>
  </si>
  <si>
    <t>¶ñ³ë»ÝÛ³Ï³ÛÇÝ ÝÛáõÃ»ñ ¨ Ñ³·áõëï</t>
  </si>
  <si>
    <t xml:space="preserve">¶ÛáõÕ.µáõÛë»ñ </t>
  </si>
  <si>
    <t>îñ³Ýëåáñï³ÛÇÝ  ÝÛáõÃ»ñ</t>
  </si>
  <si>
    <t>Î»Ýó³Õ³ÛÇÝ ÝÛáõÃ»ñ</t>
  </si>
  <si>
    <t xml:space="preserve">Ð³ïáõÏ Ýå³ï³Ï³ÛÇÝ ³ÛÉ ÝÛáõÃ»ñ </t>
  </si>
  <si>
    <t>êáõµëÇ¹Ç³Ý»ñ áã ýÇÝ.Ï³½Ù.</t>
  </si>
  <si>
    <t xml:space="preserve">¸ñ³Ù³ßÝáñÑ </t>
  </si>
  <si>
    <t>Î³åÇï³É ¹ñ³Ù³ßÝáñÑ</t>
  </si>
  <si>
    <t>²ÛÉ Ýå³ëïÝ»ñ µÛáõç»Çó</t>
  </si>
  <si>
    <t>ÜíÇñ³ïí. ³ÛÉ ß³ÑáõÛÃ ãÑ»ï³åÝ¹áÕ Ï³½Ù³Ï»ñå.</t>
  </si>
  <si>
    <t>ä³ñï³¹Çñ  í×³ñÝ»ñ</t>
  </si>
  <si>
    <t>ä³Ñáõëï³ÛÇÝ ÙÇçáó</t>
  </si>
  <si>
    <t xml:space="preserve">àâ üÆÜ²Üê²Î²Ü ²ÎîÆìÜºðÆ ¶Ìàì </t>
  </si>
  <si>
    <t>Ì²Êêºð , ³Û¹ ÃíáõÙ`</t>
  </si>
  <si>
    <t xml:space="preserve">Þ»Ýù ßÇÝáõÃÛáõÝÝ»ñÇ Ï³éáõóáõÙ </t>
  </si>
  <si>
    <t xml:space="preserve">Þ»Ýù ßÇÝáõÃÛáõÝÝ»ñÇ Ï³å.Ýáñá·áõÙ </t>
  </si>
  <si>
    <t xml:space="preserve">îñ³Ýëåáñï³ÛÇÝ ë³ñù³íáñáõÙÝ»ñ </t>
  </si>
  <si>
    <t xml:space="preserve">ì³ñã³Ï³Ý ë³ñù³íáñáõÙÝ»ñ </t>
  </si>
  <si>
    <t xml:space="preserve">²ÛÉ Ù»ù»Ý³Ý»ñ ¨ ë³ñù³íáñáõÙÝ»ñ </t>
  </si>
  <si>
    <t xml:space="preserve">Ոչ նյութական հիմնական միջոցներ </t>
  </si>
  <si>
    <t xml:space="preserve">Ü³Ë³·Í³Ñ»ï³½áï³Ï³Ý Í³Ëë»ñ </t>
  </si>
  <si>
    <t>àâ üÆÜ²Üê²Î²Ü ²ÎîÆìÜºðÆ Æð²òàôØÆò</t>
  </si>
  <si>
    <t>Øàôîøºð,³Û¹ ÃíáõÙ`</t>
  </si>
  <si>
    <t>ÐáÕÇ  Çñ³óáõÙÇó Ùáõïù»ñ</t>
  </si>
  <si>
    <t xml:space="preserve">                   ²ÏáõÝù Ñ³Ù³ÛÝùÇ  2025 Ãí³Ï³ÝÇ  µÛáõç»Ç Í³Ëë»ñÁ ` Áëï µÛáõç»ï³ÛÇÝ</t>
  </si>
  <si>
    <t>Í³Ëë»ñÇ  ·áñÍ³éÝ³Ï³Ý  ¹³ë³Ï³ñ·Ù³Ý</t>
  </si>
  <si>
    <t>´³-</t>
  </si>
  <si>
    <t>Êáõ-</t>
  </si>
  <si>
    <t>¸³ë</t>
  </si>
  <si>
    <t>ÅÇÝ</t>
  </si>
  <si>
    <t>Ùµ</t>
  </si>
  <si>
    <t>ÀÜ¸²ØºÜÀ  Ì²Êêºð</t>
  </si>
  <si>
    <t>01</t>
  </si>
  <si>
    <t>0</t>
  </si>
  <si>
    <t>ÀÜ¸Ð²Üàôð ´ÜàôÚÂÆ Ð²Üð²ÚÆÜ</t>
  </si>
  <si>
    <t>Ì²è²ÚàôÂÚàôÜÜºð,³Û¹ ÃíáõÙ</t>
  </si>
  <si>
    <t>1</t>
  </si>
  <si>
    <t>úñ»Ýë¹Çñ ¨ ·áñÍ³¹Çñ Ù³ñÙÇÝÝ»ñ,å»ï³Ï.Ï³é³í³ñ</t>
  </si>
  <si>
    <t>3</t>
  </si>
  <si>
    <t>ÀÜ¸Ð²Üàôð ´ÜàôÚÂÆ Ì²è²ÚàôÂÚàôÜÜºð,áñÇó`</t>
  </si>
  <si>
    <t>5</t>
  </si>
  <si>
    <t>ÀÝ¹Ñ.µÝáõÛÃÇ Ñ³Ýñ.Í³é.·Íáí.Ý³Ë.³ßË</t>
  </si>
  <si>
    <t>6</t>
  </si>
  <si>
    <t>ÀÝ¹Ñ³Ýáõñ µÝáõÛÃÇ Ñ³Ýñ³ÛÇÝ Í³é³ÛáõÃÛáõÝÝ»ñ</t>
  </si>
  <si>
    <t>02</t>
  </si>
  <si>
    <t xml:space="preserve">ä²Þîä²ÜàôÂÚàôÜ ,³Û¹ ÃíáõÙ </t>
  </si>
  <si>
    <t>2</t>
  </si>
  <si>
    <t xml:space="preserve">ø³Õ³ù³óÇ³Ï³Ý å³ßïå³ÝáõÃÛáõÝ </t>
  </si>
  <si>
    <t xml:space="preserve">Ð²ê.Î²ð¶Æ ²Üìî²Ü¶àôÂÚàôÜ </t>
  </si>
  <si>
    <t>03</t>
  </si>
  <si>
    <t xml:space="preserve">öñÏ³ñ³ñ Í³é³ÛáõÃÛáõÝ </t>
  </si>
  <si>
    <t>04</t>
  </si>
  <si>
    <t xml:space="preserve">¶ÚàôÔ²îÜîºêàôÂÚàôÜ </t>
  </si>
  <si>
    <t>¶ÛáõÕ³ïÝï»ëáõÃÛáõÝ</t>
  </si>
  <si>
    <t>4</t>
  </si>
  <si>
    <t xml:space="preserve">àéá·áõÙ </t>
  </si>
  <si>
    <t>îð²Üêäàðî, áñÇó</t>
  </si>
  <si>
    <t>Ö³Ý³å³ñÑ³ÛÇÝ  ïñ³Ýëåáñï</t>
  </si>
  <si>
    <t>9</t>
  </si>
  <si>
    <t>îÜîºê²Î²Ü Ð²ð²´ºðàôÂÚàôÜÜºð,³Û¹ ÃíáõÙ</t>
  </si>
  <si>
    <t>îÝï»ë³Ï³Ý Ñ³ñ³µ»ñáõÃÛáõÝ.,³ÛÉ ¹³ëÇÝ ãå³ïÏ³ÝáÕ</t>
  </si>
  <si>
    <t>05</t>
  </si>
  <si>
    <t>Þðæ²Î² ØÆæ²ì²ÚðÆ ä²Þîä²ÜàôÂÚàôÜ,³Û¹ ÃíáõÙ`</t>
  </si>
  <si>
    <t>²Õµ³Ñ³ÝáõÙ</t>
  </si>
  <si>
    <t>Þðæ²Î² ØÆæ²ì²ÚðÆ ²ÔîàîØ²Ü ¸ºØ ä²Úø²ð,</t>
  </si>
  <si>
    <t>06</t>
  </si>
  <si>
    <t xml:space="preserve">ÎàØàôÜ²È Ì²è²ÚàôÂÚàôÜ </t>
  </si>
  <si>
    <t xml:space="preserve">æñ³Ù³ï³Ï³ñ³ñáõÙ </t>
  </si>
  <si>
    <t>öáÕáó³ÛÇÝ Éáõë³íáñáõÙ</t>
  </si>
  <si>
    <t>08</t>
  </si>
  <si>
    <t>Ð²Ü¶Æêî,ØÞ²ÎàôÚÂ,ÎðàÜ, ³Û¹ ÃíáõÙ</t>
  </si>
  <si>
    <t xml:space="preserve"> Մß³ÏáõÃ³ÛÇÝ </t>
  </si>
  <si>
    <t>²ÛÉ Ùß³ÏáõÃ³ÛÇÝ Ï³½Ù³Ï»ñåáõÃÛáõÝÝ»ñ</t>
  </si>
  <si>
    <t>7</t>
  </si>
  <si>
    <t>Ðáõß³ñÓ³ÝÝ»ñÇ ¨ Ùß.³ñÅ»ù.å³Ñå.</t>
  </si>
  <si>
    <t>î»Õ»Ï³ïíáõÃÛ³Ý Ó»éùµ»ñáõÙ</t>
  </si>
  <si>
    <t xml:space="preserve">ÎñáÝ³Ï³Ý ¨ Ñ³ë.³ÛÉ Í³é³ÛáõÃÛáõÝÝ»ñ </t>
  </si>
  <si>
    <t>ÜíÇñ³ïíáõÃÛáõÝ ß³Ñ.ãÑ»ï.Ï³½Ù.</t>
  </si>
  <si>
    <t>09</t>
  </si>
  <si>
    <t xml:space="preserve">ÎðÂàôÂÚàôÜ ,³Û¹ ÃíáõÙ </t>
  </si>
  <si>
    <t xml:space="preserve">Ü³Ë³¹åñáó³Ï³Ý ÏñÃáõÃÛáõÝ </t>
  </si>
  <si>
    <t xml:space="preserve">ØÇçÝ³Ï³ñ· ÁÝ¹Ñ³Ýáõñ ÏñÃáõÃÛáõÝ </t>
  </si>
  <si>
    <t xml:space="preserve">´³ñÓñ.Ù³ëÝ.ÏñÃáõÃÛáõÝ </t>
  </si>
  <si>
    <t>10</t>
  </si>
  <si>
    <t>êàòÆ²È²Î²Ü ä²Þîä²ÜàôÂÚàôÜ,³Û¹ ÃíáõÙ</t>
  </si>
  <si>
    <t>êáóÇ³É³Ï³Ý Ñ³ïáõÏ ³ñïáÝáõÃÛáõÝ</t>
  </si>
  <si>
    <t>11</t>
  </si>
  <si>
    <t xml:space="preserve">ÐÆØÜ²Î²Ü ´²ÄÆÜÜºðÆÜ â¸²êìàÔ </t>
  </si>
  <si>
    <t>ä²Ðàôêî²ÚÆÜ üàÜ¸ºð, áñÇó`</t>
  </si>
  <si>
    <t>Ð³Ù³ÛÝùÇ  å³Ñáõëï³ÛÇÝ  ýáÝ¹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</si>
</sst>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 LatArm"/>
      <family val="2"/>
    </font>
    <font>
      <i/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i/>
      <sz val="11"/>
      <name val="Arial LatArm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2" applyNumberFormat="0" applyFill="0" applyProtection="0">
      <alignment horizontal="left" vertical="center" wrapText="1"/>
    </xf>
  </cellStyleXfs>
  <cellXfs count="8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164" fontId="3" fillId="0" borderId="1" xfId="0" applyNumberFormat="1" applyFont="1" applyBorder="1" applyAlignment="1"/>
    <xf numFmtId="164" fontId="1" fillId="0" borderId="1" xfId="0" applyNumberFormat="1" applyFont="1" applyBorder="1" applyAlignment="1"/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2" xfId="1" applyFont="1" applyFill="1" applyBorder="1" applyAlignment="1">
      <alignment horizontal="left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8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0" fillId="0" borderId="9" xfId="0" applyFill="1" applyBorder="1"/>
    <xf numFmtId="0" fontId="1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/>
    <xf numFmtId="0" fontId="1" fillId="0" borderId="3" xfId="0" applyFont="1" applyBorder="1"/>
    <xf numFmtId="0" fontId="1" fillId="0" borderId="6" xfId="0" applyFont="1" applyBorder="1"/>
    <xf numFmtId="0" fontId="6" fillId="0" borderId="7" xfId="0" applyFont="1" applyBorder="1"/>
    <xf numFmtId="49" fontId="1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49" fontId="1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0" fontId="3" fillId="0" borderId="7" xfId="0" applyFont="1" applyBorder="1" applyAlignment="1">
      <alignment horizontal="right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/>
    <xf numFmtId="49" fontId="3" fillId="0" borderId="1" xfId="0" applyNumberFormat="1" applyFont="1" applyBorder="1"/>
    <xf numFmtId="164" fontId="3" fillId="0" borderId="4" xfId="0" applyNumberFormat="1" applyFont="1" applyBorder="1" applyAlignment="1">
      <alignment horizontal="right" vertical="justify"/>
    </xf>
    <xf numFmtId="49" fontId="1" fillId="0" borderId="1" xfId="0" applyNumberFormat="1" applyFont="1" applyBorder="1"/>
    <xf numFmtId="49" fontId="3" fillId="0" borderId="4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/>
    <xf numFmtId="49" fontId="3" fillId="0" borderId="11" xfId="0" applyNumberFormat="1" applyFont="1" applyBorder="1"/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/>
    <xf numFmtId="49" fontId="1" fillId="0" borderId="9" xfId="0" applyNumberFormat="1" applyFont="1" applyBorder="1"/>
    <xf numFmtId="49" fontId="1" fillId="0" borderId="4" xfId="0" applyNumberFormat="1" applyFont="1" applyBorder="1"/>
    <xf numFmtId="49" fontId="1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49" fontId="1" fillId="0" borderId="12" xfId="0" applyNumberFormat="1" applyFont="1" applyBorder="1" applyAlignment="1">
      <alignment vertical="center"/>
    </xf>
    <xf numFmtId="49" fontId="3" fillId="0" borderId="1" xfId="0" applyNumberFormat="1" applyFont="1" applyBorder="1" applyAlignment="1"/>
  </cellXfs>
  <cellStyles count="2">
    <cellStyle name="left_arm10_BordWW_90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16" workbookViewId="0">
      <selection activeCell="U24" sqref="U24"/>
    </sheetView>
  </sheetViews>
  <sheetFormatPr defaultRowHeight="15" x14ac:dyDescent="0.25"/>
  <cols>
    <col min="1" max="1" width="4.140625" customWidth="1"/>
    <col min="2" max="2" width="38.85546875" customWidth="1"/>
    <col min="3" max="3" width="7.5703125" customWidth="1"/>
    <col min="7" max="7" width="11" customWidth="1"/>
  </cols>
  <sheetData>
    <row r="1" spans="1:7" x14ac:dyDescent="0.25">
      <c r="C1" s="1"/>
      <c r="D1" s="1" t="s">
        <v>0</v>
      </c>
      <c r="E1" s="2" t="s">
        <v>1</v>
      </c>
      <c r="F1" s="2"/>
      <c r="G1" s="1" t="s">
        <v>0</v>
      </c>
    </row>
    <row r="2" spans="1:7" ht="30.75" customHeight="1" x14ac:dyDescent="0.25">
      <c r="C2" s="3" t="s">
        <v>2</v>
      </c>
      <c r="D2" s="3"/>
      <c r="E2" s="3"/>
      <c r="F2" s="3"/>
      <c r="G2" s="3"/>
    </row>
    <row r="3" spans="1:7" ht="18.75" customHeight="1" x14ac:dyDescent="0.25">
      <c r="C3" s="4" t="s">
        <v>3</v>
      </c>
      <c r="D3" s="4"/>
      <c r="E3" s="4"/>
      <c r="F3" s="4"/>
      <c r="G3" s="4"/>
    </row>
    <row r="4" spans="1:7" x14ac:dyDescent="0.25">
      <c r="A4" s="5" t="s">
        <v>4</v>
      </c>
      <c r="B4" s="5"/>
      <c r="C4" s="5"/>
      <c r="D4" s="5"/>
      <c r="E4" s="5"/>
      <c r="F4" s="5"/>
      <c r="G4" s="5"/>
    </row>
    <row r="5" spans="1:7" x14ac:dyDescent="0.25">
      <c r="A5" s="5" t="s">
        <v>5</v>
      </c>
      <c r="B5" s="5"/>
      <c r="C5" s="5"/>
      <c r="D5" s="5"/>
      <c r="E5" s="5"/>
      <c r="F5" s="5"/>
      <c r="G5" s="5"/>
    </row>
    <row r="6" spans="1:7" ht="0.75" customHeight="1" x14ac:dyDescent="0.25">
      <c r="A6" s="2"/>
      <c r="B6" s="2"/>
      <c r="C6" s="2"/>
      <c r="D6" s="2"/>
      <c r="E6" s="2"/>
      <c r="F6" s="2"/>
      <c r="G6" s="6"/>
    </row>
    <row r="7" spans="1:7" x14ac:dyDescent="0.25">
      <c r="A7" s="7"/>
      <c r="B7" s="8" t="s">
        <v>6</v>
      </c>
      <c r="C7" s="9" t="s">
        <v>7</v>
      </c>
      <c r="D7" s="8" t="s">
        <v>8</v>
      </c>
      <c r="E7" s="8" t="s">
        <v>9</v>
      </c>
      <c r="F7" s="8" t="s">
        <v>10</v>
      </c>
      <c r="G7" s="8" t="s">
        <v>11</v>
      </c>
    </row>
    <row r="8" spans="1:7" x14ac:dyDescent="0.25">
      <c r="A8" s="7"/>
      <c r="B8" s="8" t="s">
        <v>12</v>
      </c>
      <c r="C8" s="10"/>
      <c r="D8" s="11">
        <f>D9+D22+D26</f>
        <v>135021</v>
      </c>
      <c r="E8" s="11">
        <f>E9+E22+E26</f>
        <v>277707</v>
      </c>
      <c r="F8" s="11">
        <f>F9+F22+F26</f>
        <v>431058</v>
      </c>
      <c r="G8" s="11">
        <f>G9+G22+G26</f>
        <v>582335.5</v>
      </c>
    </row>
    <row r="9" spans="1:7" x14ac:dyDescent="0.25">
      <c r="A9" s="7"/>
      <c r="B9" s="8" t="s">
        <v>13</v>
      </c>
      <c r="C9" s="10"/>
      <c r="D9" s="11">
        <f>D10+D14+D16</f>
        <v>26830</v>
      </c>
      <c r="E9" s="11">
        <f>E10+E14+E16</f>
        <v>63100</v>
      </c>
      <c r="F9" s="11">
        <f>F10+F14+F16</f>
        <v>104510</v>
      </c>
      <c r="G9" s="11">
        <f>G10+G14+G16</f>
        <v>133720</v>
      </c>
    </row>
    <row r="10" spans="1:7" x14ac:dyDescent="0.25">
      <c r="A10" s="9">
        <v>1</v>
      </c>
      <c r="B10" s="9" t="s">
        <v>14</v>
      </c>
      <c r="C10" s="10">
        <v>7131</v>
      </c>
      <c r="D10" s="11">
        <f>D11+D12+D13</f>
        <v>6000</v>
      </c>
      <c r="E10" s="11">
        <f>E11+E12+E13</f>
        <v>17000</v>
      </c>
      <c r="F10" s="11">
        <f>F11+F12+F13</f>
        <v>24500</v>
      </c>
      <c r="G10" s="11">
        <f>G11+G12+G13</f>
        <v>38000</v>
      </c>
    </row>
    <row r="11" spans="1:7" x14ac:dyDescent="0.25">
      <c r="A11" s="10"/>
      <c r="B11" s="10" t="s">
        <v>15</v>
      </c>
      <c r="C11" s="10"/>
      <c r="D11" s="12">
        <v>0</v>
      </c>
      <c r="E11" s="12">
        <v>0</v>
      </c>
      <c r="F11" s="12">
        <v>0</v>
      </c>
      <c r="G11" s="12">
        <v>0</v>
      </c>
    </row>
    <row r="12" spans="1:7" x14ac:dyDescent="0.25">
      <c r="A12" s="10"/>
      <c r="B12" s="10" t="s">
        <v>16</v>
      </c>
      <c r="C12" s="10"/>
      <c r="D12" s="12">
        <v>0</v>
      </c>
      <c r="E12" s="12">
        <v>0</v>
      </c>
      <c r="F12" s="12">
        <v>0</v>
      </c>
      <c r="G12" s="12">
        <v>0</v>
      </c>
    </row>
    <row r="13" spans="1:7" x14ac:dyDescent="0.25">
      <c r="A13" s="10"/>
      <c r="B13" s="10" t="s">
        <v>17</v>
      </c>
      <c r="C13" s="10"/>
      <c r="D13" s="12">
        <v>6000</v>
      </c>
      <c r="E13" s="12">
        <v>17000</v>
      </c>
      <c r="F13" s="12">
        <v>24500</v>
      </c>
      <c r="G13" s="12">
        <v>38000</v>
      </c>
    </row>
    <row r="14" spans="1:7" x14ac:dyDescent="0.25">
      <c r="A14" s="10"/>
      <c r="B14" s="9" t="s">
        <v>18</v>
      </c>
      <c r="C14" s="10">
        <v>7136</v>
      </c>
      <c r="D14" s="11">
        <f>D15</f>
        <v>18000</v>
      </c>
      <c r="E14" s="11">
        <f>E15</f>
        <v>31000</v>
      </c>
      <c r="F14" s="11">
        <f>F15</f>
        <v>45500</v>
      </c>
      <c r="G14" s="11">
        <f>G15</f>
        <v>56000</v>
      </c>
    </row>
    <row r="15" spans="1:7" x14ac:dyDescent="0.25">
      <c r="A15" s="10"/>
      <c r="B15" s="10" t="s">
        <v>19</v>
      </c>
      <c r="C15" s="10"/>
      <c r="D15" s="12">
        <v>18000</v>
      </c>
      <c r="E15" s="12">
        <v>31000</v>
      </c>
      <c r="F15" s="12">
        <v>45500</v>
      </c>
      <c r="G15" s="12">
        <v>56000</v>
      </c>
    </row>
    <row r="16" spans="1:7" x14ac:dyDescent="0.25">
      <c r="A16" s="9" t="s">
        <v>0</v>
      </c>
      <c r="B16" s="9" t="s">
        <v>20</v>
      </c>
      <c r="C16" s="10">
        <v>7145</v>
      </c>
      <c r="D16" s="11">
        <f>SUM(D18+D17+D20+D19+D21)</f>
        <v>2830</v>
      </c>
      <c r="E16" s="11">
        <f>SUM(E18+E17+E20+E19+E21)</f>
        <v>15100</v>
      </c>
      <c r="F16" s="11">
        <f>SUM(F18+F17+F20+F19+F21)</f>
        <v>34510</v>
      </c>
      <c r="G16" s="11">
        <f>SUM(G18+G17+G20+G19+G21)</f>
        <v>39720</v>
      </c>
    </row>
    <row r="17" spans="1:7" x14ac:dyDescent="0.25">
      <c r="A17" s="10"/>
      <c r="B17" s="10" t="s">
        <v>21</v>
      </c>
      <c r="C17" s="10"/>
      <c r="D17" s="12">
        <v>2000</v>
      </c>
      <c r="E17" s="12">
        <v>14000</v>
      </c>
      <c r="F17" s="12">
        <v>33000</v>
      </c>
      <c r="G17" s="12">
        <v>38000</v>
      </c>
    </row>
    <row r="18" spans="1:7" x14ac:dyDescent="0.25">
      <c r="A18" s="10"/>
      <c r="B18" s="10" t="s">
        <v>22</v>
      </c>
      <c r="C18" s="10"/>
      <c r="D18" s="12">
        <v>550</v>
      </c>
      <c r="E18" s="12">
        <v>700</v>
      </c>
      <c r="F18" s="12">
        <v>900</v>
      </c>
      <c r="G18" s="12">
        <v>1000</v>
      </c>
    </row>
    <row r="19" spans="1:7" x14ac:dyDescent="0.25">
      <c r="A19" s="10"/>
      <c r="B19" s="10" t="s">
        <v>23</v>
      </c>
      <c r="C19" s="10"/>
      <c r="D19" s="12">
        <v>100</v>
      </c>
      <c r="E19" s="12">
        <v>130</v>
      </c>
      <c r="F19" s="12">
        <v>230</v>
      </c>
      <c r="G19" s="12">
        <v>300</v>
      </c>
    </row>
    <row r="20" spans="1:7" x14ac:dyDescent="0.25">
      <c r="A20" s="10"/>
      <c r="B20" s="10" t="s">
        <v>24</v>
      </c>
      <c r="C20" s="10"/>
      <c r="D20" s="12">
        <v>30</v>
      </c>
      <c r="E20" s="12">
        <v>100</v>
      </c>
      <c r="F20" s="12">
        <v>170</v>
      </c>
      <c r="G20" s="12">
        <v>200</v>
      </c>
    </row>
    <row r="21" spans="1:7" x14ac:dyDescent="0.25">
      <c r="A21" s="10"/>
      <c r="B21" s="10" t="s">
        <v>25</v>
      </c>
      <c r="C21" s="10"/>
      <c r="D21" s="12">
        <v>150</v>
      </c>
      <c r="E21" s="12">
        <v>170</v>
      </c>
      <c r="F21" s="12">
        <v>210</v>
      </c>
      <c r="G21" s="12">
        <v>220</v>
      </c>
    </row>
    <row r="22" spans="1:7" x14ac:dyDescent="0.25">
      <c r="A22" s="9">
        <v>2</v>
      </c>
      <c r="B22" s="9" t="s">
        <v>26</v>
      </c>
      <c r="C22" s="10">
        <v>7331</v>
      </c>
      <c r="D22" s="11">
        <f>SUM(D24+D23+D25)</f>
        <v>94546</v>
      </c>
      <c r="E22" s="11">
        <f>SUM(E24+E23+E25)</f>
        <v>184767</v>
      </c>
      <c r="F22" s="11">
        <f>SUM(F24+F23+F25)</f>
        <v>274988</v>
      </c>
      <c r="G22" s="11">
        <f>SUM(G24+G23+G25)</f>
        <v>365209</v>
      </c>
    </row>
    <row r="23" spans="1:7" x14ac:dyDescent="0.25">
      <c r="A23" s="10"/>
      <c r="B23" s="10" t="s">
        <v>27</v>
      </c>
      <c r="C23" s="10"/>
      <c r="D23" s="12">
        <v>90221</v>
      </c>
      <c r="E23" s="12">
        <v>180442</v>
      </c>
      <c r="F23" s="12">
        <v>270663</v>
      </c>
      <c r="G23" s="12">
        <v>360884</v>
      </c>
    </row>
    <row r="24" spans="1:7" x14ac:dyDescent="0.25">
      <c r="A24" s="10" t="s">
        <v>0</v>
      </c>
      <c r="B24" s="10" t="s">
        <v>28</v>
      </c>
      <c r="C24" s="10"/>
      <c r="D24" s="12">
        <v>0</v>
      </c>
      <c r="E24" s="12">
        <v>0</v>
      </c>
      <c r="F24" s="12">
        <v>0</v>
      </c>
      <c r="G24" s="12">
        <v>0</v>
      </c>
    </row>
    <row r="25" spans="1:7" ht="34.5" customHeight="1" x14ac:dyDescent="0.25">
      <c r="A25" s="10"/>
      <c r="B25" s="13" t="s">
        <v>29</v>
      </c>
      <c r="C25" s="10">
        <v>7332</v>
      </c>
      <c r="D25" s="12">
        <v>4325</v>
      </c>
      <c r="E25" s="12">
        <v>4325</v>
      </c>
      <c r="F25" s="12">
        <v>4325</v>
      </c>
      <c r="G25" s="12">
        <v>4325</v>
      </c>
    </row>
    <row r="26" spans="1:7" x14ac:dyDescent="0.25">
      <c r="A26" s="9">
        <v>3</v>
      </c>
      <c r="B26" s="9" t="s">
        <v>30</v>
      </c>
      <c r="C26" s="10">
        <v>7400</v>
      </c>
      <c r="D26" s="11">
        <f>D27+D32+D34+D44+D46+D42</f>
        <v>13645</v>
      </c>
      <c r="E26" s="11">
        <f>E27+E32+E34+E44+E46+E42</f>
        <v>29840</v>
      </c>
      <c r="F26" s="11">
        <f>F27+F32+F34+F44+F46+F42</f>
        <v>51560</v>
      </c>
      <c r="G26" s="11">
        <f>G27+G32+G34+G44+G46+G42</f>
        <v>83406.5</v>
      </c>
    </row>
    <row r="27" spans="1:7" x14ac:dyDescent="0.25">
      <c r="A27" s="9"/>
      <c r="B27" s="9" t="s">
        <v>31</v>
      </c>
      <c r="C27" s="10">
        <v>7415</v>
      </c>
      <c r="D27" s="11">
        <f>D28+D31</f>
        <v>1450</v>
      </c>
      <c r="E27" s="11">
        <f>E28+E31</f>
        <v>3000</v>
      </c>
      <c r="F27" s="11">
        <f>F28+F31</f>
        <v>7200</v>
      </c>
      <c r="G27" s="11">
        <f>G28+G31</f>
        <v>8906.5</v>
      </c>
    </row>
    <row r="28" spans="1:7" x14ac:dyDescent="0.25">
      <c r="A28" s="10"/>
      <c r="B28" s="10" t="s">
        <v>32</v>
      </c>
      <c r="C28" s="10"/>
      <c r="D28" s="11">
        <f>SUM(D29+D30)</f>
        <v>1400</v>
      </c>
      <c r="E28" s="11">
        <f>SUM(E29+E30)</f>
        <v>2900</v>
      </c>
      <c r="F28" s="11">
        <f>SUM(F29+F30)</f>
        <v>7000</v>
      </c>
      <c r="G28" s="11">
        <f>SUM(G29+G30)</f>
        <v>8500</v>
      </c>
    </row>
    <row r="29" spans="1:7" x14ac:dyDescent="0.25">
      <c r="A29" s="10"/>
      <c r="B29" s="10" t="s">
        <v>33</v>
      </c>
      <c r="C29" s="10"/>
      <c r="D29" s="12">
        <v>800</v>
      </c>
      <c r="E29" s="12">
        <v>1600</v>
      </c>
      <c r="F29" s="12">
        <v>5000</v>
      </c>
      <c r="G29" s="12">
        <v>6500</v>
      </c>
    </row>
    <row r="30" spans="1:7" x14ac:dyDescent="0.25">
      <c r="A30" s="10"/>
      <c r="B30" s="10" t="s">
        <v>34</v>
      </c>
      <c r="C30" s="10"/>
      <c r="D30" s="12">
        <v>600</v>
      </c>
      <c r="E30" s="12">
        <v>1300</v>
      </c>
      <c r="F30" s="12">
        <v>2000</v>
      </c>
      <c r="G30" s="12">
        <v>2000</v>
      </c>
    </row>
    <row r="31" spans="1:7" x14ac:dyDescent="0.25">
      <c r="A31" s="10"/>
      <c r="B31" s="10" t="s">
        <v>35</v>
      </c>
      <c r="C31" s="10"/>
      <c r="D31" s="12">
        <v>50</v>
      </c>
      <c r="E31" s="12">
        <v>100</v>
      </c>
      <c r="F31" s="12">
        <v>200</v>
      </c>
      <c r="G31" s="12">
        <v>406.5</v>
      </c>
    </row>
    <row r="32" spans="1:7" x14ac:dyDescent="0.25">
      <c r="A32" s="10"/>
      <c r="B32" s="9" t="s">
        <v>36</v>
      </c>
      <c r="C32" s="10">
        <v>7421</v>
      </c>
      <c r="D32" s="11"/>
      <c r="E32" s="11"/>
      <c r="F32" s="11"/>
      <c r="G32" s="11"/>
    </row>
    <row r="33" spans="1:7" ht="56.25" customHeight="1" x14ac:dyDescent="0.25">
      <c r="A33" s="10"/>
      <c r="B33" s="13" t="s">
        <v>37</v>
      </c>
      <c r="C33" s="10"/>
      <c r="D33" s="12"/>
      <c r="E33" s="12"/>
      <c r="F33" s="12"/>
      <c r="G33" s="12"/>
    </row>
    <row r="34" spans="1:7" x14ac:dyDescent="0.25">
      <c r="A34" s="10"/>
      <c r="B34" s="9" t="s">
        <v>38</v>
      </c>
      <c r="C34" s="10">
        <v>7422</v>
      </c>
      <c r="D34" s="11">
        <f>D35+D41</f>
        <v>11575</v>
      </c>
      <c r="E34" s="11">
        <f>E35+E41</f>
        <v>25840</v>
      </c>
      <c r="F34" s="11">
        <f>F35+F41</f>
        <v>43030</v>
      </c>
      <c r="G34" s="11">
        <f>G35+G41</f>
        <v>67000</v>
      </c>
    </row>
    <row r="35" spans="1:7" x14ac:dyDescent="0.25">
      <c r="A35" s="10"/>
      <c r="B35" s="10" t="s">
        <v>39</v>
      </c>
      <c r="C35" s="10"/>
      <c r="D35" s="12">
        <f t="shared" ref="D35:F35" si="0">SUM(D36:D40)</f>
        <v>6575</v>
      </c>
      <c r="E35" s="12">
        <f t="shared" si="0"/>
        <v>14840</v>
      </c>
      <c r="F35" s="12">
        <f t="shared" si="0"/>
        <v>24030</v>
      </c>
      <c r="G35" s="12">
        <f>SUM(G36:G40)</f>
        <v>36500</v>
      </c>
    </row>
    <row r="36" spans="1:7" ht="32.25" customHeight="1" x14ac:dyDescent="0.25">
      <c r="A36" s="10"/>
      <c r="B36" s="14" t="s">
        <v>40</v>
      </c>
      <c r="C36" s="10"/>
      <c r="D36" s="12">
        <v>100</v>
      </c>
      <c r="E36" s="12">
        <v>160</v>
      </c>
      <c r="F36" s="12">
        <v>300</v>
      </c>
      <c r="G36" s="12">
        <v>500</v>
      </c>
    </row>
    <row r="37" spans="1:7" x14ac:dyDescent="0.25">
      <c r="A37" s="10"/>
      <c r="B37" s="10" t="s">
        <v>41</v>
      </c>
      <c r="C37" s="10"/>
      <c r="D37" s="12">
        <v>75</v>
      </c>
      <c r="E37" s="12">
        <v>180</v>
      </c>
      <c r="F37" s="12">
        <v>230</v>
      </c>
      <c r="G37" s="12">
        <v>500</v>
      </c>
    </row>
    <row r="38" spans="1:7" ht="45.75" customHeight="1" x14ac:dyDescent="0.25">
      <c r="A38" s="10"/>
      <c r="B38" s="15" t="s">
        <v>42</v>
      </c>
      <c r="C38" s="10"/>
      <c r="D38" s="12">
        <v>1700</v>
      </c>
      <c r="E38" s="12">
        <v>4500</v>
      </c>
      <c r="F38" s="12">
        <v>7000</v>
      </c>
      <c r="G38" s="12">
        <v>9500</v>
      </c>
    </row>
    <row r="39" spans="1:7" x14ac:dyDescent="0.25">
      <c r="A39" s="10"/>
      <c r="B39" s="10" t="s">
        <v>43</v>
      </c>
      <c r="C39" s="10"/>
      <c r="D39" s="12">
        <v>2200</v>
      </c>
      <c r="E39" s="12">
        <v>4500</v>
      </c>
      <c r="F39" s="12">
        <v>6500</v>
      </c>
      <c r="G39" s="12">
        <v>14000</v>
      </c>
    </row>
    <row r="40" spans="1:7" x14ac:dyDescent="0.25">
      <c r="A40" s="10"/>
      <c r="B40" s="10" t="s">
        <v>44</v>
      </c>
      <c r="C40" s="10"/>
      <c r="D40" s="12">
        <v>2500</v>
      </c>
      <c r="E40" s="12">
        <v>5500</v>
      </c>
      <c r="F40" s="12">
        <v>10000</v>
      </c>
      <c r="G40" s="12">
        <v>12000</v>
      </c>
    </row>
    <row r="41" spans="1:7" ht="40.5" customHeight="1" x14ac:dyDescent="0.25">
      <c r="A41" s="10"/>
      <c r="B41" s="13" t="s">
        <v>45</v>
      </c>
      <c r="C41" s="10"/>
      <c r="D41" s="12">
        <v>5000</v>
      </c>
      <c r="E41" s="12">
        <v>11000</v>
      </c>
      <c r="F41" s="12">
        <v>19000</v>
      </c>
      <c r="G41" s="12">
        <v>30500</v>
      </c>
    </row>
    <row r="42" spans="1:7" x14ac:dyDescent="0.25">
      <c r="A42" s="10"/>
      <c r="B42" s="9" t="s">
        <v>46</v>
      </c>
      <c r="C42" s="10">
        <v>7431</v>
      </c>
      <c r="D42" s="11">
        <v>0</v>
      </c>
      <c r="E42" s="11">
        <v>0</v>
      </c>
      <c r="F42" s="11">
        <v>0</v>
      </c>
      <c r="G42" s="11">
        <v>0</v>
      </c>
    </row>
    <row r="43" spans="1:7" x14ac:dyDescent="0.25">
      <c r="A43" s="10"/>
      <c r="B43" s="10" t="s">
        <v>47</v>
      </c>
      <c r="C43" s="10"/>
      <c r="D43" s="12">
        <v>0</v>
      </c>
      <c r="E43" s="12">
        <v>0</v>
      </c>
      <c r="F43" s="12">
        <v>0</v>
      </c>
      <c r="G43" s="12">
        <v>0</v>
      </c>
    </row>
    <row r="44" spans="1:7" x14ac:dyDescent="0.25">
      <c r="A44" s="9" t="s">
        <v>0</v>
      </c>
      <c r="B44" s="9" t="s">
        <v>48</v>
      </c>
      <c r="C44" s="10">
        <v>7442</v>
      </c>
      <c r="D44" s="11">
        <f>SUM(D45)</f>
        <v>0</v>
      </c>
      <c r="E44" s="11">
        <f>E45</f>
        <v>0</v>
      </c>
      <c r="F44" s="11">
        <f>F45</f>
        <v>0</v>
      </c>
      <c r="G44" s="11">
        <f>G45</f>
        <v>0</v>
      </c>
    </row>
    <row r="45" spans="1:7" ht="39" customHeight="1" x14ac:dyDescent="0.25">
      <c r="A45" s="10"/>
      <c r="B45" s="15" t="s">
        <v>49</v>
      </c>
      <c r="C45" s="10"/>
      <c r="D45" s="12">
        <v>0</v>
      </c>
      <c r="E45" s="12">
        <v>0</v>
      </c>
      <c r="F45" s="12">
        <v>0</v>
      </c>
      <c r="G45" s="12">
        <v>0</v>
      </c>
    </row>
    <row r="46" spans="1:7" x14ac:dyDescent="0.25">
      <c r="A46" s="10"/>
      <c r="B46" s="9" t="s">
        <v>50</v>
      </c>
      <c r="C46" s="10">
        <v>7451</v>
      </c>
      <c r="D46" s="11">
        <f>D47</f>
        <v>620</v>
      </c>
      <c r="E46" s="11">
        <f t="shared" ref="E46:F46" si="1">E47</f>
        <v>1000</v>
      </c>
      <c r="F46" s="11">
        <f t="shared" si="1"/>
        <v>1330</v>
      </c>
      <c r="G46" s="11">
        <f>SUM(G47)</f>
        <v>7500</v>
      </c>
    </row>
    <row r="47" spans="1:7" ht="34.5" customHeight="1" x14ac:dyDescent="0.25">
      <c r="A47" s="10"/>
      <c r="B47" s="15" t="s">
        <v>51</v>
      </c>
      <c r="C47" s="10"/>
      <c r="D47" s="12">
        <v>620</v>
      </c>
      <c r="E47" s="12">
        <v>1000</v>
      </c>
      <c r="F47" s="12">
        <v>1330</v>
      </c>
      <c r="G47" s="12">
        <v>7500</v>
      </c>
    </row>
    <row r="48" spans="1:7" x14ac:dyDescent="0.25">
      <c r="A48" s="9">
        <v>4</v>
      </c>
      <c r="B48" s="9" t="s">
        <v>52</v>
      </c>
      <c r="C48" s="10"/>
      <c r="D48" s="11">
        <v>86566.6</v>
      </c>
      <c r="E48" s="11">
        <v>86566.6</v>
      </c>
      <c r="F48" s="11">
        <v>86566.6</v>
      </c>
      <c r="G48" s="11">
        <v>86566.6</v>
      </c>
    </row>
    <row r="49" spans="1:7" x14ac:dyDescent="0.25">
      <c r="A49" s="9"/>
      <c r="B49" s="9" t="s">
        <v>53</v>
      </c>
      <c r="C49" s="10"/>
      <c r="D49" s="11">
        <v>149861.6</v>
      </c>
      <c r="E49" s="11">
        <v>149861.6</v>
      </c>
      <c r="F49" s="11">
        <v>149861.6</v>
      </c>
      <c r="G49" s="11">
        <v>149861.6</v>
      </c>
    </row>
    <row r="50" spans="1:7" x14ac:dyDescent="0.25">
      <c r="A50" s="10"/>
      <c r="B50" s="9" t="s">
        <v>54</v>
      </c>
      <c r="C50" s="10"/>
      <c r="D50" s="11">
        <f>D8+D48+D49</f>
        <v>371449.2</v>
      </c>
      <c r="E50" s="11">
        <f>E8+E48+E49</f>
        <v>514135.19999999995</v>
      </c>
      <c r="F50" s="11">
        <f>F8+F48+F49</f>
        <v>667486.19999999995</v>
      </c>
      <c r="G50" s="11">
        <f>G8+G48+G49</f>
        <v>818763.7</v>
      </c>
    </row>
  </sheetData>
  <mergeCells count="6">
    <mergeCell ref="E1:F1"/>
    <mergeCell ref="C2:G2"/>
    <mergeCell ref="C3:G3"/>
    <mergeCell ref="A4:G4"/>
    <mergeCell ref="A5:G5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M11" sqref="M11"/>
    </sheetView>
  </sheetViews>
  <sheetFormatPr defaultRowHeight="15" x14ac:dyDescent="0.25"/>
  <cols>
    <col min="1" max="1" width="2.7109375" customWidth="1"/>
    <col min="2" max="2" width="40.28515625" customWidth="1"/>
    <col min="3" max="3" width="6.85546875" customWidth="1"/>
  </cols>
  <sheetData>
    <row r="1" spans="1:8" x14ac:dyDescent="0.25">
      <c r="B1" s="1"/>
      <c r="C1" s="1" t="s">
        <v>55</v>
      </c>
      <c r="D1" s="2" t="s">
        <v>56</v>
      </c>
      <c r="E1" s="2"/>
      <c r="F1" s="2"/>
    </row>
    <row r="2" spans="1:8" x14ac:dyDescent="0.25">
      <c r="A2" s="2" t="s">
        <v>57</v>
      </c>
      <c r="B2" s="2"/>
      <c r="C2" s="2"/>
      <c r="D2" s="2"/>
      <c r="E2" s="2"/>
      <c r="F2" s="2"/>
      <c r="G2" s="2"/>
    </row>
    <row r="3" spans="1:8" x14ac:dyDescent="0.25">
      <c r="E3" s="16" t="s">
        <v>58</v>
      </c>
    </row>
    <row r="4" spans="1:8" x14ac:dyDescent="0.25">
      <c r="A4" s="17" t="s">
        <v>59</v>
      </c>
      <c r="B4" s="17"/>
      <c r="C4" s="17"/>
      <c r="D4" s="17"/>
      <c r="E4" s="17"/>
      <c r="F4" s="17"/>
      <c r="G4" s="17"/>
      <c r="H4" s="17"/>
    </row>
    <row r="5" spans="1:8" x14ac:dyDescent="0.25">
      <c r="A5" s="17" t="s">
        <v>60</v>
      </c>
      <c r="B5" s="17"/>
      <c r="C5" s="17"/>
      <c r="D5" s="17"/>
      <c r="E5" s="17"/>
      <c r="F5" s="17"/>
      <c r="G5" s="17"/>
      <c r="H5" s="17"/>
    </row>
    <row r="6" spans="1:8" x14ac:dyDescent="0.25">
      <c r="A6" s="7"/>
      <c r="B6" s="8" t="s">
        <v>61</v>
      </c>
      <c r="C6" s="9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spans="1:8" x14ac:dyDescent="0.25">
      <c r="A7" s="7"/>
      <c r="B7" s="8" t="s">
        <v>62</v>
      </c>
      <c r="C7" s="10"/>
      <c r="D7" s="18">
        <f>SUM(D8+D11+D42+D52)</f>
        <v>371449.19999999995</v>
      </c>
      <c r="E7" s="18">
        <f>SUM(E8+E11+E42+E52)</f>
        <v>514135.19999999995</v>
      </c>
      <c r="F7" s="18">
        <f>SUM(F8+F11+F42+F52)</f>
        <v>667486.19999999995</v>
      </c>
      <c r="G7" s="18">
        <f>SUM(G8+G11+G42+G52)</f>
        <v>818763.7</v>
      </c>
    </row>
    <row r="8" spans="1:8" x14ac:dyDescent="0.25">
      <c r="A8" s="19">
        <v>1</v>
      </c>
      <c r="B8" s="8" t="s">
        <v>63</v>
      </c>
      <c r="C8" s="10"/>
      <c r="D8" s="20">
        <f>D9+D10</f>
        <v>74596</v>
      </c>
      <c r="E8" s="20">
        <f>E9+E10</f>
        <v>146932</v>
      </c>
      <c r="F8" s="20">
        <f>F9+F10</f>
        <v>204142.5</v>
      </c>
      <c r="G8" s="20">
        <f>G9+G10</f>
        <v>282600</v>
      </c>
    </row>
    <row r="9" spans="1:8" x14ac:dyDescent="0.25">
      <c r="A9" s="21"/>
      <c r="B9" s="10" t="s">
        <v>64</v>
      </c>
      <c r="C9" s="10">
        <v>4111</v>
      </c>
      <c r="D9" s="22">
        <v>69296</v>
      </c>
      <c r="E9" s="22">
        <v>132432</v>
      </c>
      <c r="F9" s="22">
        <v>184042.5</v>
      </c>
      <c r="G9" s="22">
        <v>262500</v>
      </c>
    </row>
    <row r="10" spans="1:8" x14ac:dyDescent="0.25">
      <c r="A10" s="21"/>
      <c r="B10" s="10" t="s">
        <v>65</v>
      </c>
      <c r="C10" s="10">
        <v>4112</v>
      </c>
      <c r="D10" s="22">
        <v>5300</v>
      </c>
      <c r="E10" s="22">
        <v>14500</v>
      </c>
      <c r="F10" s="22">
        <v>20100</v>
      </c>
      <c r="G10" s="22">
        <v>20100</v>
      </c>
    </row>
    <row r="11" spans="1:8" x14ac:dyDescent="0.25">
      <c r="A11" s="23">
        <v>2</v>
      </c>
      <c r="B11" s="24" t="s">
        <v>66</v>
      </c>
      <c r="C11" s="25"/>
      <c r="D11" s="26">
        <f>D14+D15+D16+D19+D21+D22+D23+D24+D25+D26+D27+D28+D29+D30+D31+D32+D33+D34+D35+D37+D38+D39+D40+D41+D13+D17+D36+D18+D20</f>
        <v>94100</v>
      </c>
      <c r="E11" s="26">
        <f>E14+E15+E16+E19+E21+E22+E23+E24+E25+E26+E27+E28+E29+E30+E31+E32+E33+E34+E35+E37+E38+E39+E40+E41+E13+E17+E36+E18+E20</f>
        <v>148950</v>
      </c>
      <c r="F11" s="26">
        <f>F14+F15+F16+F19+F21+F22+F23+F24+F25+F26+F27+F28+F29+F30+F31+F32+F33+F34+F35+F37+F38+F39+F40+F41+F13+F17+F36+F18+F20</f>
        <v>230590.5</v>
      </c>
      <c r="G11" s="26">
        <f>G14+G15+G16+G19+G21+G22+G23+G24+G25+G26+G27+G28+G29+G30+G31+G32+G33+G34+G35+G37+G38+G39+G40+G41+G13+G17+G36+G18+G20</f>
        <v>295410.5</v>
      </c>
    </row>
    <row r="12" spans="1:8" x14ac:dyDescent="0.25">
      <c r="A12" s="27"/>
      <c r="B12" s="28" t="s">
        <v>67</v>
      </c>
      <c r="C12" s="29"/>
      <c r="D12" s="30"/>
      <c r="E12" s="30"/>
      <c r="F12" s="30"/>
      <c r="G12" s="30"/>
    </row>
    <row r="13" spans="1:8" x14ac:dyDescent="0.25">
      <c r="A13" s="31"/>
      <c r="B13" s="32" t="s">
        <v>68</v>
      </c>
      <c r="C13" s="33">
        <v>4211</v>
      </c>
      <c r="D13" s="22">
        <v>800</v>
      </c>
      <c r="E13" s="22">
        <v>1200</v>
      </c>
      <c r="F13" s="22">
        <v>1600</v>
      </c>
      <c r="G13" s="22">
        <v>2000</v>
      </c>
    </row>
    <row r="14" spans="1:8" x14ac:dyDescent="0.25">
      <c r="A14" s="21"/>
      <c r="B14" s="10" t="s">
        <v>69</v>
      </c>
      <c r="C14" s="10">
        <v>4212</v>
      </c>
      <c r="D14" s="22">
        <v>15600</v>
      </c>
      <c r="E14" s="22">
        <v>18300</v>
      </c>
      <c r="F14" s="22">
        <v>22053</v>
      </c>
      <c r="G14" s="22">
        <v>23053</v>
      </c>
    </row>
    <row r="15" spans="1:8" x14ac:dyDescent="0.25">
      <c r="A15" s="21"/>
      <c r="B15" s="10" t="s">
        <v>70</v>
      </c>
      <c r="C15" s="10">
        <v>4213</v>
      </c>
      <c r="D15" s="22">
        <v>2800</v>
      </c>
      <c r="E15" s="22">
        <v>4200</v>
      </c>
      <c r="F15" s="22">
        <v>5200</v>
      </c>
      <c r="G15" s="22">
        <v>8700</v>
      </c>
    </row>
    <row r="16" spans="1:8" x14ac:dyDescent="0.25">
      <c r="A16" s="21"/>
      <c r="B16" s="10" t="s">
        <v>71</v>
      </c>
      <c r="C16" s="10">
        <v>4214</v>
      </c>
      <c r="D16" s="22">
        <v>1000</v>
      </c>
      <c r="E16" s="22">
        <v>1500</v>
      </c>
      <c r="F16" s="22">
        <v>1700</v>
      </c>
      <c r="G16" s="22">
        <v>2000</v>
      </c>
    </row>
    <row r="17" spans="1:7" x14ac:dyDescent="0.25">
      <c r="A17" s="21"/>
      <c r="B17" s="10" t="s">
        <v>72</v>
      </c>
      <c r="C17" s="10">
        <v>4215</v>
      </c>
      <c r="D17" s="22">
        <v>400</v>
      </c>
      <c r="E17" s="22">
        <v>500</v>
      </c>
      <c r="F17" s="22">
        <v>600</v>
      </c>
      <c r="G17" s="22">
        <v>900</v>
      </c>
    </row>
    <row r="18" spans="1:7" x14ac:dyDescent="0.25">
      <c r="A18" s="21"/>
      <c r="B18" s="10" t="s">
        <v>73</v>
      </c>
      <c r="C18" s="10">
        <v>4216</v>
      </c>
      <c r="D18" s="22">
        <v>1350</v>
      </c>
      <c r="E18" s="22">
        <v>1350</v>
      </c>
      <c r="F18" s="22">
        <v>1350</v>
      </c>
      <c r="G18" s="22">
        <v>1500</v>
      </c>
    </row>
    <row r="19" spans="1:7" x14ac:dyDescent="0.25">
      <c r="A19" s="21"/>
      <c r="B19" s="10" t="s">
        <v>74</v>
      </c>
      <c r="C19" s="10">
        <v>4221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1"/>
      <c r="B20" s="10" t="s">
        <v>75</v>
      </c>
      <c r="C20" s="10">
        <v>4222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1"/>
      <c r="B21" s="10" t="s">
        <v>76</v>
      </c>
      <c r="C21" s="10">
        <v>4232</v>
      </c>
      <c r="D21" s="22">
        <v>2300</v>
      </c>
      <c r="E21" s="22">
        <v>2800</v>
      </c>
      <c r="F21" s="22">
        <v>3300</v>
      </c>
      <c r="G21" s="22">
        <v>3700</v>
      </c>
    </row>
    <row r="22" spans="1:7" x14ac:dyDescent="0.25">
      <c r="A22" s="21"/>
      <c r="B22" s="10" t="s">
        <v>77</v>
      </c>
      <c r="C22" s="10">
        <v>4233</v>
      </c>
      <c r="D22" s="22">
        <v>150</v>
      </c>
      <c r="E22" s="22">
        <v>250</v>
      </c>
      <c r="F22" s="22">
        <v>250</v>
      </c>
      <c r="G22" s="22">
        <v>700</v>
      </c>
    </row>
    <row r="23" spans="1:7" x14ac:dyDescent="0.25">
      <c r="A23" s="21"/>
      <c r="B23" s="10" t="s">
        <v>78</v>
      </c>
      <c r="C23" s="10">
        <v>4234</v>
      </c>
      <c r="D23" s="22">
        <v>1100</v>
      </c>
      <c r="E23" s="22">
        <v>1200</v>
      </c>
      <c r="F23" s="22">
        <v>1900</v>
      </c>
      <c r="G23" s="22">
        <v>2000</v>
      </c>
    </row>
    <row r="24" spans="1:7" x14ac:dyDescent="0.25">
      <c r="A24" s="21"/>
      <c r="B24" s="10" t="s">
        <v>79</v>
      </c>
      <c r="C24" s="10">
        <v>4235</v>
      </c>
      <c r="D24" s="22">
        <v>400</v>
      </c>
      <c r="E24" s="22">
        <v>550</v>
      </c>
      <c r="F24" s="22">
        <v>750</v>
      </c>
      <c r="G24" s="22">
        <v>990</v>
      </c>
    </row>
    <row r="25" spans="1:7" x14ac:dyDescent="0.25">
      <c r="A25" s="21"/>
      <c r="B25" s="10" t="s">
        <v>80</v>
      </c>
      <c r="C25" s="10">
        <v>4237</v>
      </c>
      <c r="D25" s="22">
        <v>400</v>
      </c>
      <c r="E25" s="22">
        <v>500</v>
      </c>
      <c r="F25" s="22">
        <v>750</v>
      </c>
      <c r="G25" s="22">
        <v>990</v>
      </c>
    </row>
    <row r="26" spans="1:7" x14ac:dyDescent="0.25">
      <c r="A26" s="21"/>
      <c r="B26" s="10" t="s">
        <v>81</v>
      </c>
      <c r="C26" s="10">
        <v>4239</v>
      </c>
      <c r="D26" s="22">
        <v>2100</v>
      </c>
      <c r="E26" s="22">
        <v>3550</v>
      </c>
      <c r="F26" s="22">
        <v>7350</v>
      </c>
      <c r="G26" s="22">
        <v>9100</v>
      </c>
    </row>
    <row r="27" spans="1:7" x14ac:dyDescent="0.25">
      <c r="A27" s="21"/>
      <c r="B27" s="10" t="s">
        <v>82</v>
      </c>
      <c r="C27" s="10">
        <v>4241</v>
      </c>
      <c r="D27" s="22">
        <v>9185</v>
      </c>
      <c r="E27" s="22">
        <v>10421.5</v>
      </c>
      <c r="F27" s="22">
        <v>17025.5</v>
      </c>
      <c r="G27" s="22">
        <v>20440.5</v>
      </c>
    </row>
    <row r="28" spans="1:7" x14ac:dyDescent="0.25">
      <c r="A28" s="21"/>
      <c r="B28" s="10" t="s">
        <v>83</v>
      </c>
      <c r="C28" s="10">
        <v>4251</v>
      </c>
      <c r="D28" s="22">
        <v>1600</v>
      </c>
      <c r="E28" s="22">
        <v>1800</v>
      </c>
      <c r="F28" s="22">
        <v>2900</v>
      </c>
      <c r="G28" s="22">
        <v>4800</v>
      </c>
    </row>
    <row r="29" spans="1:7" x14ac:dyDescent="0.25">
      <c r="A29" s="21"/>
      <c r="B29" s="10" t="s">
        <v>84</v>
      </c>
      <c r="C29" s="10">
        <v>4252</v>
      </c>
      <c r="D29" s="22">
        <v>2200</v>
      </c>
      <c r="E29" s="22">
        <v>2500</v>
      </c>
      <c r="F29" s="22">
        <v>2800</v>
      </c>
      <c r="G29" s="22">
        <v>5000</v>
      </c>
    </row>
    <row r="30" spans="1:7" x14ac:dyDescent="0.25">
      <c r="A30" s="21"/>
      <c r="B30" s="10" t="s">
        <v>85</v>
      </c>
      <c r="C30" s="10">
        <v>4261</v>
      </c>
      <c r="D30" s="22">
        <v>400</v>
      </c>
      <c r="E30" s="22">
        <v>500</v>
      </c>
      <c r="F30" s="22">
        <v>700</v>
      </c>
      <c r="G30" s="22">
        <v>990</v>
      </c>
    </row>
    <row r="31" spans="1:7" x14ac:dyDescent="0.25">
      <c r="A31" s="21"/>
      <c r="B31" s="10" t="s">
        <v>86</v>
      </c>
      <c r="C31" s="10">
        <v>4262</v>
      </c>
      <c r="D31" s="22">
        <v>100</v>
      </c>
      <c r="E31" s="22">
        <v>1000</v>
      </c>
      <c r="F31" s="22">
        <v>1000</v>
      </c>
      <c r="G31" s="22">
        <v>1500</v>
      </c>
    </row>
    <row r="32" spans="1:7" x14ac:dyDescent="0.25">
      <c r="A32" s="21"/>
      <c r="B32" s="10" t="s">
        <v>87</v>
      </c>
      <c r="C32" s="10">
        <v>4264</v>
      </c>
      <c r="D32" s="22">
        <v>10000</v>
      </c>
      <c r="E32" s="22">
        <v>20500</v>
      </c>
      <c r="F32" s="22">
        <v>30000</v>
      </c>
      <c r="G32" s="22">
        <v>42000</v>
      </c>
    </row>
    <row r="33" spans="1:8" x14ac:dyDescent="0.25">
      <c r="A33" s="21"/>
      <c r="B33" s="10" t="s">
        <v>88</v>
      </c>
      <c r="C33" s="10">
        <v>4267</v>
      </c>
      <c r="D33" s="22">
        <v>500</v>
      </c>
      <c r="E33" s="22">
        <v>700</v>
      </c>
      <c r="F33" s="22">
        <v>800</v>
      </c>
      <c r="G33" s="22">
        <v>900</v>
      </c>
    </row>
    <row r="34" spans="1:8" x14ac:dyDescent="0.25">
      <c r="A34" s="21"/>
      <c r="B34" s="10" t="s">
        <v>89</v>
      </c>
      <c r="C34" s="10">
        <v>4269</v>
      </c>
      <c r="D34" s="22">
        <v>7665</v>
      </c>
      <c r="E34" s="22">
        <v>15478.5</v>
      </c>
      <c r="F34" s="22">
        <v>20765</v>
      </c>
      <c r="G34" s="22">
        <v>27100</v>
      </c>
    </row>
    <row r="35" spans="1:8" x14ac:dyDescent="0.25">
      <c r="A35" s="21"/>
      <c r="B35" s="10" t="s">
        <v>90</v>
      </c>
      <c r="C35" s="10">
        <v>4511</v>
      </c>
      <c r="D35" s="22">
        <v>30000</v>
      </c>
      <c r="E35" s="22">
        <v>53500</v>
      </c>
      <c r="F35" s="22">
        <v>92800</v>
      </c>
      <c r="G35" s="22">
        <v>119300</v>
      </c>
    </row>
    <row r="36" spans="1:8" x14ac:dyDescent="0.25">
      <c r="A36" s="21" t="s">
        <v>0</v>
      </c>
      <c r="B36" s="10" t="s">
        <v>91</v>
      </c>
      <c r="C36" s="10">
        <v>4637</v>
      </c>
      <c r="D36" s="22">
        <v>0</v>
      </c>
      <c r="E36" s="22">
        <v>0</v>
      </c>
      <c r="F36" s="22">
        <v>2000</v>
      </c>
      <c r="G36" s="22">
        <v>2400</v>
      </c>
      <c r="H36" s="34" t="s">
        <v>0</v>
      </c>
    </row>
    <row r="37" spans="1:8" x14ac:dyDescent="0.25">
      <c r="A37" s="21"/>
      <c r="B37" s="10" t="s">
        <v>92</v>
      </c>
      <c r="C37" s="10">
        <v>4655</v>
      </c>
      <c r="D37" s="22">
        <v>0</v>
      </c>
      <c r="E37" s="22">
        <v>0</v>
      </c>
      <c r="F37" s="22">
        <v>4747</v>
      </c>
      <c r="G37" s="22">
        <v>4947</v>
      </c>
    </row>
    <row r="38" spans="1:8" x14ac:dyDescent="0.25">
      <c r="A38" s="21"/>
      <c r="B38" s="10" t="s">
        <v>93</v>
      </c>
      <c r="C38" s="10">
        <v>4729</v>
      </c>
      <c r="D38" s="22">
        <v>1400</v>
      </c>
      <c r="E38" s="22">
        <v>1400</v>
      </c>
      <c r="F38" s="22">
        <v>1400</v>
      </c>
      <c r="G38" s="22">
        <v>2000</v>
      </c>
    </row>
    <row r="39" spans="1:8" x14ac:dyDescent="0.25">
      <c r="A39" s="21"/>
      <c r="B39" s="35" t="s">
        <v>94</v>
      </c>
      <c r="C39" s="10">
        <v>4819</v>
      </c>
      <c r="D39" s="22">
        <v>500</v>
      </c>
      <c r="E39" s="22">
        <v>1500</v>
      </c>
      <c r="F39" s="22">
        <v>1500</v>
      </c>
      <c r="G39" s="22">
        <v>2000</v>
      </c>
    </row>
    <row r="40" spans="1:8" x14ac:dyDescent="0.25">
      <c r="A40" s="21"/>
      <c r="B40" s="35" t="s">
        <v>95</v>
      </c>
      <c r="C40" s="10">
        <v>4823</v>
      </c>
      <c r="D40" s="22">
        <v>2150</v>
      </c>
      <c r="E40" s="22">
        <v>3750</v>
      </c>
      <c r="F40" s="22">
        <v>5350</v>
      </c>
      <c r="G40" s="22">
        <v>6400</v>
      </c>
    </row>
    <row r="41" spans="1:8" x14ac:dyDescent="0.25">
      <c r="A41" s="21"/>
      <c r="B41" s="35" t="s">
        <v>96</v>
      </c>
      <c r="C41" s="10">
        <v>4891</v>
      </c>
      <c r="D41" s="22">
        <v>0</v>
      </c>
      <c r="E41" s="22">
        <v>0</v>
      </c>
      <c r="F41" s="22">
        <v>0</v>
      </c>
      <c r="G41" s="22">
        <v>0</v>
      </c>
    </row>
    <row r="42" spans="1:8" x14ac:dyDescent="0.25">
      <c r="A42" s="23">
        <v>3</v>
      </c>
      <c r="B42" s="24" t="s">
        <v>97</v>
      </c>
      <c r="C42" s="25"/>
      <c r="D42" s="36">
        <f t="shared" ref="D42:F42" si="0">SUM(D44:D51)</f>
        <v>202753.19999999995</v>
      </c>
      <c r="E42" s="36">
        <f t="shared" si="0"/>
        <v>218253.19999999995</v>
      </c>
      <c r="F42" s="36">
        <f t="shared" si="0"/>
        <v>232753.19999999995</v>
      </c>
      <c r="G42" s="36">
        <f>SUM(G44:G51)</f>
        <v>240753.19999999995</v>
      </c>
    </row>
    <row r="43" spans="1:8" x14ac:dyDescent="0.25">
      <c r="A43" s="27"/>
      <c r="B43" s="28" t="s">
        <v>98</v>
      </c>
      <c r="C43" s="29"/>
      <c r="D43" s="37"/>
      <c r="E43" s="37"/>
      <c r="F43" s="37"/>
      <c r="G43" s="37"/>
    </row>
    <row r="44" spans="1:8" x14ac:dyDescent="0.25">
      <c r="A44" s="31"/>
      <c r="B44" s="32" t="s">
        <v>99</v>
      </c>
      <c r="C44" s="38">
        <v>5112</v>
      </c>
      <c r="D44" s="22">
        <v>143000</v>
      </c>
      <c r="E44" s="22">
        <v>144000</v>
      </c>
      <c r="F44" s="22">
        <v>145000</v>
      </c>
      <c r="G44" s="22">
        <v>147000</v>
      </c>
    </row>
    <row r="45" spans="1:8" x14ac:dyDescent="0.25">
      <c r="A45" s="31"/>
      <c r="B45" s="32" t="s">
        <v>100</v>
      </c>
      <c r="C45" s="38">
        <v>5113</v>
      </c>
      <c r="D45" s="22">
        <v>353200</v>
      </c>
      <c r="E45" s="22">
        <v>364200</v>
      </c>
      <c r="F45" s="22">
        <v>472200</v>
      </c>
      <c r="G45" s="22">
        <v>474200</v>
      </c>
    </row>
    <row r="46" spans="1:8" x14ac:dyDescent="0.25">
      <c r="A46" s="31"/>
      <c r="B46" s="32" t="s">
        <v>101</v>
      </c>
      <c r="C46" s="38">
        <v>5121</v>
      </c>
      <c r="D46" s="22">
        <v>1600</v>
      </c>
      <c r="E46" s="22">
        <v>1600</v>
      </c>
      <c r="F46" s="22">
        <v>1600</v>
      </c>
      <c r="G46" s="22">
        <v>1600</v>
      </c>
    </row>
    <row r="47" spans="1:8" x14ac:dyDescent="0.25">
      <c r="A47" s="21"/>
      <c r="B47" s="32" t="s">
        <v>102</v>
      </c>
      <c r="C47" s="10">
        <v>5122</v>
      </c>
      <c r="D47" s="22">
        <v>23000</v>
      </c>
      <c r="E47" s="22">
        <v>25000</v>
      </c>
      <c r="F47" s="22">
        <v>26500</v>
      </c>
      <c r="G47" s="22">
        <v>29500</v>
      </c>
    </row>
    <row r="48" spans="1:8" x14ac:dyDescent="0.25">
      <c r="A48" s="21"/>
      <c r="B48" s="32" t="s">
        <v>103</v>
      </c>
      <c r="C48" s="10">
        <v>5129</v>
      </c>
      <c r="D48" s="22">
        <v>50128.2</v>
      </c>
      <c r="E48" s="22">
        <v>50128.2</v>
      </c>
      <c r="F48" s="22">
        <v>53128.2</v>
      </c>
      <c r="G48" s="22">
        <v>53128.2</v>
      </c>
    </row>
    <row r="49" spans="1:7" x14ac:dyDescent="0.25">
      <c r="A49" s="21"/>
      <c r="B49" s="10" t="s">
        <v>104</v>
      </c>
      <c r="C49" s="10">
        <v>5132</v>
      </c>
      <c r="D49" s="22">
        <v>500</v>
      </c>
      <c r="E49" s="22">
        <v>500</v>
      </c>
      <c r="F49" s="22">
        <v>500</v>
      </c>
      <c r="G49" s="22">
        <v>500</v>
      </c>
    </row>
    <row r="50" spans="1:7" x14ac:dyDescent="0.25">
      <c r="A50" s="39"/>
      <c r="B50" s="35" t="s">
        <v>105</v>
      </c>
      <c r="C50" s="35">
        <v>5134</v>
      </c>
      <c r="D50" s="22">
        <v>31325</v>
      </c>
      <c r="E50" s="22">
        <v>32825</v>
      </c>
      <c r="F50" s="22">
        <v>33825</v>
      </c>
      <c r="G50" s="22">
        <v>34825</v>
      </c>
    </row>
    <row r="51" spans="1:7" x14ac:dyDescent="0.25">
      <c r="A51" s="40">
        <v>4</v>
      </c>
      <c r="B51" s="24" t="s">
        <v>106</v>
      </c>
      <c r="C51" s="41"/>
      <c r="D51" s="36">
        <f t="shared" ref="D51:F51" si="1">SUM(D53)</f>
        <v>-400000</v>
      </c>
      <c r="E51" s="36">
        <f t="shared" si="1"/>
        <v>-400000</v>
      </c>
      <c r="F51" s="36">
        <f t="shared" si="1"/>
        <v>-500000</v>
      </c>
      <c r="G51" s="36">
        <f>SUM(G53)</f>
        <v>-500000</v>
      </c>
    </row>
    <row r="52" spans="1:7" x14ac:dyDescent="0.25">
      <c r="A52" s="42"/>
      <c r="B52" s="28" t="s">
        <v>107</v>
      </c>
      <c r="C52" s="43"/>
      <c r="D52" s="37"/>
      <c r="E52" s="37"/>
      <c r="F52" s="37"/>
      <c r="G52" s="37"/>
    </row>
    <row r="53" spans="1:7" x14ac:dyDescent="0.25">
      <c r="A53" s="21"/>
      <c r="B53" s="32" t="s">
        <v>108</v>
      </c>
      <c r="C53" s="10">
        <v>8411</v>
      </c>
      <c r="D53" s="22">
        <v>-400000</v>
      </c>
      <c r="E53" s="22">
        <v>-400000</v>
      </c>
      <c r="F53" s="22">
        <v>-500000</v>
      </c>
      <c r="G53" s="22">
        <v>-500000</v>
      </c>
    </row>
  </sheetData>
  <mergeCells count="22">
    <mergeCell ref="A51:A52"/>
    <mergeCell ref="C51:C52"/>
    <mergeCell ref="D51:D52"/>
    <mergeCell ref="E51:E52"/>
    <mergeCell ref="F51:F52"/>
    <mergeCell ref="G51:G52"/>
    <mergeCell ref="A42:A43"/>
    <mergeCell ref="C42:C43"/>
    <mergeCell ref="D42:D43"/>
    <mergeCell ref="E42:E43"/>
    <mergeCell ref="F42:F43"/>
    <mergeCell ref="G42:G43"/>
    <mergeCell ref="D1:F1"/>
    <mergeCell ref="A2:G2"/>
    <mergeCell ref="A4:H4"/>
    <mergeCell ref="A5:H5"/>
    <mergeCell ref="A11:A12"/>
    <mergeCell ref="C11:C12"/>
    <mergeCell ref="D11:D12"/>
    <mergeCell ref="E11:E12"/>
    <mergeCell ref="F11:F12"/>
    <mergeCell ref="G11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K16" sqref="K16"/>
    </sheetView>
  </sheetViews>
  <sheetFormatPr defaultRowHeight="15" x14ac:dyDescent="0.25"/>
  <cols>
    <col min="1" max="1" width="6.5703125" customWidth="1"/>
    <col min="2" max="2" width="4.7109375" customWidth="1"/>
    <col min="3" max="3" width="4.85546875" customWidth="1"/>
    <col min="4" max="4" width="39.7109375" customWidth="1"/>
  </cols>
  <sheetData>
    <row r="1" spans="1:8" x14ac:dyDescent="0.25">
      <c r="C1" s="1"/>
      <c r="D1" s="1" t="s">
        <v>55</v>
      </c>
      <c r="E1" s="2" t="s">
        <v>56</v>
      </c>
      <c r="F1" s="2"/>
      <c r="G1" s="2"/>
    </row>
    <row r="2" spans="1:8" x14ac:dyDescent="0.25">
      <c r="B2" s="2" t="s">
        <v>57</v>
      </c>
      <c r="C2" s="2"/>
      <c r="D2" s="2"/>
      <c r="E2" s="2"/>
      <c r="F2" s="2"/>
      <c r="G2" s="2"/>
      <c r="H2" s="2"/>
    </row>
    <row r="3" spans="1:8" x14ac:dyDescent="0.25">
      <c r="A3" s="47"/>
      <c r="B3" s="47"/>
      <c r="C3" s="47"/>
      <c r="D3" s="47"/>
      <c r="E3" s="47"/>
      <c r="F3" s="48" t="s">
        <v>58</v>
      </c>
      <c r="G3" s="47"/>
      <c r="H3" s="47"/>
    </row>
    <row r="4" spans="1:8" hidden="1" x14ac:dyDescent="0.25">
      <c r="A4" s="47"/>
      <c r="B4" s="47"/>
      <c r="C4" s="47"/>
      <c r="D4" s="47"/>
      <c r="E4" s="47"/>
      <c r="F4" s="47"/>
      <c r="G4" s="47"/>
      <c r="H4" s="47"/>
    </row>
    <row r="5" spans="1:8" x14ac:dyDescent="0.25">
      <c r="A5" s="5" t="s">
        <v>109</v>
      </c>
      <c r="B5" s="5"/>
      <c r="C5" s="5"/>
      <c r="D5" s="5"/>
      <c r="E5" s="5"/>
      <c r="F5" s="5"/>
      <c r="G5" s="5"/>
      <c r="H5" s="5"/>
    </row>
    <row r="6" spans="1:8" x14ac:dyDescent="0.25">
      <c r="A6" s="5" t="s">
        <v>110</v>
      </c>
      <c r="B6" s="5"/>
      <c r="C6" s="5"/>
      <c r="D6" s="5"/>
      <c r="E6" s="5"/>
      <c r="F6" s="5"/>
      <c r="G6" s="5"/>
      <c r="H6" s="5"/>
    </row>
    <row r="7" spans="1:8" x14ac:dyDescent="0.25">
      <c r="A7" s="45" t="s">
        <v>111</v>
      </c>
      <c r="B7" s="35" t="s">
        <v>112</v>
      </c>
      <c r="C7" s="49" t="s">
        <v>113</v>
      </c>
      <c r="D7" s="40" t="s">
        <v>61</v>
      </c>
      <c r="E7" s="40" t="s">
        <v>8</v>
      </c>
      <c r="F7" s="40" t="s">
        <v>9</v>
      </c>
      <c r="G7" s="40" t="s">
        <v>10</v>
      </c>
      <c r="H7" s="40" t="s">
        <v>11</v>
      </c>
    </row>
    <row r="8" spans="1:8" x14ac:dyDescent="0.25">
      <c r="A8" s="46" t="s">
        <v>114</v>
      </c>
      <c r="B8" s="46" t="s">
        <v>115</v>
      </c>
      <c r="C8" s="50"/>
      <c r="D8" s="42"/>
      <c r="E8" s="51"/>
      <c r="F8" s="42"/>
      <c r="G8" s="42"/>
      <c r="H8" s="42"/>
    </row>
    <row r="9" spans="1:8" x14ac:dyDescent="0.25">
      <c r="A9" s="52"/>
      <c r="B9" s="52"/>
      <c r="C9" s="52"/>
      <c r="D9" s="53" t="s">
        <v>116</v>
      </c>
      <c r="E9" s="54">
        <f t="shared" ref="E9:G9" si="0">E10+E19+E21+E23+E26+E28+E30+E33+E35+E37+E44+E48+E52</f>
        <v>371449.2</v>
      </c>
      <c r="F9" s="54">
        <f t="shared" si="0"/>
        <v>514135.2</v>
      </c>
      <c r="G9" s="54">
        <f t="shared" si="0"/>
        <v>667486.19999999995</v>
      </c>
      <c r="H9" s="54">
        <f>H10+H19+H21+H23+H26+H28+H30+H33+H35+H37+H44+H48+H52</f>
        <v>818763.7</v>
      </c>
    </row>
    <row r="10" spans="1:8" x14ac:dyDescent="0.25">
      <c r="A10" s="55" t="s">
        <v>117</v>
      </c>
      <c r="B10" s="55" t="s">
        <v>118</v>
      </c>
      <c r="C10" s="55" t="s">
        <v>118</v>
      </c>
      <c r="D10" s="56" t="s">
        <v>119</v>
      </c>
      <c r="E10" s="44">
        <f t="shared" ref="E10:G10" si="1">SUM(E12+E14+E18)</f>
        <v>188696</v>
      </c>
      <c r="F10" s="44">
        <f t="shared" si="1"/>
        <v>277018.5</v>
      </c>
      <c r="G10" s="44">
        <f t="shared" si="1"/>
        <v>353483</v>
      </c>
      <c r="H10" s="44">
        <f>SUM(H12+H14+H18)</f>
        <v>461610.5</v>
      </c>
    </row>
    <row r="11" spans="1:8" x14ac:dyDescent="0.25">
      <c r="A11" s="57"/>
      <c r="B11" s="57"/>
      <c r="C11" s="57"/>
      <c r="D11" s="58" t="s">
        <v>120</v>
      </c>
      <c r="E11" s="59"/>
      <c r="F11" s="59"/>
      <c r="G11" s="59"/>
      <c r="H11" s="59"/>
    </row>
    <row r="12" spans="1:8" x14ac:dyDescent="0.25">
      <c r="A12" s="60" t="s">
        <v>117</v>
      </c>
      <c r="B12" s="60" t="s">
        <v>121</v>
      </c>
      <c r="C12" s="60" t="s">
        <v>121</v>
      </c>
      <c r="D12" s="61" t="s">
        <v>122</v>
      </c>
      <c r="E12" s="22">
        <v>143578</v>
      </c>
      <c r="F12" s="22">
        <v>202900</v>
      </c>
      <c r="G12" s="22">
        <v>247200</v>
      </c>
      <c r="H12" s="22">
        <v>304570</v>
      </c>
    </row>
    <row r="13" spans="1:8" x14ac:dyDescent="0.25">
      <c r="A13" s="60" t="s">
        <v>117</v>
      </c>
      <c r="B13" s="60" t="s">
        <v>123</v>
      </c>
      <c r="C13" s="60" t="s">
        <v>118</v>
      </c>
      <c r="D13" s="62" t="s">
        <v>124</v>
      </c>
      <c r="E13" s="63">
        <f t="shared" ref="E13:G13" si="2">SUM(E14)</f>
        <v>2800</v>
      </c>
      <c r="F13" s="63">
        <f t="shared" si="2"/>
        <v>3300</v>
      </c>
      <c r="G13" s="63">
        <f t="shared" si="2"/>
        <v>3800</v>
      </c>
      <c r="H13" s="63">
        <f>SUM(H14)</f>
        <v>4200</v>
      </c>
    </row>
    <row r="14" spans="1:8" x14ac:dyDescent="0.25">
      <c r="A14" s="60" t="s">
        <v>117</v>
      </c>
      <c r="B14" s="60" t="s">
        <v>123</v>
      </c>
      <c r="C14" s="60" t="s">
        <v>123</v>
      </c>
      <c r="D14" s="64" t="s">
        <v>81</v>
      </c>
      <c r="E14" s="22">
        <v>2800</v>
      </c>
      <c r="F14" s="22">
        <v>3300</v>
      </c>
      <c r="G14" s="22">
        <v>3800</v>
      </c>
      <c r="H14" s="22">
        <v>4200</v>
      </c>
    </row>
    <row r="15" spans="1:8" x14ac:dyDescent="0.25">
      <c r="A15" s="65" t="s">
        <v>117</v>
      </c>
      <c r="B15" s="65" t="s">
        <v>125</v>
      </c>
      <c r="C15" s="65" t="s">
        <v>118</v>
      </c>
      <c r="D15" s="62" t="s">
        <v>124</v>
      </c>
      <c r="E15" s="63">
        <v>3500</v>
      </c>
      <c r="F15" s="63">
        <v>3500</v>
      </c>
      <c r="G15" s="63">
        <v>3500</v>
      </c>
      <c r="H15" s="20">
        <v>3500</v>
      </c>
    </row>
    <row r="16" spans="1:8" x14ac:dyDescent="0.25">
      <c r="A16" s="66" t="s">
        <v>117</v>
      </c>
      <c r="B16" s="66" t="s">
        <v>125</v>
      </c>
      <c r="C16" s="66" t="s">
        <v>121</v>
      </c>
      <c r="D16" s="64" t="s">
        <v>126</v>
      </c>
      <c r="E16" s="22">
        <v>0</v>
      </c>
      <c r="F16" s="22">
        <v>0</v>
      </c>
      <c r="G16" s="22">
        <v>3500</v>
      </c>
      <c r="H16" s="22">
        <v>3500</v>
      </c>
    </row>
    <row r="17" spans="1:8" x14ac:dyDescent="0.25">
      <c r="A17" s="52" t="s">
        <v>117</v>
      </c>
      <c r="B17" s="52" t="s">
        <v>127</v>
      </c>
      <c r="C17" s="52" t="s">
        <v>118</v>
      </c>
      <c r="D17" s="62" t="s">
        <v>124</v>
      </c>
      <c r="E17" s="63">
        <f t="shared" ref="E17:G17" si="3">SUM(E18)</f>
        <v>42318</v>
      </c>
      <c r="F17" s="63">
        <f t="shared" si="3"/>
        <v>70818.5</v>
      </c>
      <c r="G17" s="63">
        <f t="shared" si="3"/>
        <v>102483</v>
      </c>
      <c r="H17" s="63">
        <f>SUM(H18)</f>
        <v>152840.5</v>
      </c>
    </row>
    <row r="18" spans="1:8" x14ac:dyDescent="0.25">
      <c r="A18" s="67" t="s">
        <v>117</v>
      </c>
      <c r="B18" s="67" t="s">
        <v>127</v>
      </c>
      <c r="C18" s="67" t="s">
        <v>121</v>
      </c>
      <c r="D18" s="61" t="s">
        <v>128</v>
      </c>
      <c r="E18" s="22">
        <v>42318</v>
      </c>
      <c r="F18" s="22">
        <v>70818.5</v>
      </c>
      <c r="G18" s="22">
        <v>102483</v>
      </c>
      <c r="H18" s="22">
        <v>152840.5</v>
      </c>
    </row>
    <row r="19" spans="1:8" x14ac:dyDescent="0.25">
      <c r="A19" s="68" t="s">
        <v>129</v>
      </c>
      <c r="B19" s="68" t="s">
        <v>118</v>
      </c>
      <c r="C19" s="68" t="s">
        <v>118</v>
      </c>
      <c r="D19" s="62" t="s">
        <v>130</v>
      </c>
      <c r="E19" s="63">
        <f t="shared" ref="E19:G19" si="4">SUM(E20)</f>
        <v>100</v>
      </c>
      <c r="F19" s="63">
        <f t="shared" si="4"/>
        <v>150</v>
      </c>
      <c r="G19" s="63">
        <f t="shared" si="4"/>
        <v>200</v>
      </c>
      <c r="H19" s="63">
        <f>SUM(H20)</f>
        <v>300</v>
      </c>
    </row>
    <row r="20" spans="1:8" x14ac:dyDescent="0.25">
      <c r="A20" s="52" t="s">
        <v>129</v>
      </c>
      <c r="B20" s="52" t="s">
        <v>131</v>
      </c>
      <c r="C20" s="52" t="s">
        <v>121</v>
      </c>
      <c r="D20" s="69" t="s">
        <v>132</v>
      </c>
      <c r="E20" s="22">
        <v>100</v>
      </c>
      <c r="F20" s="22">
        <v>150</v>
      </c>
      <c r="G20" s="22">
        <v>200</v>
      </c>
      <c r="H20" s="22">
        <v>300</v>
      </c>
    </row>
    <row r="21" spans="1:8" x14ac:dyDescent="0.25">
      <c r="A21" s="68" t="s">
        <v>123</v>
      </c>
      <c r="B21" s="68" t="s">
        <v>118</v>
      </c>
      <c r="C21" s="68" t="s">
        <v>118</v>
      </c>
      <c r="D21" s="70" t="s">
        <v>133</v>
      </c>
      <c r="E21" s="63">
        <f t="shared" ref="E21:G21" si="5">SUM(E22)</f>
        <v>0</v>
      </c>
      <c r="F21" s="63">
        <f t="shared" si="5"/>
        <v>0</v>
      </c>
      <c r="G21" s="63">
        <f t="shared" si="5"/>
        <v>600</v>
      </c>
      <c r="H21" s="63">
        <f>SUM(H22)</f>
        <v>700</v>
      </c>
    </row>
    <row r="22" spans="1:8" x14ac:dyDescent="0.25">
      <c r="A22" s="52" t="s">
        <v>134</v>
      </c>
      <c r="B22" s="52" t="s">
        <v>131</v>
      </c>
      <c r="C22" s="52" t="s">
        <v>121</v>
      </c>
      <c r="D22" s="69" t="s">
        <v>135</v>
      </c>
      <c r="E22" s="22">
        <v>0</v>
      </c>
      <c r="F22" s="22">
        <v>0</v>
      </c>
      <c r="G22" s="22">
        <v>600</v>
      </c>
      <c r="H22" s="22">
        <v>700</v>
      </c>
    </row>
    <row r="23" spans="1:8" x14ac:dyDescent="0.25">
      <c r="A23" s="52" t="s">
        <v>136</v>
      </c>
      <c r="B23" s="52" t="s">
        <v>131</v>
      </c>
      <c r="C23" s="52" t="s">
        <v>118</v>
      </c>
      <c r="D23" s="70" t="s">
        <v>137</v>
      </c>
      <c r="E23" s="63">
        <f t="shared" ref="E23:G23" si="6">SUM(E24+E25)</f>
        <v>2563.1999999999998</v>
      </c>
      <c r="F23" s="63">
        <f t="shared" si="6"/>
        <v>3663.2</v>
      </c>
      <c r="G23" s="63">
        <f t="shared" si="6"/>
        <v>4163.2</v>
      </c>
      <c r="H23" s="63">
        <f>SUM(H24+H25)</f>
        <v>6128.2</v>
      </c>
    </row>
    <row r="24" spans="1:8" x14ac:dyDescent="0.25">
      <c r="A24" s="71" t="s">
        <v>136</v>
      </c>
      <c r="B24" s="71" t="s">
        <v>131</v>
      </c>
      <c r="C24" s="71" t="s">
        <v>121</v>
      </c>
      <c r="D24" s="72" t="s">
        <v>138</v>
      </c>
      <c r="E24" s="22">
        <v>2563.1999999999998</v>
      </c>
      <c r="F24" s="22">
        <v>3463.2</v>
      </c>
      <c r="G24" s="22">
        <v>3663.2</v>
      </c>
      <c r="H24" s="22">
        <v>5528.2</v>
      </c>
    </row>
    <row r="25" spans="1:8" x14ac:dyDescent="0.25">
      <c r="A25" s="67" t="s">
        <v>136</v>
      </c>
      <c r="B25" s="67" t="s">
        <v>131</v>
      </c>
      <c r="C25" s="67" t="s">
        <v>139</v>
      </c>
      <c r="D25" s="73" t="s">
        <v>140</v>
      </c>
      <c r="E25" s="22">
        <v>0</v>
      </c>
      <c r="F25" s="22">
        <v>200</v>
      </c>
      <c r="G25" s="22">
        <v>500</v>
      </c>
      <c r="H25" s="22">
        <v>600</v>
      </c>
    </row>
    <row r="26" spans="1:8" x14ac:dyDescent="0.25">
      <c r="A26" s="60" t="s">
        <v>136</v>
      </c>
      <c r="B26" s="60" t="s">
        <v>125</v>
      </c>
      <c r="C26" s="60" t="s">
        <v>118</v>
      </c>
      <c r="D26" s="56" t="s">
        <v>141</v>
      </c>
      <c r="E26" s="63">
        <f t="shared" ref="E26:G26" si="7">SUM(E27)</f>
        <v>175200</v>
      </c>
      <c r="F26" s="63">
        <f t="shared" si="7"/>
        <v>187000</v>
      </c>
      <c r="G26" s="63">
        <f t="shared" si="7"/>
        <v>295500</v>
      </c>
      <c r="H26" s="63">
        <f>SUM(H27)</f>
        <v>296500</v>
      </c>
    </row>
    <row r="27" spans="1:8" x14ac:dyDescent="0.25">
      <c r="A27" s="60" t="s">
        <v>136</v>
      </c>
      <c r="B27" s="60" t="s">
        <v>125</v>
      </c>
      <c r="C27" s="60" t="s">
        <v>121</v>
      </c>
      <c r="D27" s="74" t="s">
        <v>142</v>
      </c>
      <c r="E27" s="22">
        <v>175200</v>
      </c>
      <c r="F27" s="22">
        <v>187000</v>
      </c>
      <c r="G27" s="22">
        <v>295500</v>
      </c>
      <c r="H27" s="22">
        <v>296500</v>
      </c>
    </row>
    <row r="28" spans="1:8" x14ac:dyDescent="0.25">
      <c r="A28" s="60" t="s">
        <v>136</v>
      </c>
      <c r="B28" s="60" t="s">
        <v>143</v>
      </c>
      <c r="C28" s="60" t="s">
        <v>118</v>
      </c>
      <c r="D28" s="56" t="s">
        <v>144</v>
      </c>
      <c r="E28" s="63">
        <f t="shared" ref="E28:G28" si="8">SUM(E29)</f>
        <v>-400000</v>
      </c>
      <c r="F28" s="63">
        <f t="shared" si="8"/>
        <v>-400000</v>
      </c>
      <c r="G28" s="63">
        <f t="shared" si="8"/>
        <v>-500000</v>
      </c>
      <c r="H28" s="63">
        <f>SUM(H29)</f>
        <v>-500000</v>
      </c>
    </row>
    <row r="29" spans="1:8" x14ac:dyDescent="0.25">
      <c r="A29" s="60" t="s">
        <v>136</v>
      </c>
      <c r="B29" s="60" t="s">
        <v>143</v>
      </c>
      <c r="C29" s="60" t="s">
        <v>121</v>
      </c>
      <c r="D29" s="74" t="s">
        <v>145</v>
      </c>
      <c r="E29" s="22">
        <v>-400000</v>
      </c>
      <c r="F29" s="22">
        <v>-400000</v>
      </c>
      <c r="G29" s="22">
        <v>-500000</v>
      </c>
      <c r="H29" s="22">
        <v>-500000</v>
      </c>
    </row>
    <row r="30" spans="1:8" x14ac:dyDescent="0.25">
      <c r="A30" s="60" t="s">
        <v>146</v>
      </c>
      <c r="B30" s="60" t="s">
        <v>118</v>
      </c>
      <c r="C30" s="60" t="s">
        <v>118</v>
      </c>
      <c r="D30" s="56" t="s">
        <v>147</v>
      </c>
      <c r="E30" s="63">
        <f t="shared" ref="E30:G30" si="9">SUM(E31+E32)</f>
        <v>14250</v>
      </c>
      <c r="F30" s="63">
        <f t="shared" si="9"/>
        <v>22150</v>
      </c>
      <c r="G30" s="63">
        <f t="shared" si="9"/>
        <v>30800</v>
      </c>
      <c r="H30" s="63">
        <f>SUM(H31+H32)</f>
        <v>37200</v>
      </c>
    </row>
    <row r="31" spans="1:8" x14ac:dyDescent="0.25">
      <c r="A31" s="52" t="s">
        <v>146</v>
      </c>
      <c r="B31" s="52" t="s">
        <v>121</v>
      </c>
      <c r="C31" s="52" t="s">
        <v>121</v>
      </c>
      <c r="D31" s="64" t="s">
        <v>148</v>
      </c>
      <c r="E31" s="22">
        <v>14100</v>
      </c>
      <c r="F31" s="22">
        <v>21900</v>
      </c>
      <c r="G31" s="22">
        <v>30450</v>
      </c>
      <c r="H31" s="22">
        <v>36700</v>
      </c>
    </row>
    <row r="32" spans="1:8" x14ac:dyDescent="0.25">
      <c r="A32" s="60" t="s">
        <v>146</v>
      </c>
      <c r="B32" s="60" t="s">
        <v>123</v>
      </c>
      <c r="C32" s="75" t="s">
        <v>121</v>
      </c>
      <c r="D32" s="56" t="s">
        <v>149</v>
      </c>
      <c r="E32" s="22">
        <v>150</v>
      </c>
      <c r="F32" s="22">
        <v>250</v>
      </c>
      <c r="G32" s="22">
        <v>350</v>
      </c>
      <c r="H32" s="22">
        <v>500</v>
      </c>
    </row>
    <row r="33" spans="1:8" x14ac:dyDescent="0.25">
      <c r="A33" s="53" t="s">
        <v>150</v>
      </c>
      <c r="B33" s="53" t="s">
        <v>123</v>
      </c>
      <c r="C33" s="76" t="s">
        <v>118</v>
      </c>
      <c r="D33" s="56" t="s">
        <v>151</v>
      </c>
      <c r="E33" s="63">
        <f t="shared" ref="E33:G33" si="10">SUM(E34)</f>
        <v>332515</v>
      </c>
      <c r="F33" s="63">
        <f t="shared" si="10"/>
        <v>337928.5</v>
      </c>
      <c r="G33" s="63">
        <f t="shared" si="10"/>
        <v>342015</v>
      </c>
      <c r="H33" s="63">
        <f>SUM(H34)</f>
        <v>343000</v>
      </c>
    </row>
    <row r="34" spans="1:8" x14ac:dyDescent="0.25">
      <c r="A34" s="60" t="s">
        <v>150</v>
      </c>
      <c r="B34" s="60" t="s">
        <v>123</v>
      </c>
      <c r="C34" s="75" t="s">
        <v>121</v>
      </c>
      <c r="D34" s="74" t="s">
        <v>152</v>
      </c>
      <c r="E34" s="22">
        <v>332515</v>
      </c>
      <c r="F34" s="22">
        <v>337928.5</v>
      </c>
      <c r="G34" s="22">
        <v>342015</v>
      </c>
      <c r="H34" s="22">
        <v>343000</v>
      </c>
    </row>
    <row r="35" spans="1:8" x14ac:dyDescent="0.25">
      <c r="A35" s="53" t="s">
        <v>150</v>
      </c>
      <c r="B35" s="53" t="s">
        <v>139</v>
      </c>
      <c r="C35" s="76" t="s">
        <v>118</v>
      </c>
      <c r="D35" s="62" t="s">
        <v>153</v>
      </c>
      <c r="E35" s="63">
        <f t="shared" ref="E35:G35" si="11">SUM(E36)</f>
        <v>13000</v>
      </c>
      <c r="F35" s="63">
        <f t="shared" si="11"/>
        <v>15100</v>
      </c>
      <c r="G35" s="63">
        <f t="shared" si="11"/>
        <v>20553</v>
      </c>
      <c r="H35" s="63">
        <f>SUM(H36)</f>
        <v>22653</v>
      </c>
    </row>
    <row r="36" spans="1:8" x14ac:dyDescent="0.25">
      <c r="A36" s="60" t="s">
        <v>150</v>
      </c>
      <c r="B36" s="60" t="s">
        <v>139</v>
      </c>
      <c r="C36" s="75" t="s">
        <v>121</v>
      </c>
      <c r="D36" s="64" t="s">
        <v>153</v>
      </c>
      <c r="E36" s="22">
        <v>13000</v>
      </c>
      <c r="F36" s="22">
        <v>15100</v>
      </c>
      <c r="G36" s="22">
        <v>20553</v>
      </c>
      <c r="H36" s="22">
        <v>22653</v>
      </c>
    </row>
    <row r="37" spans="1:8" x14ac:dyDescent="0.25">
      <c r="A37" s="53" t="s">
        <v>154</v>
      </c>
      <c r="B37" s="53" t="s">
        <v>118</v>
      </c>
      <c r="C37" s="76" t="s">
        <v>118</v>
      </c>
      <c r="D37" s="62" t="s">
        <v>155</v>
      </c>
      <c r="E37" s="77">
        <f>SUM(E38:E43)</f>
        <v>4100</v>
      </c>
      <c r="F37" s="77">
        <f t="shared" ref="F37:H37" si="12">SUM(F38:F43)</f>
        <v>6400</v>
      </c>
      <c r="G37" s="77">
        <f t="shared" si="12"/>
        <v>8600</v>
      </c>
      <c r="H37" s="77">
        <f t="shared" si="12"/>
        <v>10700</v>
      </c>
    </row>
    <row r="38" spans="1:8" x14ac:dyDescent="0.25">
      <c r="A38" s="60" t="s">
        <v>154</v>
      </c>
      <c r="B38" s="60" t="s">
        <v>131</v>
      </c>
      <c r="C38" s="75" t="s">
        <v>123</v>
      </c>
      <c r="D38" s="64" t="s">
        <v>156</v>
      </c>
      <c r="E38" s="22">
        <v>1300</v>
      </c>
      <c r="F38" s="22">
        <v>1500</v>
      </c>
      <c r="G38" s="22">
        <v>1900</v>
      </c>
      <c r="H38" s="22">
        <v>2200</v>
      </c>
    </row>
    <row r="39" spans="1:8" x14ac:dyDescent="0.25">
      <c r="A39" s="60" t="s">
        <v>154</v>
      </c>
      <c r="B39" s="60" t="s">
        <v>131</v>
      </c>
      <c r="C39" s="75" t="s">
        <v>139</v>
      </c>
      <c r="D39" s="64" t="s">
        <v>157</v>
      </c>
      <c r="E39" s="22">
        <v>0</v>
      </c>
      <c r="F39" s="22">
        <v>500</v>
      </c>
      <c r="G39" s="22">
        <v>1000</v>
      </c>
      <c r="H39" s="22">
        <v>1500</v>
      </c>
    </row>
    <row r="40" spans="1:8" x14ac:dyDescent="0.25">
      <c r="A40" s="60" t="s">
        <v>154</v>
      </c>
      <c r="B40" s="60" t="s">
        <v>131</v>
      </c>
      <c r="C40" s="75" t="s">
        <v>158</v>
      </c>
      <c r="D40" s="64" t="s">
        <v>159</v>
      </c>
      <c r="E40" s="22">
        <v>1000</v>
      </c>
      <c r="F40" s="22">
        <v>1000</v>
      </c>
      <c r="G40" s="22">
        <v>1100</v>
      </c>
      <c r="H40" s="22">
        <v>1200</v>
      </c>
    </row>
    <row r="41" spans="1:8" x14ac:dyDescent="0.25">
      <c r="A41" s="60" t="s">
        <v>154</v>
      </c>
      <c r="B41" s="60" t="s">
        <v>123</v>
      </c>
      <c r="C41" s="75" t="s">
        <v>123</v>
      </c>
      <c r="D41" s="64" t="s">
        <v>160</v>
      </c>
      <c r="E41" s="22">
        <v>1100</v>
      </c>
      <c r="F41" s="22">
        <v>1200</v>
      </c>
      <c r="G41" s="22">
        <v>1900</v>
      </c>
      <c r="H41" s="22">
        <v>2000</v>
      </c>
    </row>
    <row r="42" spans="1:8" x14ac:dyDescent="0.25">
      <c r="A42" s="60" t="s">
        <v>154</v>
      </c>
      <c r="B42" s="60" t="s">
        <v>139</v>
      </c>
      <c r="C42" s="75" t="s">
        <v>121</v>
      </c>
      <c r="D42" s="74" t="s">
        <v>161</v>
      </c>
      <c r="E42" s="22">
        <v>200</v>
      </c>
      <c r="F42" s="22">
        <v>700</v>
      </c>
      <c r="G42" s="22">
        <v>1200</v>
      </c>
      <c r="H42" s="22">
        <v>1800</v>
      </c>
    </row>
    <row r="43" spans="1:8" x14ac:dyDescent="0.25">
      <c r="A43" s="60" t="s">
        <v>154</v>
      </c>
      <c r="B43" s="60" t="s">
        <v>139</v>
      </c>
      <c r="C43" s="75" t="s">
        <v>131</v>
      </c>
      <c r="D43" s="74" t="s">
        <v>162</v>
      </c>
      <c r="E43" s="22">
        <v>500</v>
      </c>
      <c r="F43" s="22">
        <v>1500</v>
      </c>
      <c r="G43" s="22">
        <v>1500</v>
      </c>
      <c r="H43" s="22">
        <v>2000</v>
      </c>
    </row>
    <row r="44" spans="1:8" x14ac:dyDescent="0.25">
      <c r="A44" s="53" t="s">
        <v>163</v>
      </c>
      <c r="B44" s="53" t="s">
        <v>118</v>
      </c>
      <c r="C44" s="76" t="s">
        <v>118</v>
      </c>
      <c r="D44" s="56" t="s">
        <v>164</v>
      </c>
      <c r="E44" s="77">
        <f>SUM(E45:E47)</f>
        <v>39825</v>
      </c>
      <c r="F44" s="77">
        <f t="shared" ref="F44:H44" si="13">SUM(F45:F47)</f>
        <v>63525</v>
      </c>
      <c r="G44" s="77">
        <f t="shared" si="13"/>
        <v>110372</v>
      </c>
      <c r="H44" s="77">
        <f t="shared" si="13"/>
        <v>138472</v>
      </c>
    </row>
    <row r="45" spans="1:8" x14ac:dyDescent="0.25">
      <c r="A45" s="60" t="s">
        <v>163</v>
      </c>
      <c r="B45" s="60" t="s">
        <v>121</v>
      </c>
      <c r="C45" s="75" t="s">
        <v>121</v>
      </c>
      <c r="D45" s="74" t="s">
        <v>165</v>
      </c>
      <c r="E45" s="22">
        <v>39625</v>
      </c>
      <c r="F45" s="22">
        <v>63325</v>
      </c>
      <c r="G45" s="22">
        <v>103425</v>
      </c>
      <c r="H45" s="22">
        <v>130625</v>
      </c>
    </row>
    <row r="46" spans="1:8" x14ac:dyDescent="0.25">
      <c r="A46" s="60" t="s">
        <v>163</v>
      </c>
      <c r="B46" s="60" t="s">
        <v>131</v>
      </c>
      <c r="C46" s="75" t="s">
        <v>131</v>
      </c>
      <c r="D46" s="74" t="s">
        <v>166</v>
      </c>
      <c r="E46" s="22">
        <v>0</v>
      </c>
      <c r="F46" s="22">
        <v>0</v>
      </c>
      <c r="G46" s="22">
        <v>6747</v>
      </c>
      <c r="H46" s="22">
        <v>7347</v>
      </c>
    </row>
    <row r="47" spans="1:8" x14ac:dyDescent="0.25">
      <c r="A47" s="60" t="s">
        <v>163</v>
      </c>
      <c r="B47" s="60" t="s">
        <v>139</v>
      </c>
      <c r="C47" s="75" t="s">
        <v>121</v>
      </c>
      <c r="D47" s="74" t="s">
        <v>167</v>
      </c>
      <c r="E47" s="22">
        <v>200</v>
      </c>
      <c r="F47" s="22">
        <v>200</v>
      </c>
      <c r="G47" s="22">
        <v>200</v>
      </c>
      <c r="H47" s="22">
        <v>500</v>
      </c>
    </row>
    <row r="48" spans="1:8" x14ac:dyDescent="0.25">
      <c r="A48" s="60" t="s">
        <v>168</v>
      </c>
      <c r="B48" s="60" t="s">
        <v>118</v>
      </c>
      <c r="C48" s="78" t="s">
        <v>118</v>
      </c>
      <c r="D48" s="79" t="s">
        <v>169</v>
      </c>
      <c r="E48" s="63">
        <f t="shared" ref="E48:G48" si="14">SUM(E49)</f>
        <v>1200</v>
      </c>
      <c r="F48" s="63">
        <f t="shared" si="14"/>
        <v>1200</v>
      </c>
      <c r="G48" s="63">
        <f t="shared" si="14"/>
        <v>1200</v>
      </c>
      <c r="H48" s="63">
        <f>SUM(H49)</f>
        <v>1500</v>
      </c>
    </row>
    <row r="49" spans="1:8" x14ac:dyDescent="0.25">
      <c r="A49" s="52" t="s">
        <v>168</v>
      </c>
      <c r="B49" s="52" t="s">
        <v>158</v>
      </c>
      <c r="C49" s="71" t="s">
        <v>121</v>
      </c>
      <c r="D49" s="73" t="s">
        <v>170</v>
      </c>
      <c r="E49" s="22">
        <v>1200</v>
      </c>
      <c r="F49" s="22">
        <v>1200</v>
      </c>
      <c r="G49" s="22">
        <v>1200</v>
      </c>
      <c r="H49" s="22">
        <v>1500</v>
      </c>
    </row>
    <row r="50" spans="1:8" x14ac:dyDescent="0.25">
      <c r="A50" s="55" t="s">
        <v>171</v>
      </c>
      <c r="B50" s="55" t="s">
        <v>118</v>
      </c>
      <c r="C50" s="55" t="s">
        <v>118</v>
      </c>
      <c r="D50" s="56" t="s">
        <v>172</v>
      </c>
      <c r="E50" s="36">
        <v>0</v>
      </c>
      <c r="F50" s="36">
        <v>0</v>
      </c>
      <c r="G50" s="36">
        <f>SUM(G52)</f>
        <v>0</v>
      </c>
      <c r="H50" s="36">
        <f>SUM(H52)</f>
        <v>0</v>
      </c>
    </row>
    <row r="51" spans="1:8" x14ac:dyDescent="0.25">
      <c r="A51" s="57"/>
      <c r="B51" s="57"/>
      <c r="C51" s="57"/>
      <c r="D51" s="58" t="s">
        <v>173</v>
      </c>
      <c r="E51" s="37"/>
      <c r="F51" s="37"/>
      <c r="G51" s="37"/>
      <c r="H51" s="37"/>
    </row>
    <row r="52" spans="1:8" x14ac:dyDescent="0.25">
      <c r="A52" s="52" t="s">
        <v>171</v>
      </c>
      <c r="B52" s="52" t="s">
        <v>121</v>
      </c>
      <c r="C52" s="52" t="s">
        <v>131</v>
      </c>
      <c r="D52" s="72" t="s">
        <v>174</v>
      </c>
      <c r="E52" s="22">
        <v>0</v>
      </c>
      <c r="F52" s="22">
        <v>0</v>
      </c>
      <c r="G52" s="22">
        <v>0</v>
      </c>
      <c r="H52" s="22">
        <v>0</v>
      </c>
    </row>
  </sheetData>
  <mergeCells count="19">
    <mergeCell ref="E50:E51"/>
    <mergeCell ref="F50:F51"/>
    <mergeCell ref="G50:G51"/>
    <mergeCell ref="H50:H51"/>
    <mergeCell ref="A10:A11"/>
    <mergeCell ref="B10:B11"/>
    <mergeCell ref="C10:C11"/>
    <mergeCell ref="A50:A51"/>
    <mergeCell ref="B50:B51"/>
    <mergeCell ref="C50:C51"/>
    <mergeCell ref="E1:G1"/>
    <mergeCell ref="B2:H2"/>
    <mergeCell ref="A5:H5"/>
    <mergeCell ref="A6:H6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09.09ek.</vt:lpstr>
      <vt:lpstr>09.09tnt</vt:lpstr>
      <vt:lpstr>09.09gorc.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2025-09-15T06:20:26Z</dcterms:modified>
</cp:coreProperties>
</file>