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404\"/>
    </mc:Choice>
  </mc:AlternateContent>
  <xr:revisionPtr revIDLastSave="0" documentId="13_ncr:1_{81B64D96-DF28-46C3-8D02-2BE5E8710F58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5" sheetId="221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7.10'!$H$1:$P$762</definedName>
    <definedName name="_xlnm.Print_Area" localSheetId="15">'havelvac 7.11'!$F$1:$P$608</definedName>
    <definedName name="_xlnm.Print_Area" localSheetId="16">'havelvac 7.12'!$H$1:$P$756</definedName>
    <definedName name="_xlnm.Print_Area" localSheetId="17">'havelvac 7.13'!$H$1:$P$605</definedName>
    <definedName name="_xlnm.Print_Area" localSheetId="6">'havelvac 7.2'!$H$1:$P$762</definedName>
    <definedName name="_xlnm.Print_Area" localSheetId="7">'havelvac 7.3'!$H$1:$P$762</definedName>
    <definedName name="_xlnm.Print_Area" localSheetId="8">'havelvac 7.4'!$H$1:$P$762</definedName>
    <definedName name="_xlnm.Print_Area" localSheetId="9">'havelvac 7.5'!$H$1:$P$762</definedName>
    <definedName name="_xlnm.Print_Area" localSheetId="10">'havelvac 7.6'!$A$1:$P$760</definedName>
    <definedName name="_xlnm.Print_Area" localSheetId="11">'havelvac 7.7'!$H$1:$P$762</definedName>
    <definedName name="_xlnm.Print_Area" localSheetId="12">'havelvac 7.8'!$H$1:$P$762</definedName>
    <definedName name="_xlnm.Print_Area" localSheetId="13">'havelvac 7.9'!$H$1:$P$762</definedName>
    <definedName name="_xlnm.Print_Area" localSheetId="5">havelvac5!$A$1:$F$81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E123" i="222" l="1"/>
  <c r="D125" i="222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N667" i="205" s="1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67" i="204"/>
  <c r="N667" i="210"/>
  <c r="N667" i="201"/>
  <c r="N422" i="212"/>
  <c r="N422" i="204"/>
  <c r="N422" i="200"/>
  <c r="P420" i="200"/>
  <c r="N422" i="206"/>
  <c r="N422" i="203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0" l="1"/>
  <c r="N213" i="208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O317" i="204"/>
  <c r="O317" i="205"/>
  <c r="O317" i="207"/>
  <c r="O317" i="206"/>
  <c r="O317" i="208"/>
  <c r="O317" i="210"/>
  <c r="O317" i="211"/>
  <c r="O317" i="212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2" l="1"/>
  <c r="N317" i="206"/>
  <c r="N317" i="203"/>
  <c r="N317" i="210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4" i="206" l="1"/>
  <c r="N560" i="210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2" l="1"/>
  <c r="P608" i="208"/>
  <c r="P608" i="207"/>
  <c r="P608" i="206"/>
  <c r="O608" i="204"/>
  <c r="P608" i="203"/>
  <c r="P608" i="202"/>
  <c r="P608" i="210"/>
  <c r="O608" i="205"/>
  <c r="P608" i="200"/>
  <c r="P606" i="200" s="1"/>
  <c r="O608" i="212"/>
  <c r="P608" i="211"/>
  <c r="O608" i="208"/>
  <c r="O608" i="207"/>
  <c r="O606" i="207" s="1"/>
  <c r="O608" i="206"/>
  <c r="P608" i="205"/>
  <c r="O608" i="203"/>
  <c r="O608" i="202"/>
  <c r="O606" i="202" s="1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P377" i="202" s="1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O377" i="207" s="1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O377" i="211" s="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272" i="207" s="1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1" i="201" s="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P698" i="208" s="1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1" i="210" s="1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P424" i="212" s="1"/>
  <c r="P418" i="212" s="1"/>
  <c r="O426" i="208"/>
  <c r="O424" i="208" s="1"/>
  <c r="P426" i="207"/>
  <c r="P424" i="207" s="1"/>
  <c r="P418" i="207" s="1"/>
  <c r="O426" i="206"/>
  <c r="O424" i="206" s="1"/>
  <c r="O426" i="204"/>
  <c r="O424" i="204" s="1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4" i="211" s="1"/>
  <c r="P418" i="211" s="1"/>
  <c r="P426" i="210"/>
  <c r="P424" i="210" s="1"/>
  <c r="P418" i="210" s="1"/>
  <c r="P426" i="206"/>
  <c r="P424" i="206" s="1"/>
  <c r="P418" i="206" s="1"/>
  <c r="O426" i="205"/>
  <c r="O424" i="205" s="1"/>
  <c r="P426" i="204"/>
  <c r="P424" i="204" s="1"/>
  <c r="P418" i="204" s="1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6" l="1"/>
  <c r="P406" i="211"/>
  <c r="P406" i="208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F123" i="222" l="1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85" i="200"/>
  <c r="O485" i="200"/>
  <c r="N484" i="200"/>
  <c r="N486" i="200"/>
  <c r="N483" i="200"/>
  <c r="O480" i="200" l="1"/>
  <c r="P480" i="200"/>
  <c r="N485" i="200"/>
  <c r="N414" i="200"/>
  <c r="N482" i="200"/>
  <c r="N63" i="200"/>
  <c r="N480" i="200" l="1"/>
  <c r="N478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24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D126" i="222" l="1"/>
  <c r="D124" i="222"/>
  <c r="D123" i="222" s="1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S182" i="19"/>
  <c r="AB182" i="19"/>
  <c r="U182" i="19"/>
  <c r="Z182" i="19"/>
  <c r="X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91" i="200" l="1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<sst xmlns="http://schemas.openxmlformats.org/spreadsheetml/2006/main" count="51650" uniqueCount="923">
  <si>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</si>
  <si>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</si>
  <si>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</si>
  <si>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</si>
  <si>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</si>
  <si>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</si>
  <si>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</si>
  <si>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</si>
  <si>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</si>
  <si>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</si>
  <si>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</si>
  <si>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</si>
  <si>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</si>
  <si>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</si>
  <si>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</si>
  <si>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</si>
  <si>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</si>
  <si>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</si>
  <si>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</si>
  <si>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</si>
  <si>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</si>
  <si>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</si>
  <si>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</si>
  <si>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</si>
  <si>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</si>
  <si>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</si>
  <si>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</si>
  <si>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</si>
  <si>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</si>
  <si>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</si>
  <si>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</si>
  <si>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</si>
  <si>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</si>
  <si>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</si>
  <si>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</si>
  <si>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</si>
  <si>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</si>
  <si>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</si>
  <si>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</si>
  <si>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</si>
  <si>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</si>
  <si>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</si>
  <si>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</si>
  <si>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</si>
  <si>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</si>
  <si>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</si>
  <si>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</si>
  <si>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</si>
  <si>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</si>
  <si>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</si>
  <si>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</si>
  <si>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</si>
  <si>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</si>
  <si>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</si>
  <si>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</si>
  <si>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</si>
  <si>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</si>
  <si>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</si>
  <si>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</si>
  <si>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</si>
  <si>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</si>
  <si>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</si>
  <si>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</si>
  <si>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</si>
  <si>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</si>
  <si>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</si>
  <si>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</si>
  <si>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</si>
  <si>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</si>
  <si>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</si>
  <si>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</si>
  <si>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</si>
  <si>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</si>
  <si>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</si>
  <si>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</si>
  <si>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</si>
  <si>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</si>
  <si>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</si>
  <si>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</si>
  <si>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</si>
  <si>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</si>
  <si>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</si>
  <si>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</si>
  <si>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</si>
  <si>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</si>
  <si>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</si>
  <si>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</si>
  <si>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</si>
  <si>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</si>
  <si>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</si>
  <si>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</si>
  <si>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</si>
  <si>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</si>
  <si>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</si>
  <si>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</si>
  <si>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</si>
  <si>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</si>
  <si>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</si>
  <si>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</si>
  <si>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</si>
  <si>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</si>
  <si>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</si>
  <si>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</si>
  <si>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</si>
  <si>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</si>
  <si>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</si>
  <si>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</si>
  <si>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</si>
  <si>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</si>
  <si>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</si>
  <si>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</si>
  <si>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</si>
  <si>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</si>
  <si>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</si>
  <si>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</si>
  <si>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</si>
  <si>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</si>
  <si>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</si>
  <si>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</si>
  <si>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</si>
  <si>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</si>
  <si>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</si>
  <si>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</si>
  <si>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</si>
  <si>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</si>
  <si>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</si>
  <si>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</si>
  <si>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</si>
  <si>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</si>
  <si>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</si>
  <si>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</si>
  <si>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</si>
  <si>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</si>
  <si>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</si>
  <si>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</si>
  <si>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</si>
  <si>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</si>
  <si>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</si>
  <si>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</si>
  <si>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</si>
  <si>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</si>
  <si>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</si>
  <si>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</si>
  <si>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</si>
  <si>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</si>
  <si>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</si>
  <si>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</si>
  <si>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</si>
  <si>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</si>
  <si>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</si>
  <si>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</si>
  <si>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</si>
  <si>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</si>
  <si>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</si>
  <si>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</si>
  <si>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</si>
  <si>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</si>
  <si>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</si>
  <si>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</si>
  <si>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</si>
  <si>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</si>
  <si>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</si>
  <si>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</si>
  <si>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</si>
  <si>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</si>
  <si>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</si>
  <si>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</si>
  <si>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</si>
  <si>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</si>
  <si>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</si>
  <si>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</si>
  <si>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</si>
  <si>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</si>
  <si>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</si>
  <si>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</si>
  <si>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</si>
  <si>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</si>
  <si>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</si>
  <si>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</si>
  <si>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</si>
  <si>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</si>
  <si>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</si>
  <si>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</si>
  <si>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</si>
  <si>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</si>
  <si>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</si>
  <si>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</si>
  <si>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</si>
  <si>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</si>
  <si>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</si>
  <si>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</si>
  <si>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</si>
  <si>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</si>
  <si>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</si>
  <si>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</si>
  <si>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</si>
  <si>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</si>
  <si>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</si>
  <si>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</si>
  <si>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</si>
  <si>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</si>
  <si>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</si>
  <si>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</si>
  <si>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</si>
  <si>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</si>
  <si>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</si>
  <si>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</si>
  <si>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</si>
  <si>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</si>
  <si>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</si>
  <si>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</si>
  <si>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</si>
  <si>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</si>
  <si>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</si>
  <si>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</si>
  <si>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</si>
  <si>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</si>
  <si>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</si>
  <si>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</si>
  <si>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</si>
  <si>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</si>
  <si>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</si>
  <si>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</si>
  <si>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</si>
  <si>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</si>
  <si>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</si>
  <si>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</si>
  <si>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</si>
  <si>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</si>
  <si>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</si>
  <si>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</si>
  <si>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</si>
  <si>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</si>
  <si>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</si>
  <si>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</si>
  <si>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</si>
  <si>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</si>
  <si>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</si>
  <si>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</si>
  <si>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</si>
  <si>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</si>
  <si>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</si>
  <si>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</si>
  <si>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</si>
  <si>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</si>
  <si>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</si>
  <si>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</si>
  <si>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</si>
  <si>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</si>
  <si>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</si>
  <si>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</si>
  <si>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</si>
  <si>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</si>
  <si>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</si>
  <si>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</si>
  <si>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</si>
  <si>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</si>
  <si>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</si>
  <si>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</si>
  <si>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</si>
  <si>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</si>
  <si>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</si>
  <si>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</si>
  <si>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</si>
  <si>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</si>
  <si>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</si>
  <si>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</si>
  <si>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</si>
  <si>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</si>
  <si>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</si>
  <si>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</si>
  <si>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</si>
  <si>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</si>
  <si>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</si>
  <si>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</si>
  <si>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</si>
  <si>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</si>
  <si>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</si>
  <si>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</si>
  <si>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</si>
  <si>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</si>
  <si>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</si>
  <si>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</si>
  <si>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</si>
  <si>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</si>
  <si>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</si>
  <si>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</si>
  <si>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</si>
  <si>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</si>
  <si>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</si>
  <si>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</si>
  <si>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</si>
  <si>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</si>
  <si>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</si>
  <si>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</si>
  <si>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</si>
  <si>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</si>
  <si>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</si>
  <si>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</si>
  <si>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</si>
  <si>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</si>
  <si>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</si>
  <si>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</si>
  <si>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</si>
  <si>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</si>
  <si>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</si>
  <si>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</si>
  <si>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</si>
  <si>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</si>
  <si>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</si>
  <si>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</si>
  <si>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</si>
  <si>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</si>
  <si>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</si>
  <si>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</si>
  <si>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</si>
  <si>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</si>
  <si>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</si>
  <si>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</si>
  <si>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</si>
  <si>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</si>
  <si>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</si>
  <si>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</si>
  <si>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</si>
  <si>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</si>
  <si>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</si>
  <si>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</si>
  <si>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</si>
  <si>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</si>
  <si>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</si>
  <si>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</si>
  <si>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</si>
  <si>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</si>
  <si>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</si>
  <si>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</si>
  <si>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</si>
  <si>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</si>
  <si>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</si>
  <si>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</si>
  <si>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</si>
  <si>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</si>
  <si>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</si>
  <si>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</si>
  <si>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</si>
  <si>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</si>
  <si>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</si>
  <si>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</si>
  <si>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</si>
  <si>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</si>
  <si>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</si>
  <si>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</si>
  <si>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</si>
  <si>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</si>
  <si>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</si>
  <si>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</si>
  <si>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</si>
  <si>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</si>
  <si>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</si>
  <si>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</si>
  <si>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</si>
  <si>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</si>
  <si>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</si>
  <si>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</si>
  <si>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</si>
  <si>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</si>
  <si>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</si>
  <si>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</si>
  <si>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</si>
  <si>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</si>
  <si>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</si>
  <si>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</si>
  <si>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</si>
  <si>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</si>
  <si>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</si>
  <si>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</si>
  <si>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</si>
  <si>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</si>
  <si>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</si>
  <si>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</si>
  <si>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</si>
  <si>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</si>
  <si>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</si>
  <si>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</si>
  <si>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</si>
  <si>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</si>
  <si>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</si>
  <si>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</si>
  <si>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</si>
  <si>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</si>
  <si>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</si>
  <si>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</si>
  <si>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</si>
  <si>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</si>
  <si>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</si>
  <si>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</si>
  <si>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</si>
  <si>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</si>
  <si>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</si>
  <si>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</si>
  <si>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</si>
  <si>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</si>
  <si>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</si>
  <si>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</si>
  <si>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</si>
  <si>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</si>
  <si>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</si>
  <si>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</si>
  <si>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</si>
  <si>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</si>
  <si>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</si>
  <si>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</si>
  <si>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</si>
  <si>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</si>
  <si>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</si>
  <si>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</si>
  <si>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</si>
  <si>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</si>
  <si>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</si>
  <si>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</si>
  <si>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</si>
  <si>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</si>
  <si>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</si>
  <si>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</si>
  <si>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</si>
  <si>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</si>
  <si>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</si>
  <si>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</si>
  <si>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</si>
  <si>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</si>
  <si>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</si>
  <si>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</si>
  <si>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</si>
  <si>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</si>
  <si>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</si>
  <si>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</si>
  <si>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</si>
  <si>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</si>
  <si>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</si>
  <si>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</si>
  <si>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</si>
  <si>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</si>
  <si>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</si>
  <si>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</si>
  <si>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</si>
  <si>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</si>
  <si>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</si>
  <si>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</si>
  <si>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</si>
  <si>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</si>
  <si>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</si>
  <si>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</si>
  <si>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</si>
  <si>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</si>
  <si>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</si>
  <si>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</si>
  <si>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</si>
  <si>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</si>
  <si>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</si>
  <si>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</si>
  <si>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</si>
  <si>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</si>
  <si>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</si>
  <si>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</si>
  <si>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</si>
  <si>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</si>
  <si>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</si>
  <si>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</si>
  <si>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</si>
  <si>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</si>
  <si>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</si>
  <si>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</si>
  <si>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</si>
  <si>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</si>
  <si>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</si>
  <si>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</si>
  <si>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</si>
  <si>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</si>
  <si>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</si>
  <si>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</si>
  <si>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</si>
  <si>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</si>
  <si>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</si>
  <si>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</si>
  <si>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</si>
  <si>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</si>
  <si>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</si>
  <si>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</si>
  <si>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</si>
  <si>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</si>
  <si>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</si>
  <si>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</si>
  <si>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</si>
  <si>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</si>
  <si>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</si>
  <si>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</si>
  <si>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</si>
  <si>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</si>
  <si>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</si>
  <si>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</si>
  <si>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</si>
  <si>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</si>
  <si>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</si>
  <si>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</si>
  <si>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</si>
  <si>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</si>
  <si>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</si>
  <si>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</si>
  <si>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</si>
  <si>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</si>
  <si>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</si>
  <si>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</si>
  <si>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</si>
  <si>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</si>
  <si>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</si>
  <si>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</si>
  <si>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</si>
  <si>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</si>
  <si>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</si>
  <si>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</si>
  <si>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</si>
  <si>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</si>
  <si>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</si>
  <si>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</si>
  <si>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</si>
  <si>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</si>
  <si>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</si>
  <si>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</si>
  <si>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</si>
  <si>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</si>
  <si>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</si>
  <si>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</si>
  <si>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</si>
  <si>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</si>
  <si>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</si>
  <si>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</si>
  <si>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</si>
  <si>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</si>
  <si>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</si>
  <si>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</si>
  <si>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</si>
  <si>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</si>
  <si>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</si>
  <si>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</si>
  <si>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</si>
  <si>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</si>
  <si>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</si>
  <si>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</si>
  <si>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</si>
  <si>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</si>
  <si>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</si>
  <si>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</si>
  <si>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</si>
  <si>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</si>
  <si>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</si>
  <si>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</si>
  <si>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</si>
  <si>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</si>
  <si>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</si>
  <si>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</si>
  <si>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</si>
  <si>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</si>
  <si>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</si>
  <si>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</si>
  <si>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</si>
  <si>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</si>
  <si>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</si>
  <si>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</si>
  <si>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</si>
  <si>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</si>
  <si>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</si>
  <si>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</si>
  <si>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</si>
  <si>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</si>
  <si>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</si>
  <si>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</si>
  <si>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</si>
  <si>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</si>
  <si>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</si>
  <si>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</si>
  <si>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</si>
  <si>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</si>
  <si>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</si>
  <si>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</si>
  <si>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</si>
  <si>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</si>
  <si>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</si>
  <si>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</si>
  <si>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</si>
  <si>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</si>
  <si>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</si>
  <si>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</si>
  <si>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</si>
  <si>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</si>
  <si>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</si>
  <si>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</si>
  <si>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</si>
  <si>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</si>
  <si>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</si>
  <si>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 xml:space="preserve">Տողի NN  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</si>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</sst>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80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0" fillId="24" borderId="0" xfId="0" applyFont="1" applyFill="1"/>
    <xf numFmtId="0" fontId="71" fillId="24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1" fillId="24" borderId="0" xfId="0" applyFont="1" applyFill="1"/>
    <xf numFmtId="170" fontId="70" fillId="24" borderId="0" xfId="0" applyNumberFormat="1" applyFont="1" applyFill="1" applyAlignment="1">
      <alignment wrapText="1"/>
    </xf>
    <xf numFmtId="0" fontId="70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2" fillId="36" borderId="24" xfId="0" applyFont="1" applyFill="1" applyBorder="1" applyAlignment="1">
      <alignment horizontal="center" vertical="top" wrapText="1"/>
    </xf>
    <xf numFmtId="0" fontId="73" fillId="36" borderId="25" xfId="0" applyFont="1" applyFill="1" applyBorder="1" applyAlignment="1">
      <alignment vertical="top" wrapText="1"/>
    </xf>
    <xf numFmtId="0" fontId="75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6" fillId="34" borderId="27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vertical="top" wrapText="1"/>
    </xf>
    <xf numFmtId="0" fontId="72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2" fillId="34" borderId="25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vertical="top" wrapText="1"/>
    </xf>
    <xf numFmtId="0" fontId="72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5" xfId="0" applyFont="1" applyFill="1" applyBorder="1" applyAlignment="1">
      <alignment vertical="top" wrapText="1"/>
    </xf>
    <xf numFmtId="0" fontId="72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8" fillId="37" borderId="30" xfId="0" applyFont="1" applyFill="1" applyBorder="1" applyAlignment="1">
      <alignment vertical="top" wrapText="1"/>
    </xf>
    <xf numFmtId="0" fontId="79" fillId="37" borderId="30" xfId="0" applyFont="1" applyFill="1" applyBorder="1" applyAlignment="1">
      <alignment vertical="top" wrapText="1"/>
    </xf>
    <xf numFmtId="0" fontId="78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79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2" fillId="35" borderId="30" xfId="0" applyFont="1" applyFill="1" applyBorder="1" applyAlignment="1">
      <alignment horizontal="center" vertical="top" wrapText="1"/>
    </xf>
    <xf numFmtId="0" fontId="72" fillId="35" borderId="30" xfId="0" applyFont="1" applyFill="1" applyBorder="1" applyAlignment="1">
      <alignment vertical="top" wrapText="1"/>
    </xf>
    <xf numFmtId="0" fontId="72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79" fillId="37" borderId="25" xfId="0" applyFont="1" applyFill="1" applyBorder="1" applyAlignment="1">
      <alignment horizontal="center" vertical="top" wrapText="1"/>
    </xf>
    <xf numFmtId="0" fontId="79" fillId="37" borderId="25" xfId="0" applyFont="1" applyFill="1" applyBorder="1" applyAlignment="1">
      <alignment vertical="top" wrapText="1"/>
    </xf>
    <xf numFmtId="0" fontId="78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2" fillId="35" borderId="32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vertical="top" wrapText="1"/>
    </xf>
    <xf numFmtId="0" fontId="78" fillId="38" borderId="29" xfId="0" applyFont="1" applyFill="1" applyBorder="1" applyAlignment="1">
      <alignment vertical="top" wrapText="1"/>
    </xf>
    <xf numFmtId="0" fontId="72" fillId="33" borderId="12" xfId="0" applyFont="1" applyFill="1" applyBorder="1" applyAlignment="1">
      <alignment vertical="top" wrapText="1"/>
    </xf>
    <xf numFmtId="0" fontId="72" fillId="35" borderId="33" xfId="0" applyFont="1" applyFill="1" applyBorder="1" applyAlignment="1">
      <alignment vertical="top" wrapText="1"/>
    </xf>
    <xf numFmtId="0" fontId="72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4" fillId="35" borderId="25" xfId="0" applyFont="1" applyFill="1" applyBorder="1" applyAlignment="1">
      <alignment vertical="top" wrapText="1"/>
    </xf>
    <xf numFmtId="0" fontId="74" fillId="35" borderId="27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9" fillId="38" borderId="33" xfId="0" applyFont="1" applyFill="1" applyBorder="1" applyAlignment="1">
      <alignment vertical="top" wrapText="1"/>
    </xf>
    <xf numFmtId="0" fontId="74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4" fillId="35" borderId="25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6" fillId="34" borderId="27" xfId="0" applyFont="1" applyFill="1" applyBorder="1" applyAlignment="1">
      <alignment vertical="top" wrapText="1"/>
    </xf>
    <xf numFmtId="0" fontId="82" fillId="34" borderId="28" xfId="0" applyFont="1" applyFill="1" applyBorder="1" applyAlignment="1">
      <alignment vertical="top" wrapText="1"/>
    </xf>
    <xf numFmtId="169" fontId="83" fillId="34" borderId="11" xfId="77" applyNumberFormat="1" applyFont="1" applyFill="1" applyBorder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top" wrapText="1"/>
    </xf>
    <xf numFmtId="0" fontId="72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4" fillId="34" borderId="10" xfId="49" applyNumberFormat="1" applyFont="1" applyFill="1" applyBorder="1" applyAlignment="1">
      <alignment horizontal="left" vertical="center"/>
    </xf>
    <xf numFmtId="169" fontId="8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6" fillId="0" borderId="10" xfId="0" applyNumberFormat="1" applyFont="1" applyBorder="1" applyAlignment="1">
      <alignment horizontal="left" vertical="center" wrapText="1"/>
    </xf>
    <xf numFmtId="49" fontId="8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9" borderId="10" xfId="0" applyFont="1" applyFill="1" applyBorder="1" applyAlignment="1">
      <alignment horizontal="center" vertical="center"/>
    </xf>
    <xf numFmtId="0" fontId="42" fillId="39" borderId="10" xfId="0" applyFont="1" applyFill="1" applyBorder="1" applyAlignment="1">
      <alignment vertical="center" wrapText="1"/>
    </xf>
    <xf numFmtId="169" fontId="33" fillId="39" borderId="10" xfId="77" applyNumberFormat="1" applyFont="1" applyFill="1" applyBorder="1" applyAlignment="1">
      <alignment vertical="center" wrapText="1"/>
    </xf>
    <xf numFmtId="169" fontId="33" fillId="39" borderId="10" xfId="77" applyNumberFormat="1" applyFont="1" applyFill="1" applyBorder="1" applyAlignment="1">
      <alignment horizontal="center" vertical="center" wrapText="1"/>
    </xf>
    <xf numFmtId="0" fontId="24" fillId="39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87" fillId="0" borderId="30" xfId="0" applyFont="1" applyBorder="1" applyAlignment="1">
      <alignment vertical="top" wrapText="1"/>
    </xf>
    <xf numFmtId="49" fontId="89" fillId="28" borderId="10" xfId="0" applyNumberFormat="1" applyFont="1" applyFill="1" applyBorder="1" applyAlignment="1">
      <alignment horizontal="left" vertical="center" wrapText="1" readingOrder="1"/>
    </xf>
    <xf numFmtId="49" fontId="43" fillId="40" borderId="10" xfId="0" applyNumberFormat="1" applyFont="1" applyFill="1" applyBorder="1" applyAlignment="1">
      <alignment horizontal="left" vertical="center" wrapText="1" readingOrder="1"/>
    </xf>
    <xf numFmtId="49" fontId="89" fillId="40" borderId="10" xfId="0" applyNumberFormat="1" applyFont="1" applyFill="1" applyBorder="1" applyAlignment="1">
      <alignment horizontal="left" vertical="center" wrapText="1" readingOrder="1"/>
    </xf>
    <xf numFmtId="0" fontId="41" fillId="40" borderId="10" xfId="0" applyFont="1" applyFill="1" applyBorder="1" applyAlignment="1">
      <alignment horizontal="center" vertical="center" wrapText="1" readingOrder="1"/>
    </xf>
    <xf numFmtId="49" fontId="90" fillId="0" borderId="10" xfId="0" applyNumberFormat="1" applyFont="1" applyBorder="1" applyAlignment="1">
      <alignment horizontal="left" vertical="center" wrapText="1" readingOrder="1"/>
    </xf>
    <xf numFmtId="49" fontId="9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4" fillId="34" borderId="10" xfId="49" applyNumberFormat="1" applyFont="1" applyFill="1" applyBorder="1" applyAlignment="1">
      <alignment horizontal="right" vertical="center"/>
    </xf>
    <xf numFmtId="49" fontId="9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169" fontId="0" fillId="0" borderId="10" xfId="0" applyNumberFormat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33" xfId="0" applyFont="1" applyFill="1" applyBorder="1" applyAlignment="1">
      <alignment horizontal="center" vertical="top" wrapText="1"/>
    </xf>
    <xf numFmtId="0" fontId="81" fillId="38" borderId="29" xfId="0" applyFont="1" applyFill="1" applyBorder="1" applyAlignment="1">
      <alignment vertical="top" wrapText="1"/>
    </xf>
    <xf numFmtId="0" fontId="81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7" xfId="0" applyFont="1" applyFill="1" applyBorder="1" applyAlignment="1">
      <alignment horizontal="center" vertical="top" wrapText="1"/>
    </xf>
    <xf numFmtId="0" fontId="72" fillId="35" borderId="33" xfId="0" applyFont="1" applyFill="1" applyBorder="1" applyAlignment="1">
      <alignment horizontal="center" vertical="top" wrapText="1"/>
    </xf>
    <xf numFmtId="0" fontId="72" fillId="35" borderId="29" xfId="0" applyFont="1" applyFill="1" applyBorder="1" applyAlignment="1">
      <alignment horizontal="center" vertical="top" wrapText="1"/>
    </xf>
    <xf numFmtId="0" fontId="72" fillId="35" borderId="28" xfId="0" applyFont="1" applyFill="1" applyBorder="1" applyAlignment="1">
      <alignment horizontal="center" vertical="top" wrapText="1"/>
    </xf>
    <xf numFmtId="0" fontId="72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0" fontId="24" fillId="0" borderId="0" xfId="0" applyFont="1" applyFill="1"/>
    <xf numFmtId="0" fontId="33" fillId="41" borderId="10" xfId="0" applyFont="1" applyFill="1" applyBorder="1" applyAlignment="1">
      <alignment horizontal="center" vertical="center"/>
    </xf>
    <xf numFmtId="0" fontId="41" fillId="41" borderId="10" xfId="0" applyFont="1" applyFill="1" applyBorder="1" applyAlignment="1">
      <alignment vertical="center" wrapText="1"/>
    </xf>
    <xf numFmtId="169" fontId="33" fillId="41" borderId="10" xfId="77" applyNumberFormat="1" applyFont="1" applyFill="1" applyBorder="1" applyAlignment="1">
      <alignment vertical="center" wrapText="1"/>
    </xf>
    <xf numFmtId="169" fontId="33" fillId="41" borderId="10" xfId="77" applyNumberFormat="1" applyFont="1" applyFill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592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61" t="s">
        <v>901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424"/>
      <c r="I8" s="424"/>
      <c r="J8" s="424"/>
      <c r="K8" s="424"/>
      <c r="L8" s="424"/>
      <c r="M8" s="424"/>
      <c r="N8" s="424"/>
      <c r="O8" s="424"/>
      <c r="P8" s="42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>
        <v>0</v>
      </c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/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30.75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4.75" customHeight="1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>
        <v>0</v>
      </c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>
        <v>0</v>
      </c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3.9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898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8" spans="1:22">
      <c r="N768" s="4"/>
      <c r="O768" s="4"/>
    </row>
    <row r="769" spans="8:13" s="4" customFormat="1">
      <c r="H769" s="5"/>
      <c r="I769" s="39"/>
      <c r="J769" s="40"/>
      <c r="K769" s="41"/>
      <c r="L769" s="37"/>
      <c r="M769" s="38"/>
    </row>
    <row r="771" spans="8:13" s="4" customFormat="1">
      <c r="L771" s="37"/>
    </row>
    <row r="773" spans="8:13" s="4" customFormat="1">
      <c r="L773" s="37"/>
    </row>
    <row r="774" spans="8:13" s="4" customFormat="1">
      <c r="L774" s="37"/>
    </row>
    <row r="775" spans="8:13" s="4" customFormat="1">
      <c r="L775" s="37"/>
    </row>
    <row r="776" spans="8:13" s="4" customFormat="1">
      <c r="L776" s="37"/>
    </row>
    <row r="777" spans="8:13" s="4" customFormat="1">
      <c r="L777" s="37"/>
    </row>
    <row r="778" spans="8:13" s="4" customFormat="1">
      <c r="L778" s="37"/>
    </row>
    <row r="779" spans="8:13" s="4" customFormat="1">
      <c r="L779" s="37"/>
    </row>
    <row r="781" spans="8:13" s="4" customFormat="1">
      <c r="L781" s="37"/>
    </row>
    <row r="783" spans="8:13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838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61" t="s">
        <v>902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/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/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  <c r="N771" s="4"/>
      <c r="O771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593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61" t="s">
        <v>903</v>
      </c>
      <c r="I7" s="461"/>
      <c r="J7" s="461"/>
      <c r="K7" s="461"/>
      <c r="L7" s="461"/>
      <c r="M7" s="461"/>
      <c r="N7" s="461"/>
      <c r="O7" s="461"/>
      <c r="P7" s="46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>
        <v>0</v>
      </c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>
        <v>0</v>
      </c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7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7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5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7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5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5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0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2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59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7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7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8">+O430+O433+O437+O439+O428</f>
        <v>0</v>
      </c>
      <c r="P426" s="191">
        <f t="shared" si="78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7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7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7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79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7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79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7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7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79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7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79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7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79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7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79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7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7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79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7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7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7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0">+O445+O449+O455+O464+O473</f>
        <v>0</v>
      </c>
      <c r="P443" s="191">
        <f t="shared" si="80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7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7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7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1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7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1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7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1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7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7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1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7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1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7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1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7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1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7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1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7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 ht="23.25" customHeight="1">
      <c r="A456" s="121" t="str">
        <f t="shared" si="77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1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30" customHeight="1">
      <c r="A457" s="121" t="str">
        <f t="shared" si="77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1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7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1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7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1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7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1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7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1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7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1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7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7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7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7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2">O466+P466</f>
        <v>0</v>
      </c>
      <c r="O466" s="182"/>
      <c r="P466" s="182">
        <v>0</v>
      </c>
      <c r="Q466" s="160"/>
      <c r="R466" s="160"/>
      <c r="S466" s="378"/>
      <c r="T466" s="160"/>
      <c r="U466" s="160"/>
      <c r="V466" s="160"/>
    </row>
    <row r="467" spans="1:22">
      <c r="A467" s="121" t="str">
        <f t="shared" si="77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2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7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2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7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2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7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2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2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2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7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5.5" customHeight="1">
      <c r="A474" s="121" t="str">
        <f t="shared" si="77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2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25.5" customHeight="1">
      <c r="A475" s="121" t="str">
        <f t="shared" si="77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2"/>
        <v>0</v>
      </c>
      <c r="O475" s="338">
        <v>0</v>
      </c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3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4">+O478</f>
        <v>0</v>
      </c>
      <c r="P476" s="162">
        <f t="shared" si="84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3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3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5">+O480</f>
        <v>0</v>
      </c>
      <c r="P478" s="187">
        <f t="shared" si="85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3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3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3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3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3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6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3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6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3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6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3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6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7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8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25.5" customHeight="1">
      <c r="A488" s="121" t="str">
        <f t="shared" si="87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8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3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3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3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3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3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89">+O495+O500+O510+O514</f>
        <v>0</v>
      </c>
      <c r="P493" s="191">
        <f t="shared" si="89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3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3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0">SUM(O496:O499)</f>
        <v>0</v>
      </c>
      <c r="P495" s="196">
        <f t="shared" si="90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3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1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3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1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2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3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2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3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3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1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3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1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3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1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3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1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3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1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3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1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3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3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1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3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1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3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3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1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3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1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3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1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3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4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5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3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3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3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6">+O520+O522</f>
        <v>0</v>
      </c>
      <c r="P518" s="191">
        <f t="shared" si="96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3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3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3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7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3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3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7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3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8">+O526</f>
        <v>0</v>
      </c>
      <c r="P524" s="191">
        <f t="shared" si="98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3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99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99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0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99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0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99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1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99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2">+O535+O544+O546</f>
        <v>0</v>
      </c>
      <c r="P533" s="191">
        <f t="shared" si="102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99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99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3">SUM(O536:O543)</f>
        <v>0</v>
      </c>
      <c r="P535" s="196">
        <f t="shared" si="103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4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99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4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99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4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99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4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99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5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99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5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6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5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99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5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99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99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5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99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99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7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8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7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99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99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99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99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09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99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99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09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99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99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09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09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99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0">+O560</f>
        <v>0</v>
      </c>
      <c r="P558" s="191">
        <f t="shared" si="110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99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99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99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1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99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1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99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1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99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1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99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99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99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2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99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99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3">SUM(O570:O571)</f>
        <v>0</v>
      </c>
      <c r="P569" s="196">
        <f t="shared" si="113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99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4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99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4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99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99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99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99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99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99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99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5">+O580+O585+O589+O593+O595+O597+O599</f>
        <v>0</v>
      </c>
      <c r="P578" s="191">
        <f t="shared" si="115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99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99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6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7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7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7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7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7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8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7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7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7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19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7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0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1">O600</f>
        <v>0</v>
      </c>
      <c r="P599" s="196">
        <f t="shared" si="121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2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6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6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6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6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3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6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3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6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6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6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6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6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4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4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5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6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7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8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29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29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0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0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0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0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0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0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0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0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0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0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0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0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0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0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1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2">+O651+O656+O658+O660+O662+O665+O667</f>
        <v>0</v>
      </c>
      <c r="P649" s="191">
        <f t="shared" si="132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3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3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3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3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3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3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3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3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3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4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5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6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7">+O681+O689+O692+O695</f>
        <v>0</v>
      </c>
      <c r="P679" s="191">
        <f t="shared" si="137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8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8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8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8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8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39">SUM(O693:O694)</f>
        <v>0</v>
      </c>
      <c r="P692" s="196">
        <f t="shared" si="139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0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0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1">SUM(O696:O697)</f>
        <v>0</v>
      </c>
      <c r="P695" s="196">
        <f t="shared" si="141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2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2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3">+O702+O710+O716+O718+O724+O731+O735+O743+O749</f>
        <v>0</v>
      </c>
      <c r="P700" s="191">
        <f t="shared" si="143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4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4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4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4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4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4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4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4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1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4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4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5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4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4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4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4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4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6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4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4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4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4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7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4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8">O730+P730</f>
        <v>0</v>
      </c>
      <c r="O730" s="182">
        <v>0</v>
      </c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4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4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4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4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4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4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49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4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4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4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4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0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1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1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1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2">SUM(O750)</f>
        <v>0</v>
      </c>
      <c r="P749" s="196">
        <f t="shared" si="152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3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4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4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5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5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594</v>
      </c>
      <c r="O5" s="474"/>
      <c r="P5" s="474"/>
    </row>
    <row r="6" spans="1:22" ht="19.5" customHeight="1">
      <c r="A6" s="235" t="s">
        <v>733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61" t="s">
        <v>904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>
        <v>0</v>
      </c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78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78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>
        <v>0</v>
      </c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/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33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>
        <v>0</v>
      </c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 ht="20.25" customHeight="1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 ht="19.5" customHeigh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 ht="28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>
        <v>0</v>
      </c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 ht="18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6.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 ht="18" customHeight="1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34.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  <c r="N917" s="4"/>
      <c r="O917" s="4"/>
    </row>
    <row r="918" spans="1: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  <c r="N918" s="4"/>
      <c r="O918" s="4"/>
    </row>
    <row r="919" spans="1: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  <c r="N919" s="4"/>
      <c r="O919" s="4"/>
    </row>
    <row r="921" spans="1: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  <c r="N921" s="4"/>
      <c r="O921" s="4"/>
    </row>
    <row r="922" spans="1: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  <c r="N922" s="4"/>
      <c r="O922" s="4"/>
    </row>
    <row r="923" spans="1: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  <c r="N923" s="4"/>
      <c r="O923" s="4"/>
    </row>
    <row r="924" spans="1: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  <c r="N924" s="4"/>
      <c r="O924" s="4"/>
    </row>
    <row r="925" spans="1: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  <c r="N925" s="4"/>
      <c r="O925" s="4"/>
    </row>
    <row r="926" spans="1: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  <c r="N926" s="4"/>
      <c r="O926" s="4"/>
    </row>
    <row r="927" spans="1:15">
      <c r="N927" s="4"/>
      <c r="O927" s="4"/>
    </row>
    <row r="929" spans="1:15">
      <c r="N929" s="4"/>
      <c r="O929" s="4"/>
    </row>
    <row r="931" spans="1:15">
      <c r="N931" s="4"/>
      <c r="O931" s="4"/>
    </row>
    <row r="933" spans="1:15">
      <c r="N933" s="4"/>
      <c r="O933" s="4"/>
    </row>
    <row r="935" spans="1:15">
      <c r="N935" s="4"/>
      <c r="O935" s="4"/>
    </row>
    <row r="936" spans="1:15">
      <c r="N936" s="4"/>
      <c r="O936" s="4"/>
    </row>
    <row r="937" spans="1:15">
      <c r="A937" s="121" t="str">
        <f t="shared" ref="A937:A1000" si="157">CONCATENATE(B937,C937,D937,E937,F937,G937)</f>
        <v>7111010200x</v>
      </c>
      <c r="B937" s="115" t="s">
        <v>439</v>
      </c>
      <c r="C937" s="116" t="s">
        <v>104</v>
      </c>
      <c r="D937" s="117" t="s">
        <v>106</v>
      </c>
      <c r="E937" s="118" t="s">
        <v>140</v>
      </c>
      <c r="F937" s="119" t="s">
        <v>441</v>
      </c>
      <c r="G937" s="120" t="s">
        <v>361</v>
      </c>
      <c r="L937" s="37" t="e">
        <v>#NAME?</v>
      </c>
      <c r="M937" s="38" t="s">
        <v>361</v>
      </c>
      <c r="N937" s="4"/>
      <c r="O937" s="4"/>
    </row>
    <row r="938" spans="1:15">
      <c r="A938" s="121" t="str">
        <f t="shared" si="157"/>
        <v>71010101014216</v>
      </c>
      <c r="B938" s="115" t="s">
        <v>439</v>
      </c>
      <c r="C938" s="116" t="s">
        <v>106</v>
      </c>
      <c r="D938" s="117" t="s">
        <v>106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7"/>
        <v>71010101014231</v>
      </c>
      <c r="B939" s="115" t="s">
        <v>439</v>
      </c>
      <c r="C939" s="116" t="s">
        <v>106</v>
      </c>
      <c r="D939" s="117" t="s">
        <v>106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7"/>
        <v>71010101014233</v>
      </c>
      <c r="B940" s="115" t="s">
        <v>439</v>
      </c>
      <c r="C940" s="116" t="s">
        <v>106</v>
      </c>
      <c r="D940" s="117" t="s">
        <v>106</v>
      </c>
      <c r="E940" s="118" t="s">
        <v>106</v>
      </c>
      <c r="F940" s="119" t="s">
        <v>106</v>
      </c>
      <c r="G940" s="120">
        <v>4233</v>
      </c>
      <c r="L940" s="37" t="s">
        <v>394</v>
      </c>
      <c r="M940" s="38">
        <v>4233</v>
      </c>
      <c r="N940" s="4"/>
      <c r="O940" s="4"/>
    </row>
    <row r="941" spans="1:15">
      <c r="A941" s="121" t="str">
        <f t="shared" si="157"/>
        <v>71010101014235</v>
      </c>
      <c r="B941" s="115" t="s">
        <v>439</v>
      </c>
      <c r="C941" s="116" t="s">
        <v>106</v>
      </c>
      <c r="D941" s="117" t="s">
        <v>106</v>
      </c>
      <c r="E941" s="118" t="s">
        <v>106</v>
      </c>
      <c r="F941" s="119" t="s">
        <v>106</v>
      </c>
      <c r="G941" s="120">
        <v>4235</v>
      </c>
      <c r="L941" s="37" t="s">
        <v>123</v>
      </c>
      <c r="M941" s="38">
        <v>4235</v>
      </c>
      <c r="N941" s="4"/>
      <c r="O941" s="4"/>
    </row>
    <row r="942" spans="1:15">
      <c r="A942" s="121" t="str">
        <f t="shared" si="157"/>
        <v>71010101014269</v>
      </c>
      <c r="B942" s="115" t="s">
        <v>439</v>
      </c>
      <c r="C942" s="116" t="s">
        <v>106</v>
      </c>
      <c r="D942" s="117" t="s">
        <v>106</v>
      </c>
      <c r="E942" s="118" t="s">
        <v>106</v>
      </c>
      <c r="F942" s="119" t="s">
        <v>106</v>
      </c>
      <c r="G942" s="120">
        <v>4269</v>
      </c>
      <c r="L942" s="37" t="s">
        <v>240</v>
      </c>
      <c r="M942" s="38">
        <v>4269</v>
      </c>
      <c r="N942" s="4"/>
      <c r="O942" s="4"/>
    </row>
    <row r="943" spans="1:15" ht="30">
      <c r="A943" s="121" t="str">
        <f t="shared" si="157"/>
        <v>71010101014511</v>
      </c>
      <c r="B943" s="115" t="s">
        <v>439</v>
      </c>
      <c r="C943" s="116" t="s">
        <v>106</v>
      </c>
      <c r="D943" s="117" t="s">
        <v>106</v>
      </c>
      <c r="E943" s="118" t="s">
        <v>106</v>
      </c>
      <c r="F943" s="119" t="s">
        <v>106</v>
      </c>
      <c r="G943" s="120">
        <v>4511</v>
      </c>
      <c r="L943" s="37" t="s">
        <v>217</v>
      </c>
      <c r="M943" s="38">
        <v>4511</v>
      </c>
      <c r="N943" s="4"/>
      <c r="O943" s="4"/>
    </row>
    <row r="944" spans="1:15">
      <c r="A944" s="121" t="str">
        <f t="shared" si="157"/>
        <v>71010101014729</v>
      </c>
      <c r="B944" s="115" t="s">
        <v>439</v>
      </c>
      <c r="C944" s="116" t="s">
        <v>106</v>
      </c>
      <c r="D944" s="117" t="s">
        <v>106</v>
      </c>
      <c r="E944" s="118" t="s">
        <v>106</v>
      </c>
      <c r="F944" s="119" t="s">
        <v>106</v>
      </c>
      <c r="G944" s="120">
        <v>4729</v>
      </c>
      <c r="L944" s="37" t="s">
        <v>348</v>
      </c>
      <c r="M944" s="38">
        <v>4729</v>
      </c>
      <c r="N944" s="4"/>
      <c r="O944" s="4"/>
    </row>
    <row r="945" spans="1:15">
      <c r="A945" s="121" t="str">
        <f t="shared" si="157"/>
        <v>71010101015129</v>
      </c>
      <c r="B945" s="115" t="s">
        <v>439</v>
      </c>
      <c r="C945" s="116" t="s">
        <v>106</v>
      </c>
      <c r="D945" s="117" t="s">
        <v>106</v>
      </c>
      <c r="E945" s="118" t="s">
        <v>106</v>
      </c>
      <c r="F945" s="119" t="s">
        <v>106</v>
      </c>
      <c r="G945" s="120">
        <v>5129</v>
      </c>
      <c r="L945" s="37" t="s">
        <v>424</v>
      </c>
      <c r="M945" s="38">
        <v>5129</v>
      </c>
      <c r="N945" s="4"/>
      <c r="O945" s="4"/>
    </row>
    <row r="946" spans="1:15">
      <c r="A946" s="121" t="str">
        <f t="shared" si="157"/>
        <v>71010101015134</v>
      </c>
      <c r="B946" s="115" t="s">
        <v>439</v>
      </c>
      <c r="C946" s="116" t="s">
        <v>106</v>
      </c>
      <c r="D946" s="117" t="s">
        <v>106</v>
      </c>
      <c r="E946" s="118" t="s">
        <v>106</v>
      </c>
      <c r="F946" s="119" t="s">
        <v>106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 ht="30">
      <c r="A947" s="121" t="str">
        <f t="shared" si="157"/>
        <v>71010101024251</v>
      </c>
      <c r="B947" s="115" t="s">
        <v>439</v>
      </c>
      <c r="C947" s="116" t="s">
        <v>106</v>
      </c>
      <c r="D947" s="117" t="s">
        <v>106</v>
      </c>
      <c r="E947" s="118" t="s">
        <v>106</v>
      </c>
      <c r="F947" s="119" t="s">
        <v>140</v>
      </c>
      <c r="G947" s="120">
        <v>4251</v>
      </c>
      <c r="L947" s="37" t="s">
        <v>142</v>
      </c>
      <c r="M947" s="38">
        <v>4251</v>
      </c>
      <c r="N947" s="4"/>
      <c r="O947" s="4"/>
    </row>
    <row r="948" spans="1:15">
      <c r="A948" s="121" t="str">
        <f t="shared" si="157"/>
        <v>71010301014216</v>
      </c>
      <c r="B948" s="115" t="s">
        <v>439</v>
      </c>
      <c r="C948" s="116" t="s">
        <v>106</v>
      </c>
      <c r="D948" s="117" t="s">
        <v>442</v>
      </c>
      <c r="E948" s="118" t="s">
        <v>106</v>
      </c>
      <c r="F948" s="119" t="s">
        <v>106</v>
      </c>
      <c r="G948" s="120">
        <v>4216</v>
      </c>
      <c r="L948" s="37" t="s">
        <v>118</v>
      </c>
      <c r="M948" s="38">
        <v>4216</v>
      </c>
      <c r="N948" s="4"/>
      <c r="O948" s="4"/>
    </row>
    <row r="949" spans="1:15">
      <c r="A949" s="121" t="str">
        <f t="shared" si="157"/>
        <v>71010301014231</v>
      </c>
      <c r="B949" s="115" t="s">
        <v>439</v>
      </c>
      <c r="C949" s="116" t="s">
        <v>106</v>
      </c>
      <c r="D949" s="117" t="s">
        <v>442</v>
      </c>
      <c r="E949" s="118" t="s">
        <v>106</v>
      </c>
      <c r="F949" s="119" t="s">
        <v>106</v>
      </c>
      <c r="G949" s="120">
        <v>4231</v>
      </c>
      <c r="L949" s="37" t="s">
        <v>120</v>
      </c>
      <c r="M949" s="38">
        <v>4231</v>
      </c>
      <c r="N949" s="4"/>
      <c r="O949" s="4"/>
    </row>
    <row r="950" spans="1:15" ht="30">
      <c r="A950" s="121" t="str">
        <f t="shared" si="157"/>
        <v>71010301014252</v>
      </c>
      <c r="B950" s="115" t="s">
        <v>439</v>
      </c>
      <c r="C950" s="116" t="s">
        <v>106</v>
      </c>
      <c r="D950" s="117" t="s">
        <v>442</v>
      </c>
      <c r="E950" s="118" t="s">
        <v>106</v>
      </c>
      <c r="F950" s="119" t="s">
        <v>106</v>
      </c>
      <c r="G950" s="120">
        <v>4252</v>
      </c>
      <c r="L950" s="37" t="s">
        <v>127</v>
      </c>
      <c r="M950" s="38">
        <v>4252</v>
      </c>
      <c r="N950" s="4"/>
      <c r="O950" s="4"/>
    </row>
    <row r="951" spans="1:15">
      <c r="A951" s="121" t="str">
        <f t="shared" si="157"/>
        <v>71010301014267</v>
      </c>
      <c r="B951" s="115" t="s">
        <v>439</v>
      </c>
      <c r="C951" s="116" t="s">
        <v>106</v>
      </c>
      <c r="D951" s="117" t="s">
        <v>442</v>
      </c>
      <c r="E951" s="118" t="s">
        <v>106</v>
      </c>
      <c r="F951" s="119" t="s">
        <v>106</v>
      </c>
      <c r="G951" s="120">
        <v>4267</v>
      </c>
      <c r="L951" s="37" t="s">
        <v>130</v>
      </c>
      <c r="M951" s="38">
        <v>4267</v>
      </c>
      <c r="N951" s="4"/>
      <c r="O951" s="4"/>
    </row>
    <row r="952" spans="1:15">
      <c r="A952" s="121" t="str">
        <f t="shared" si="157"/>
        <v>71010301015122</v>
      </c>
      <c r="B952" s="115" t="s">
        <v>439</v>
      </c>
      <c r="C952" s="116" t="s">
        <v>106</v>
      </c>
      <c r="D952" s="117" t="s">
        <v>442</v>
      </c>
      <c r="E952" s="118" t="s">
        <v>106</v>
      </c>
      <c r="F952" s="119" t="s">
        <v>106</v>
      </c>
      <c r="G952" s="120">
        <v>5122</v>
      </c>
      <c r="L952" s="37" t="s">
        <v>332</v>
      </c>
      <c r="M952" s="38">
        <v>5122</v>
      </c>
      <c r="N952" s="4"/>
      <c r="O952" s="4"/>
    </row>
    <row r="953" spans="1:15">
      <c r="A953" s="121" t="str">
        <f t="shared" si="157"/>
        <v>71010501020000</v>
      </c>
      <c r="B953" s="115" t="s">
        <v>439</v>
      </c>
      <c r="C953" s="116" t="s">
        <v>106</v>
      </c>
      <c r="D953" s="117" t="s">
        <v>149</v>
      </c>
      <c r="E953" s="118" t="s">
        <v>106</v>
      </c>
      <c r="F953" s="119" t="s">
        <v>140</v>
      </c>
      <c r="G953" s="120" t="s">
        <v>440</v>
      </c>
      <c r="L953" s="37" t="s">
        <v>493</v>
      </c>
      <c r="N953" s="4"/>
      <c r="O953" s="4"/>
    </row>
    <row r="954" spans="1:15">
      <c r="A954" s="121" t="str">
        <f t="shared" si="157"/>
        <v>71010501025134</v>
      </c>
      <c r="B954" s="115" t="s">
        <v>439</v>
      </c>
      <c r="C954" s="116" t="s">
        <v>106</v>
      </c>
      <c r="D954" s="117" t="s">
        <v>149</v>
      </c>
      <c r="E954" s="118" t="s">
        <v>106</v>
      </c>
      <c r="F954" s="119" t="s">
        <v>140</v>
      </c>
      <c r="G954" s="120">
        <v>5134</v>
      </c>
      <c r="L954" s="37" t="s">
        <v>139</v>
      </c>
      <c r="M954" s="38">
        <v>5134</v>
      </c>
      <c r="N954" s="4"/>
      <c r="O954" s="4"/>
    </row>
    <row r="955" spans="1:15">
      <c r="A955" s="121" t="str">
        <f t="shared" si="157"/>
        <v>71010501030000</v>
      </c>
      <c r="B955" s="115" t="s">
        <v>439</v>
      </c>
      <c r="C955" s="116" t="s">
        <v>106</v>
      </c>
      <c r="D955" s="117" t="s">
        <v>149</v>
      </c>
      <c r="E955" s="118" t="s">
        <v>106</v>
      </c>
      <c r="F955" s="119" t="s">
        <v>442</v>
      </c>
      <c r="G955" s="120" t="s">
        <v>440</v>
      </c>
      <c r="L955" s="37" t="s">
        <v>494</v>
      </c>
      <c r="N955" s="4"/>
      <c r="O955" s="4"/>
    </row>
    <row r="956" spans="1:15">
      <c r="A956" s="121" t="str">
        <f t="shared" si="157"/>
        <v>71010501035134</v>
      </c>
      <c r="B956" s="115" t="s">
        <v>439</v>
      </c>
      <c r="C956" s="116" t="s">
        <v>106</v>
      </c>
      <c r="D956" s="117" t="s">
        <v>149</v>
      </c>
      <c r="E956" s="118" t="s">
        <v>106</v>
      </c>
      <c r="F956" s="119" t="s">
        <v>442</v>
      </c>
      <c r="G956" s="120">
        <v>5134</v>
      </c>
      <c r="L956" s="37" t="s">
        <v>139</v>
      </c>
      <c r="M956" s="38">
        <v>5134</v>
      </c>
      <c r="N956" s="4"/>
      <c r="O956" s="4"/>
    </row>
    <row r="957" spans="1:15">
      <c r="A957" s="121" t="str">
        <f t="shared" si="157"/>
        <v>71010501040000</v>
      </c>
      <c r="B957" s="115" t="s">
        <v>439</v>
      </c>
      <c r="C957" s="116" t="s">
        <v>106</v>
      </c>
      <c r="D957" s="117" t="s">
        <v>149</v>
      </c>
      <c r="E957" s="118" t="s">
        <v>106</v>
      </c>
      <c r="F957" s="119" t="s">
        <v>155</v>
      </c>
      <c r="G957" s="120" t="s">
        <v>440</v>
      </c>
      <c r="L957" s="37" t="s">
        <v>495</v>
      </c>
      <c r="N957" s="4"/>
      <c r="O957" s="4"/>
    </row>
    <row r="958" spans="1:15">
      <c r="A958" s="121" t="str">
        <f t="shared" si="157"/>
        <v>71010501045134</v>
      </c>
      <c r="B958" s="115" t="s">
        <v>439</v>
      </c>
      <c r="C958" s="116" t="s">
        <v>106</v>
      </c>
      <c r="D958" s="117" t="s">
        <v>149</v>
      </c>
      <c r="E958" s="118" t="s">
        <v>106</v>
      </c>
      <c r="F958" s="119" t="s">
        <v>155</v>
      </c>
      <c r="G958" s="120">
        <v>5134</v>
      </c>
      <c r="L958" s="37" t="s">
        <v>139</v>
      </c>
      <c r="M958" s="38">
        <v>5134</v>
      </c>
      <c r="N958" s="4"/>
      <c r="O958" s="4"/>
    </row>
    <row r="959" spans="1:15">
      <c r="A959" s="121" t="str">
        <f t="shared" si="157"/>
        <v>71010601014729</v>
      </c>
      <c r="B959" s="115" t="s">
        <v>439</v>
      </c>
      <c r="C959" s="116" t="s">
        <v>106</v>
      </c>
      <c r="D959" s="117" t="s">
        <v>157</v>
      </c>
      <c r="E959" s="118" t="s">
        <v>106</v>
      </c>
      <c r="F959" s="119" t="s">
        <v>106</v>
      </c>
      <c r="G959" s="120">
        <v>4729</v>
      </c>
      <c r="L959" s="37" t="s">
        <v>348</v>
      </c>
      <c r="M959" s="38">
        <v>4729</v>
      </c>
      <c r="N959" s="4"/>
      <c r="O959" s="4"/>
    </row>
    <row r="960" spans="1:15">
      <c r="A960" s="121" t="str">
        <f t="shared" si="157"/>
        <v>71020200000000</v>
      </c>
      <c r="B960" s="115" t="s">
        <v>439</v>
      </c>
      <c r="C960" s="116" t="s">
        <v>140</v>
      </c>
      <c r="D960" s="117" t="s">
        <v>140</v>
      </c>
      <c r="E960" s="118" t="s">
        <v>441</v>
      </c>
      <c r="F960" s="119" t="s">
        <v>441</v>
      </c>
      <c r="G960" s="120" t="s">
        <v>440</v>
      </c>
      <c r="L960" s="37" t="s">
        <v>496</v>
      </c>
      <c r="N960" s="4"/>
      <c r="O960" s="4"/>
    </row>
    <row r="961" spans="1:15">
      <c r="A961" s="121" t="str">
        <f t="shared" si="157"/>
        <v>71020200000001</v>
      </c>
      <c r="B961" s="115" t="s">
        <v>439</v>
      </c>
      <c r="C961" s="116" t="s">
        <v>140</v>
      </c>
      <c r="D961" s="117" t="s">
        <v>140</v>
      </c>
      <c r="E961" s="118" t="s">
        <v>441</v>
      </c>
      <c r="F961" s="119" t="s">
        <v>441</v>
      </c>
      <c r="G961" s="120" t="s">
        <v>96</v>
      </c>
      <c r="L961" s="37" t="e">
        <v>#N/A</v>
      </c>
      <c r="N961" s="4"/>
      <c r="O961" s="4"/>
    </row>
    <row r="962" spans="1:15">
      <c r="A962" s="121" t="str">
        <f t="shared" si="157"/>
        <v>71020201000000</v>
      </c>
      <c r="B962" s="115" t="s">
        <v>439</v>
      </c>
      <c r="C962" s="116" t="s">
        <v>140</v>
      </c>
      <c r="D962" s="117" t="s">
        <v>140</v>
      </c>
      <c r="E962" s="118" t="s">
        <v>106</v>
      </c>
      <c r="F962" s="119" t="s">
        <v>441</v>
      </c>
      <c r="G962" s="120" t="s">
        <v>440</v>
      </c>
      <c r="L962" s="37" t="s">
        <v>497</v>
      </c>
      <c r="N962" s="4"/>
      <c r="O962" s="4"/>
    </row>
    <row r="963" spans="1:15">
      <c r="A963" s="121" t="str">
        <f t="shared" si="157"/>
        <v>71020201000001</v>
      </c>
      <c r="B963" s="115" t="s">
        <v>439</v>
      </c>
      <c r="C963" s="116" t="s">
        <v>140</v>
      </c>
      <c r="D963" s="117" t="s">
        <v>140</v>
      </c>
      <c r="E963" s="118" t="s">
        <v>106</v>
      </c>
      <c r="F963" s="119" t="s">
        <v>441</v>
      </c>
      <c r="G963" s="120" t="s">
        <v>96</v>
      </c>
      <c r="L963" s="37" t="e">
        <v>#N/A</v>
      </c>
      <c r="N963" s="4"/>
      <c r="O963" s="4"/>
    </row>
    <row r="964" spans="1:15">
      <c r="A964" s="121" t="str">
        <f t="shared" si="157"/>
        <v>71020201010000</v>
      </c>
      <c r="B964" s="115" t="s">
        <v>439</v>
      </c>
      <c r="C964" s="116" t="s">
        <v>140</v>
      </c>
      <c r="D964" s="117" t="s">
        <v>140</v>
      </c>
      <c r="E964" s="118" t="s">
        <v>106</v>
      </c>
      <c r="F964" s="119" t="s">
        <v>106</v>
      </c>
      <c r="G964" s="120" t="s">
        <v>440</v>
      </c>
      <c r="L964" s="37" t="s">
        <v>498</v>
      </c>
      <c r="N964" s="4"/>
      <c r="O964" s="4"/>
    </row>
    <row r="965" spans="1:15">
      <c r="A965" s="121" t="str">
        <f t="shared" si="157"/>
        <v>71020201014239</v>
      </c>
      <c r="B965" s="115" t="s">
        <v>439</v>
      </c>
      <c r="C965" s="116" t="s">
        <v>140</v>
      </c>
      <c r="D965" s="117" t="s">
        <v>140</v>
      </c>
      <c r="E965" s="118" t="s">
        <v>106</v>
      </c>
      <c r="F965" s="119" t="s">
        <v>106</v>
      </c>
      <c r="G965" s="120">
        <v>4239</v>
      </c>
      <c r="L965" s="37" t="s">
        <v>125</v>
      </c>
      <c r="M965" s="38">
        <v>4239</v>
      </c>
      <c r="N965" s="4"/>
      <c r="O965" s="4"/>
    </row>
    <row r="966" spans="1:15">
      <c r="A966" s="121" t="str">
        <f t="shared" si="157"/>
        <v>71020201014261</v>
      </c>
      <c r="B966" s="115" t="s">
        <v>439</v>
      </c>
      <c r="C966" s="116" t="s">
        <v>140</v>
      </c>
      <c r="D966" s="117" t="s">
        <v>140</v>
      </c>
      <c r="E966" s="118" t="s">
        <v>106</v>
      </c>
      <c r="F966" s="119" t="s">
        <v>106</v>
      </c>
      <c r="G966" s="120">
        <v>4261</v>
      </c>
      <c r="L966" s="37" t="s">
        <v>128</v>
      </c>
      <c r="M966" s="38">
        <v>4261</v>
      </c>
      <c r="N966" s="4"/>
      <c r="O966" s="4"/>
    </row>
    <row r="967" spans="1:15">
      <c r="A967" s="121" t="str">
        <f t="shared" si="157"/>
        <v>71020201014639</v>
      </c>
      <c r="B967" s="115" t="s">
        <v>439</v>
      </c>
      <c r="C967" s="116" t="s">
        <v>140</v>
      </c>
      <c r="D967" s="117" t="s">
        <v>140</v>
      </c>
      <c r="E967" s="118" t="s">
        <v>106</v>
      </c>
      <c r="F967" s="119" t="s">
        <v>106</v>
      </c>
      <c r="G967" s="120">
        <v>4639</v>
      </c>
      <c r="L967" s="37" t="s">
        <v>167</v>
      </c>
      <c r="M967" s="38">
        <v>4639</v>
      </c>
      <c r="N967" s="4"/>
      <c r="O967" s="4"/>
    </row>
    <row r="968" spans="1:15">
      <c r="A968" s="121" t="str">
        <f t="shared" si="157"/>
        <v>71020501014216</v>
      </c>
      <c r="B968" s="115" t="s">
        <v>439</v>
      </c>
      <c r="C968" s="116" t="s">
        <v>140</v>
      </c>
      <c r="D968" s="117" t="s">
        <v>149</v>
      </c>
      <c r="E968" s="118" t="s">
        <v>106</v>
      </c>
      <c r="F968" s="119" t="s">
        <v>106</v>
      </c>
      <c r="G968" s="120">
        <v>4216</v>
      </c>
      <c r="L968" s="37" t="s">
        <v>118</v>
      </c>
      <c r="M968" s="38">
        <v>4216</v>
      </c>
      <c r="N968" s="4"/>
      <c r="O968" s="4"/>
    </row>
    <row r="969" spans="1:15">
      <c r="A969" s="121" t="str">
        <f t="shared" si="157"/>
        <v>71020501014239</v>
      </c>
      <c r="B969" s="115" t="s">
        <v>439</v>
      </c>
      <c r="C969" s="116" t="s">
        <v>140</v>
      </c>
      <c r="D969" s="117" t="s">
        <v>149</v>
      </c>
      <c r="E969" s="118" t="s">
        <v>106</v>
      </c>
      <c r="F969" s="119" t="s">
        <v>106</v>
      </c>
      <c r="G969" s="120">
        <v>4239</v>
      </c>
      <c r="L969" s="37" t="s">
        <v>125</v>
      </c>
      <c r="M969" s="38">
        <v>4239</v>
      </c>
      <c r="N969" s="4"/>
      <c r="O969" s="4"/>
    </row>
    <row r="970" spans="1:15">
      <c r="A970" s="121" t="str">
        <f t="shared" si="157"/>
        <v>71020501014264</v>
      </c>
      <c r="B970" s="115" t="s">
        <v>439</v>
      </c>
      <c r="C970" s="116" t="s">
        <v>140</v>
      </c>
      <c r="D970" s="117" t="s">
        <v>149</v>
      </c>
      <c r="E970" s="118" t="s">
        <v>106</v>
      </c>
      <c r="F970" s="119" t="s">
        <v>106</v>
      </c>
      <c r="G970" s="120">
        <v>4264</v>
      </c>
      <c r="L970" s="37" t="s">
        <v>129</v>
      </c>
      <c r="M970" s="38">
        <v>4264</v>
      </c>
      <c r="N970" s="4"/>
      <c r="O970" s="4"/>
    </row>
    <row r="971" spans="1:15">
      <c r="A971" s="121" t="str">
        <f t="shared" si="157"/>
        <v>71040200000000</v>
      </c>
      <c r="B971" s="115" t="s">
        <v>439</v>
      </c>
      <c r="C971" s="116" t="s">
        <v>155</v>
      </c>
      <c r="D971" s="117" t="s">
        <v>140</v>
      </c>
      <c r="E971" s="118" t="s">
        <v>441</v>
      </c>
      <c r="F971" s="119" t="s">
        <v>441</v>
      </c>
      <c r="G971" s="120" t="s">
        <v>440</v>
      </c>
      <c r="L971" s="37" t="s">
        <v>499</v>
      </c>
      <c r="N971" s="4"/>
      <c r="O971" s="4"/>
    </row>
    <row r="972" spans="1:15">
      <c r="A972" s="121" t="str">
        <f t="shared" si="157"/>
        <v>71040200000001</v>
      </c>
      <c r="B972" s="115" t="s">
        <v>439</v>
      </c>
      <c r="C972" s="116" t="s">
        <v>155</v>
      </c>
      <c r="D972" s="117" t="s">
        <v>140</v>
      </c>
      <c r="E972" s="118" t="s">
        <v>441</v>
      </c>
      <c r="F972" s="119" t="s">
        <v>441</v>
      </c>
      <c r="G972" s="120" t="s">
        <v>96</v>
      </c>
      <c r="L972" s="37" t="e">
        <v>#N/A</v>
      </c>
      <c r="N972" s="4"/>
      <c r="O972" s="4"/>
    </row>
    <row r="973" spans="1:15">
      <c r="A973" s="121" t="str">
        <f t="shared" si="157"/>
        <v>71040204000000</v>
      </c>
      <c r="B973" s="115" t="s">
        <v>439</v>
      </c>
      <c r="C973" s="116" t="s">
        <v>155</v>
      </c>
      <c r="D973" s="117" t="s">
        <v>140</v>
      </c>
      <c r="E973" s="118" t="s">
        <v>155</v>
      </c>
      <c r="F973" s="119" t="s">
        <v>441</v>
      </c>
      <c r="G973" s="120" t="s">
        <v>440</v>
      </c>
      <c r="L973" s="37" t="s">
        <v>500</v>
      </c>
      <c r="N973" s="4"/>
      <c r="O973" s="4"/>
    </row>
    <row r="974" spans="1:15">
      <c r="A974" s="121" t="str">
        <f t="shared" si="157"/>
        <v>71040204000001</v>
      </c>
      <c r="B974" s="115" t="s">
        <v>439</v>
      </c>
      <c r="C974" s="116" t="s">
        <v>155</v>
      </c>
      <c r="D974" s="117" t="s">
        <v>140</v>
      </c>
      <c r="E974" s="118" t="s">
        <v>155</v>
      </c>
      <c r="F974" s="119" t="s">
        <v>441</v>
      </c>
      <c r="G974" s="120" t="s">
        <v>96</v>
      </c>
      <c r="L974" s="37" t="e">
        <v>#N/A</v>
      </c>
      <c r="N974" s="4"/>
      <c r="O974" s="4"/>
    </row>
    <row r="975" spans="1:15">
      <c r="A975" s="121" t="str">
        <f t="shared" si="157"/>
        <v>71040204010000</v>
      </c>
      <c r="B975" s="115" t="s">
        <v>439</v>
      </c>
      <c r="C975" s="116" t="s">
        <v>155</v>
      </c>
      <c r="D975" s="117" t="s">
        <v>140</v>
      </c>
      <c r="E975" s="118" t="s">
        <v>155</v>
      </c>
      <c r="F975" s="119" t="s">
        <v>106</v>
      </c>
      <c r="G975" s="120" t="s">
        <v>440</v>
      </c>
      <c r="L975" s="37" t="s">
        <v>501</v>
      </c>
      <c r="N975" s="4"/>
      <c r="O975" s="4"/>
    </row>
    <row r="976" spans="1:15">
      <c r="A976" s="121" t="str">
        <f t="shared" si="157"/>
        <v>71040204015112</v>
      </c>
      <c r="B976" s="115" t="s">
        <v>439</v>
      </c>
      <c r="C976" s="116" t="s">
        <v>155</v>
      </c>
      <c r="D976" s="117" t="s">
        <v>140</v>
      </c>
      <c r="E976" s="118" t="s">
        <v>155</v>
      </c>
      <c r="F976" s="119" t="s">
        <v>106</v>
      </c>
      <c r="G976" s="120">
        <v>5112</v>
      </c>
      <c r="L976" s="37" t="s">
        <v>173</v>
      </c>
      <c r="M976" s="38">
        <v>5112</v>
      </c>
      <c r="N976" s="4"/>
      <c r="O976" s="4"/>
    </row>
    <row r="977" spans="1:15" ht="30">
      <c r="A977" s="121" t="str">
        <f t="shared" si="157"/>
        <v>71040204015113</v>
      </c>
      <c r="B977" s="115" t="s">
        <v>439</v>
      </c>
      <c r="C977" s="116" t="s">
        <v>155</v>
      </c>
      <c r="D977" s="117" t="s">
        <v>140</v>
      </c>
      <c r="E977" s="118" t="s">
        <v>155</v>
      </c>
      <c r="F977" s="119" t="s">
        <v>106</v>
      </c>
      <c r="G977" s="120">
        <v>5113</v>
      </c>
      <c r="L977" s="37" t="s">
        <v>174</v>
      </c>
      <c r="M977" s="38">
        <v>5113</v>
      </c>
      <c r="N977" s="4"/>
      <c r="O977" s="4"/>
    </row>
    <row r="978" spans="1:15">
      <c r="A978" s="121" t="str">
        <f t="shared" si="157"/>
        <v>71040501020000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140</v>
      </c>
      <c r="G978" s="120" t="s">
        <v>440</v>
      </c>
      <c r="L978" s="37" t="s">
        <v>502</v>
      </c>
      <c r="N978" s="4"/>
      <c r="O978" s="4"/>
    </row>
    <row r="979" spans="1:15" ht="30">
      <c r="A979" s="121" t="str">
        <f t="shared" si="157"/>
        <v>71040501025113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140</v>
      </c>
      <c r="G979" s="120">
        <v>5113</v>
      </c>
      <c r="L979" s="37" t="s">
        <v>174</v>
      </c>
      <c r="M979" s="38">
        <v>5113</v>
      </c>
      <c r="N979" s="4"/>
      <c r="O979" s="4"/>
    </row>
    <row r="980" spans="1:15" ht="30">
      <c r="A980" s="121" t="str">
        <f t="shared" si="157"/>
        <v>71040501035113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442</v>
      </c>
      <c r="G980" s="120">
        <v>5113</v>
      </c>
      <c r="L980" s="37" t="s">
        <v>174</v>
      </c>
      <c r="M980" s="38">
        <v>5113</v>
      </c>
      <c r="N980" s="4"/>
      <c r="O980" s="4"/>
    </row>
    <row r="981" spans="1:15">
      <c r="A981" s="121" t="str">
        <f t="shared" si="157"/>
        <v>71040501040000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155</v>
      </c>
      <c r="G981" s="120" t="s">
        <v>440</v>
      </c>
      <c r="L981" s="37" t="s">
        <v>503</v>
      </c>
      <c r="N981" s="4"/>
      <c r="O981" s="4"/>
    </row>
    <row r="982" spans="1:15" ht="30">
      <c r="A982" s="121" t="str">
        <f t="shared" si="157"/>
        <v>71040501044251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155</v>
      </c>
      <c r="G982" s="120">
        <v>4251</v>
      </c>
      <c r="L982" s="37" t="s">
        <v>142</v>
      </c>
      <c r="M982" s="38">
        <v>4251</v>
      </c>
      <c r="N982" s="4"/>
      <c r="O982" s="4"/>
    </row>
    <row r="983" spans="1:15">
      <c r="A983" s="121" t="str">
        <f t="shared" si="157"/>
        <v>71040501045112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155</v>
      </c>
      <c r="G983" s="120">
        <v>5112</v>
      </c>
      <c r="L983" s="37" t="s">
        <v>173</v>
      </c>
      <c r="M983" s="38">
        <v>5112</v>
      </c>
      <c r="N983" s="4"/>
      <c r="O983" s="4"/>
    </row>
    <row r="984" spans="1:15" ht="30">
      <c r="A984" s="121" t="str">
        <f t="shared" si="157"/>
        <v>71040501045113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155</v>
      </c>
      <c r="G984" s="120">
        <v>5113</v>
      </c>
      <c r="L984" s="37" t="s">
        <v>174</v>
      </c>
      <c r="M984" s="38">
        <v>5113</v>
      </c>
      <c r="N984" s="4"/>
      <c r="O984" s="4"/>
    </row>
    <row r="985" spans="1:15">
      <c r="A985" s="121" t="str">
        <f t="shared" si="157"/>
        <v>71040501050000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149</v>
      </c>
      <c r="G985" s="120" t="s">
        <v>440</v>
      </c>
      <c r="L985" s="37" t="s">
        <v>504</v>
      </c>
      <c r="N985" s="4"/>
      <c r="O985" s="4"/>
    </row>
    <row r="986" spans="1:15" ht="30">
      <c r="A986" s="121" t="str">
        <f t="shared" si="157"/>
        <v>71040501054251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149</v>
      </c>
      <c r="G986" s="120">
        <v>4251</v>
      </c>
      <c r="L986" s="37" t="s">
        <v>142</v>
      </c>
      <c r="M986" s="38">
        <v>4251</v>
      </c>
      <c r="N986" s="4"/>
      <c r="O986" s="4"/>
    </row>
    <row r="987" spans="1:15">
      <c r="A987" s="121" t="str">
        <f t="shared" si="157"/>
        <v>71040501055112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149</v>
      </c>
      <c r="G987" s="120">
        <v>5112</v>
      </c>
      <c r="L987" s="37" t="s">
        <v>173</v>
      </c>
      <c r="M987" s="38">
        <v>5112</v>
      </c>
      <c r="N987" s="4"/>
      <c r="O987" s="4"/>
    </row>
    <row r="988" spans="1:15" ht="30">
      <c r="A988" s="121" t="str">
        <f t="shared" si="157"/>
        <v>71040501055113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149</v>
      </c>
      <c r="G988" s="120">
        <v>5113</v>
      </c>
      <c r="L988" s="37" t="s">
        <v>174</v>
      </c>
      <c r="M988" s="38">
        <v>5113</v>
      </c>
      <c r="N988" s="4"/>
      <c r="O988" s="4"/>
    </row>
    <row r="989" spans="1:15">
      <c r="A989" s="121" t="str">
        <f t="shared" si="157"/>
        <v>71040501060000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157</v>
      </c>
      <c r="G989" s="120" t="s">
        <v>440</v>
      </c>
      <c r="L989" s="37" t="s">
        <v>505</v>
      </c>
      <c r="N989" s="4"/>
      <c r="O989" s="4"/>
    </row>
    <row r="990" spans="1:15">
      <c r="A990" s="121" t="str">
        <f t="shared" si="157"/>
        <v>71040501064861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157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 ht="30">
      <c r="A991" s="121" t="str">
        <f t="shared" si="157"/>
        <v>71040501065113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157</v>
      </c>
      <c r="G991" s="120">
        <v>5113</v>
      </c>
      <c r="L991" s="37" t="s">
        <v>174</v>
      </c>
      <c r="M991" s="38">
        <v>5113</v>
      </c>
      <c r="N991" s="4"/>
      <c r="O991" s="4"/>
    </row>
    <row r="992" spans="1:15">
      <c r="A992" s="121" t="str">
        <f t="shared" si="157"/>
        <v>71040501070000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183</v>
      </c>
      <c r="G992" s="120" t="s">
        <v>440</v>
      </c>
      <c r="L992" s="37" t="s">
        <v>506</v>
      </c>
      <c r="N992" s="4"/>
      <c r="O992" s="4"/>
    </row>
    <row r="993" spans="1:15">
      <c r="A993" s="121" t="str">
        <f t="shared" si="157"/>
        <v>71040501074213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183</v>
      </c>
      <c r="G993" s="120">
        <v>4213</v>
      </c>
      <c r="L993" s="37" t="s">
        <v>115</v>
      </c>
      <c r="M993" s="38">
        <v>4213</v>
      </c>
      <c r="N993" s="4"/>
      <c r="O993" s="4"/>
    </row>
    <row r="994" spans="1:15">
      <c r="A994" s="121" t="str">
        <f t="shared" si="157"/>
        <v>71040501080000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185</v>
      </c>
      <c r="G994" s="120" t="s">
        <v>440</v>
      </c>
      <c r="L994" s="37" t="s">
        <v>507</v>
      </c>
      <c r="N994" s="4"/>
      <c r="O994" s="4"/>
    </row>
    <row r="995" spans="1:15" ht="30">
      <c r="A995" s="121" t="str">
        <f t="shared" si="157"/>
        <v>71040501085113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185</v>
      </c>
      <c r="G995" s="120">
        <v>5113</v>
      </c>
      <c r="L995" s="37" t="s">
        <v>174</v>
      </c>
      <c r="M995" s="38">
        <v>5113</v>
      </c>
      <c r="N995" s="4"/>
      <c r="O995" s="4"/>
    </row>
    <row r="996" spans="1:15">
      <c r="A996" s="121" t="str">
        <f t="shared" si="157"/>
        <v>71040501090000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187</v>
      </c>
      <c r="G996" s="120" t="s">
        <v>440</v>
      </c>
      <c r="L996" s="37" t="s">
        <v>508</v>
      </c>
      <c r="N996" s="4"/>
      <c r="O996" s="4"/>
    </row>
    <row r="997" spans="1:15" ht="30">
      <c r="A997" s="121" t="str">
        <f t="shared" si="157"/>
        <v>71040501094251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187</v>
      </c>
      <c r="G997" s="120">
        <v>4251</v>
      </c>
      <c r="L997" s="37" t="s">
        <v>142</v>
      </c>
      <c r="M997" s="38">
        <v>4251</v>
      </c>
      <c r="N997" s="4"/>
      <c r="O997" s="4"/>
    </row>
    <row r="998" spans="1:15">
      <c r="A998" s="121" t="str">
        <f t="shared" si="157"/>
        <v>71040501094639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187</v>
      </c>
      <c r="G998" s="120">
        <v>4639</v>
      </c>
      <c r="L998" s="37" t="s">
        <v>167</v>
      </c>
      <c r="M998" s="38">
        <v>4639</v>
      </c>
      <c r="N998" s="4"/>
      <c r="O998" s="4"/>
    </row>
    <row r="999" spans="1:15">
      <c r="A999" s="121" t="str">
        <f t="shared" si="157"/>
        <v>71040501100000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189</v>
      </c>
      <c r="G999" s="120" t="s">
        <v>440</v>
      </c>
      <c r="L999" s="37" t="s">
        <v>509</v>
      </c>
      <c r="N999" s="4"/>
      <c r="O999" s="4"/>
    </row>
    <row r="1000" spans="1:15">
      <c r="A1000" s="121" t="str">
        <f t="shared" si="157"/>
        <v>71040501104861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189</v>
      </c>
      <c r="G1000" s="120">
        <v>4861</v>
      </c>
      <c r="L1000" s="37" t="s">
        <v>134</v>
      </c>
      <c r="M1000" s="38">
        <v>4861</v>
      </c>
      <c r="N1000" s="4"/>
      <c r="O1000" s="4"/>
    </row>
    <row r="1001" spans="1:15">
      <c r="A1001" s="121" t="str">
        <f t="shared" ref="A1001:A1064" si="158">CONCATENATE(B1001,C1001,D1001,E1001,F1001,G1001)</f>
        <v>71040501110000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104</v>
      </c>
      <c r="G1001" s="120" t="s">
        <v>440</v>
      </c>
      <c r="L1001" s="37" t="s">
        <v>510</v>
      </c>
      <c r="N1001" s="4"/>
      <c r="O1001" s="4"/>
    </row>
    <row r="1002" spans="1:15">
      <c r="A1002" s="121" t="str">
        <f t="shared" si="158"/>
        <v>71040501115112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104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8"/>
        <v>71040501120000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443</v>
      </c>
      <c r="G1003" s="120" t="s">
        <v>440</v>
      </c>
      <c r="L1003" s="37" t="s">
        <v>511</v>
      </c>
      <c r="N1003" s="4"/>
      <c r="O1003" s="4"/>
    </row>
    <row r="1004" spans="1:15">
      <c r="A1004" s="121" t="str">
        <f t="shared" si="158"/>
        <v>71040501125129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443</v>
      </c>
      <c r="G1004" s="120">
        <v>5129</v>
      </c>
      <c r="L1004" s="37" t="s">
        <v>424</v>
      </c>
      <c r="M1004" s="38">
        <v>5129</v>
      </c>
      <c r="N1004" s="4"/>
      <c r="O1004" s="4"/>
    </row>
    <row r="1005" spans="1:15">
      <c r="A1005" s="121" t="str">
        <f t="shared" si="158"/>
        <v>71040501130000</v>
      </c>
      <c r="B1005" s="115" t="s">
        <v>439</v>
      </c>
      <c r="C1005" s="116" t="s">
        <v>155</v>
      </c>
      <c r="D1005" s="117" t="s">
        <v>149</v>
      </c>
      <c r="E1005" s="118" t="s">
        <v>106</v>
      </c>
      <c r="F1005" s="119" t="s">
        <v>444</v>
      </c>
      <c r="G1005" s="120" t="s">
        <v>440</v>
      </c>
      <c r="L1005" s="37" t="s">
        <v>512</v>
      </c>
      <c r="N1005" s="4"/>
      <c r="O1005" s="4"/>
    </row>
    <row r="1006" spans="1:15" ht="30">
      <c r="A1006" s="121" t="str">
        <f t="shared" si="158"/>
        <v>71040501134251</v>
      </c>
      <c r="B1006" s="115" t="s">
        <v>439</v>
      </c>
      <c r="C1006" s="116" t="s">
        <v>155</v>
      </c>
      <c r="D1006" s="117" t="s">
        <v>149</v>
      </c>
      <c r="E1006" s="118" t="s">
        <v>106</v>
      </c>
      <c r="F1006" s="119" t="s">
        <v>444</v>
      </c>
      <c r="G1006" s="120">
        <v>4251</v>
      </c>
      <c r="L1006" s="37" t="s">
        <v>142</v>
      </c>
      <c r="M1006" s="38">
        <v>4251</v>
      </c>
      <c r="N1006" s="4"/>
      <c r="O1006" s="4"/>
    </row>
    <row r="1007" spans="1:15">
      <c r="A1007" s="121" t="str">
        <f t="shared" si="158"/>
        <v>71040501135129</v>
      </c>
      <c r="B1007" s="115" t="s">
        <v>439</v>
      </c>
      <c r="C1007" s="116" t="s">
        <v>155</v>
      </c>
      <c r="D1007" s="117" t="s">
        <v>149</v>
      </c>
      <c r="E1007" s="118" t="s">
        <v>106</v>
      </c>
      <c r="F1007" s="119" t="s">
        <v>444</v>
      </c>
      <c r="G1007" s="120">
        <v>5129</v>
      </c>
      <c r="L1007" s="37" t="s">
        <v>424</v>
      </c>
      <c r="M1007" s="38">
        <v>5129</v>
      </c>
      <c r="N1007" s="4"/>
      <c r="O1007" s="4"/>
    </row>
    <row r="1008" spans="1:15">
      <c r="A1008" s="121" t="str">
        <f t="shared" si="158"/>
        <v>71040501135221</v>
      </c>
      <c r="B1008" s="115" t="s">
        <v>439</v>
      </c>
      <c r="C1008" s="116" t="s">
        <v>155</v>
      </c>
      <c r="D1008" s="117" t="s">
        <v>149</v>
      </c>
      <c r="E1008" s="118" t="s">
        <v>106</v>
      </c>
      <c r="F1008" s="119" t="s">
        <v>444</v>
      </c>
      <c r="G1008" s="120">
        <v>5221</v>
      </c>
      <c r="L1008" s="37" t="s">
        <v>428</v>
      </c>
      <c r="M1008" s="38">
        <v>5221</v>
      </c>
      <c r="N1008" s="4"/>
      <c r="O1008" s="4"/>
    </row>
    <row r="1009" spans="1:15">
      <c r="A1009" s="121" t="str">
        <f t="shared" si="158"/>
        <v>71040501140000</v>
      </c>
      <c r="B1009" s="115" t="s">
        <v>439</v>
      </c>
      <c r="C1009" s="116" t="s">
        <v>155</v>
      </c>
      <c r="D1009" s="117" t="s">
        <v>149</v>
      </c>
      <c r="E1009" s="118" t="s">
        <v>106</v>
      </c>
      <c r="F1009" s="119" t="s">
        <v>445</v>
      </c>
      <c r="G1009" s="120" t="s">
        <v>440</v>
      </c>
      <c r="L1009" s="37" t="s">
        <v>513</v>
      </c>
      <c r="N1009" s="4"/>
      <c r="O1009" s="4"/>
    </row>
    <row r="1010" spans="1:15">
      <c r="A1010" s="121" t="str">
        <f t="shared" si="158"/>
        <v>71040501144729</v>
      </c>
      <c r="B1010" s="115" t="s">
        <v>439</v>
      </c>
      <c r="C1010" s="116" t="s">
        <v>155</v>
      </c>
      <c r="D1010" s="117" t="s">
        <v>149</v>
      </c>
      <c r="E1010" s="118" t="s">
        <v>106</v>
      </c>
      <c r="F1010" s="119" t="s">
        <v>445</v>
      </c>
      <c r="G1010" s="120">
        <v>4729</v>
      </c>
      <c r="L1010" s="37" t="s">
        <v>348</v>
      </c>
      <c r="M1010" s="38">
        <v>4729</v>
      </c>
      <c r="N1010" s="4"/>
      <c r="O1010" s="4"/>
    </row>
    <row r="1011" spans="1:15">
      <c r="A1011" s="121" t="str">
        <f t="shared" si="158"/>
        <v>71040501150000</v>
      </c>
      <c r="B1011" s="115" t="s">
        <v>439</v>
      </c>
      <c r="C1011" s="116" t="s">
        <v>155</v>
      </c>
      <c r="D1011" s="117" t="s">
        <v>149</v>
      </c>
      <c r="E1011" s="118" t="s">
        <v>106</v>
      </c>
      <c r="F1011" s="119" t="s">
        <v>446</v>
      </c>
      <c r="G1011" s="120" t="s">
        <v>440</v>
      </c>
      <c r="L1011" s="37" t="s">
        <v>514</v>
      </c>
      <c r="N1011" s="4"/>
      <c r="O1011" s="4"/>
    </row>
    <row r="1012" spans="1:15">
      <c r="A1012" s="121" t="str">
        <f t="shared" si="158"/>
        <v>71040501155112</v>
      </c>
      <c r="B1012" s="115" t="s">
        <v>439</v>
      </c>
      <c r="C1012" s="116" t="s">
        <v>155</v>
      </c>
      <c r="D1012" s="117" t="s">
        <v>149</v>
      </c>
      <c r="E1012" s="118" t="s">
        <v>106</v>
      </c>
      <c r="F1012" s="119" t="s">
        <v>446</v>
      </c>
      <c r="G1012" s="120">
        <v>5112</v>
      </c>
      <c r="L1012" s="37" t="s">
        <v>173</v>
      </c>
      <c r="M1012" s="38">
        <v>5112</v>
      </c>
      <c r="N1012" s="4"/>
      <c r="O1012" s="4"/>
    </row>
    <row r="1013" spans="1:15">
      <c r="A1013" s="121" t="str">
        <f t="shared" si="158"/>
        <v>71040501155133</v>
      </c>
      <c r="B1013" s="115" t="s">
        <v>439</v>
      </c>
      <c r="C1013" s="116" t="s">
        <v>155</v>
      </c>
      <c r="D1013" s="117" t="s">
        <v>149</v>
      </c>
      <c r="E1013" s="118" t="s">
        <v>106</v>
      </c>
      <c r="F1013" s="119" t="s">
        <v>446</v>
      </c>
      <c r="G1013" s="120">
        <v>5133</v>
      </c>
      <c r="L1013" s="37" t="s">
        <v>197</v>
      </c>
      <c r="M1013" s="38">
        <v>5133</v>
      </c>
      <c r="N1013" s="4"/>
      <c r="O1013" s="4"/>
    </row>
    <row r="1014" spans="1:15">
      <c r="A1014" s="121" t="str">
        <f t="shared" si="158"/>
        <v>71040501155134</v>
      </c>
      <c r="B1014" s="115" t="s">
        <v>439</v>
      </c>
      <c r="C1014" s="116" t="s">
        <v>155</v>
      </c>
      <c r="D1014" s="117" t="s">
        <v>149</v>
      </c>
      <c r="E1014" s="118" t="s">
        <v>106</v>
      </c>
      <c r="F1014" s="119" t="s">
        <v>446</v>
      </c>
      <c r="G1014" s="120">
        <v>5134</v>
      </c>
      <c r="L1014" s="37" t="s">
        <v>139</v>
      </c>
      <c r="M1014" s="38">
        <v>5134</v>
      </c>
      <c r="N1014" s="4"/>
      <c r="O1014" s="4"/>
    </row>
    <row r="1015" spans="1:15">
      <c r="A1015" s="121" t="str">
        <f t="shared" si="158"/>
        <v>71040505020000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140</v>
      </c>
      <c r="G1015" s="120" t="s">
        <v>440</v>
      </c>
      <c r="L1015" s="37" t="s">
        <v>515</v>
      </c>
      <c r="N1015" s="4"/>
      <c r="O1015" s="4"/>
    </row>
    <row r="1016" spans="1:15" ht="30">
      <c r="A1016" s="121" t="str">
        <f t="shared" si="158"/>
        <v>71040505024511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140</v>
      </c>
      <c r="G1016" s="120">
        <v>4511</v>
      </c>
      <c r="L1016" s="37" t="s">
        <v>217</v>
      </c>
      <c r="M1016" s="38">
        <v>4511</v>
      </c>
      <c r="N1016" s="4"/>
      <c r="O1016" s="4"/>
    </row>
    <row r="1017" spans="1:15">
      <c r="A1017" s="121" t="str">
        <f t="shared" si="158"/>
        <v>71040505030000</v>
      </c>
      <c r="B1017" s="115" t="s">
        <v>439</v>
      </c>
      <c r="C1017" s="116" t="s">
        <v>155</v>
      </c>
      <c r="D1017" s="117" t="s">
        <v>149</v>
      </c>
      <c r="E1017" s="118" t="s">
        <v>149</v>
      </c>
      <c r="F1017" s="119" t="s">
        <v>442</v>
      </c>
      <c r="G1017" s="120" t="s">
        <v>440</v>
      </c>
      <c r="L1017" s="37" t="s">
        <v>516</v>
      </c>
      <c r="N1017" s="4"/>
      <c r="O1017" s="4"/>
    </row>
    <row r="1018" spans="1:15" ht="30">
      <c r="A1018" s="121" t="str">
        <f t="shared" si="158"/>
        <v>71040505034511</v>
      </c>
      <c r="B1018" s="115" t="s">
        <v>439</v>
      </c>
      <c r="C1018" s="116" t="s">
        <v>155</v>
      </c>
      <c r="D1018" s="117" t="s">
        <v>149</v>
      </c>
      <c r="E1018" s="118" t="s">
        <v>149</v>
      </c>
      <c r="F1018" s="119" t="s">
        <v>442</v>
      </c>
      <c r="G1018" s="120">
        <v>4511</v>
      </c>
      <c r="L1018" s="37" t="s">
        <v>217</v>
      </c>
      <c r="M1018" s="38">
        <v>4511</v>
      </c>
      <c r="N1018" s="4"/>
      <c r="O1018" s="4"/>
    </row>
    <row r="1019" spans="1:15">
      <c r="A1019" s="121" t="str">
        <f t="shared" si="158"/>
        <v>71040505040000</v>
      </c>
      <c r="B1019" s="115" t="s">
        <v>439</v>
      </c>
      <c r="C1019" s="116" t="s">
        <v>155</v>
      </c>
      <c r="D1019" s="117" t="s">
        <v>149</v>
      </c>
      <c r="E1019" s="118" t="s">
        <v>149</v>
      </c>
      <c r="F1019" s="119" t="s">
        <v>155</v>
      </c>
      <c r="G1019" s="120" t="s">
        <v>440</v>
      </c>
      <c r="L1019" s="37" t="s">
        <v>517</v>
      </c>
      <c r="N1019" s="4"/>
      <c r="O1019" s="4"/>
    </row>
    <row r="1020" spans="1:15">
      <c r="A1020" s="121" t="str">
        <f t="shared" si="158"/>
        <v>71040505044861</v>
      </c>
      <c r="B1020" s="115" t="s">
        <v>439</v>
      </c>
      <c r="C1020" s="116" t="s">
        <v>155</v>
      </c>
      <c r="D1020" s="117" t="s">
        <v>149</v>
      </c>
      <c r="E1020" s="118" t="s">
        <v>149</v>
      </c>
      <c r="F1020" s="119" t="s">
        <v>155</v>
      </c>
      <c r="G1020" s="120">
        <v>4861</v>
      </c>
      <c r="L1020" s="37" t="s">
        <v>134</v>
      </c>
      <c r="M1020" s="38">
        <v>4861</v>
      </c>
      <c r="N1020" s="4"/>
      <c r="O1020" s="4"/>
    </row>
    <row r="1021" spans="1:15">
      <c r="A1021" s="121" t="str">
        <f t="shared" si="158"/>
        <v>71040505050000</v>
      </c>
      <c r="B1021" s="115" t="s">
        <v>439</v>
      </c>
      <c r="C1021" s="116" t="s">
        <v>155</v>
      </c>
      <c r="D1021" s="117" t="s">
        <v>149</v>
      </c>
      <c r="E1021" s="118" t="s">
        <v>149</v>
      </c>
      <c r="F1021" s="119" t="s">
        <v>149</v>
      </c>
      <c r="G1021" s="120" t="s">
        <v>440</v>
      </c>
      <c r="L1021" s="37" t="s">
        <v>518</v>
      </c>
      <c r="N1021" s="4"/>
      <c r="O1021" s="4"/>
    </row>
    <row r="1022" spans="1:15">
      <c r="A1022" s="121" t="str">
        <f t="shared" si="158"/>
        <v>71040505054861</v>
      </c>
      <c r="B1022" s="115" t="s">
        <v>439</v>
      </c>
      <c r="C1022" s="116" t="s">
        <v>155</v>
      </c>
      <c r="D1022" s="117" t="s">
        <v>149</v>
      </c>
      <c r="E1022" s="118" t="s">
        <v>149</v>
      </c>
      <c r="F1022" s="119" t="s">
        <v>149</v>
      </c>
      <c r="G1022" s="120">
        <v>4861</v>
      </c>
      <c r="L1022" s="37" t="s">
        <v>134</v>
      </c>
      <c r="M1022" s="38">
        <v>4861</v>
      </c>
      <c r="N1022" s="4"/>
      <c r="O1022" s="4"/>
    </row>
    <row r="1023" spans="1:15">
      <c r="A1023" s="121" t="str">
        <f t="shared" si="158"/>
        <v>71040505060000</v>
      </c>
      <c r="B1023" s="115" t="s">
        <v>439</v>
      </c>
      <c r="C1023" s="116" t="s">
        <v>155</v>
      </c>
      <c r="D1023" s="117" t="s">
        <v>149</v>
      </c>
      <c r="E1023" s="118" t="s">
        <v>149</v>
      </c>
      <c r="F1023" s="119" t="s">
        <v>157</v>
      </c>
      <c r="G1023" s="120" t="s">
        <v>440</v>
      </c>
      <c r="L1023" s="37" t="s">
        <v>519</v>
      </c>
      <c r="N1023" s="4"/>
      <c r="O1023" s="4"/>
    </row>
    <row r="1024" spans="1:15">
      <c r="A1024" s="121" t="str">
        <f t="shared" si="158"/>
        <v>71040505064861</v>
      </c>
      <c r="B1024" s="115" t="s">
        <v>439</v>
      </c>
      <c r="C1024" s="116" t="s">
        <v>155</v>
      </c>
      <c r="D1024" s="117" t="s">
        <v>149</v>
      </c>
      <c r="E1024" s="118" t="s">
        <v>149</v>
      </c>
      <c r="F1024" s="119" t="s">
        <v>157</v>
      </c>
      <c r="G1024" s="120">
        <v>4861</v>
      </c>
      <c r="L1024" s="37" t="s">
        <v>134</v>
      </c>
      <c r="M1024" s="38">
        <v>4861</v>
      </c>
      <c r="N1024" s="4"/>
      <c r="O1024" s="4"/>
    </row>
    <row r="1025" spans="1:15">
      <c r="A1025" s="121" t="str">
        <f t="shared" si="158"/>
        <v>71040505070000</v>
      </c>
      <c r="B1025" s="115" t="s">
        <v>439</v>
      </c>
      <c r="C1025" s="116" t="s">
        <v>155</v>
      </c>
      <c r="D1025" s="117" t="s">
        <v>149</v>
      </c>
      <c r="E1025" s="118" t="s">
        <v>149</v>
      </c>
      <c r="F1025" s="119" t="s">
        <v>183</v>
      </c>
      <c r="G1025" s="120" t="s">
        <v>440</v>
      </c>
      <c r="L1025" s="37" t="s">
        <v>520</v>
      </c>
      <c r="N1025" s="4"/>
      <c r="O1025" s="4"/>
    </row>
    <row r="1026" spans="1:15" ht="30">
      <c r="A1026" s="121" t="str">
        <f t="shared" si="158"/>
        <v>71040505075113</v>
      </c>
      <c r="B1026" s="115" t="s">
        <v>439</v>
      </c>
      <c r="C1026" s="116" t="s">
        <v>155</v>
      </c>
      <c r="D1026" s="117" t="s">
        <v>149</v>
      </c>
      <c r="E1026" s="118" t="s">
        <v>149</v>
      </c>
      <c r="F1026" s="119" t="s">
        <v>183</v>
      </c>
      <c r="G1026" s="120">
        <v>5113</v>
      </c>
      <c r="L1026" s="37" t="s">
        <v>174</v>
      </c>
      <c r="M1026" s="38">
        <v>5113</v>
      </c>
      <c r="N1026" s="4"/>
      <c r="O1026" s="4"/>
    </row>
    <row r="1027" spans="1:15">
      <c r="A1027" s="121" t="str">
        <f t="shared" si="158"/>
        <v>71040700000000</v>
      </c>
      <c r="B1027" s="115" t="s">
        <v>439</v>
      </c>
      <c r="C1027" s="116" t="s">
        <v>155</v>
      </c>
      <c r="D1027" s="117" t="s">
        <v>183</v>
      </c>
      <c r="E1027" s="118" t="s">
        <v>441</v>
      </c>
      <c r="F1027" s="119" t="s">
        <v>441</v>
      </c>
      <c r="G1027" s="120" t="s">
        <v>440</v>
      </c>
      <c r="L1027" s="37" t="s">
        <v>521</v>
      </c>
      <c r="N1027" s="4"/>
      <c r="O1027" s="4"/>
    </row>
    <row r="1028" spans="1:15">
      <c r="A1028" s="121" t="str">
        <f t="shared" si="158"/>
        <v>71040700000001</v>
      </c>
      <c r="B1028" s="115" t="s">
        <v>439</v>
      </c>
      <c r="C1028" s="116" t="s">
        <v>155</v>
      </c>
      <c r="D1028" s="117" t="s">
        <v>183</v>
      </c>
      <c r="E1028" s="118" t="s">
        <v>441</v>
      </c>
      <c r="F1028" s="119" t="s">
        <v>441</v>
      </c>
      <c r="G1028" s="120" t="s">
        <v>96</v>
      </c>
      <c r="L1028" s="37" t="e">
        <v>#N/A</v>
      </c>
      <c r="N1028" s="4"/>
      <c r="O1028" s="4"/>
    </row>
    <row r="1029" spans="1:15">
      <c r="A1029" s="121" t="str">
        <f t="shared" si="158"/>
        <v>71040703000000</v>
      </c>
      <c r="B1029" s="115" t="s">
        <v>439</v>
      </c>
      <c r="C1029" s="116" t="s">
        <v>155</v>
      </c>
      <c r="D1029" s="117" t="s">
        <v>183</v>
      </c>
      <c r="E1029" s="118" t="s">
        <v>442</v>
      </c>
      <c r="F1029" s="119" t="s">
        <v>441</v>
      </c>
      <c r="G1029" s="120" t="s">
        <v>440</v>
      </c>
      <c r="L1029" s="37" t="s">
        <v>522</v>
      </c>
      <c r="N1029" s="4"/>
      <c r="O1029" s="4"/>
    </row>
    <row r="1030" spans="1:15">
      <c r="A1030" s="121" t="str">
        <f t="shared" si="158"/>
        <v>71040703000001</v>
      </c>
      <c r="B1030" s="115" t="s">
        <v>439</v>
      </c>
      <c r="C1030" s="116" t="s">
        <v>155</v>
      </c>
      <c r="D1030" s="117" t="s">
        <v>183</v>
      </c>
      <c r="E1030" s="118" t="s">
        <v>442</v>
      </c>
      <c r="F1030" s="119" t="s">
        <v>441</v>
      </c>
      <c r="G1030" s="120" t="s">
        <v>96</v>
      </c>
      <c r="L1030" s="37" t="e">
        <v>#N/A</v>
      </c>
      <c r="N1030" s="4"/>
      <c r="O1030" s="4"/>
    </row>
    <row r="1031" spans="1:15">
      <c r="A1031" s="121" t="str">
        <f t="shared" si="158"/>
        <v>71040703010000</v>
      </c>
      <c r="B1031" s="115" t="s">
        <v>439</v>
      </c>
      <c r="C1031" s="116" t="s">
        <v>155</v>
      </c>
      <c r="D1031" s="117" t="s">
        <v>183</v>
      </c>
      <c r="E1031" s="118" t="s">
        <v>442</v>
      </c>
      <c r="F1031" s="119" t="s">
        <v>106</v>
      </c>
      <c r="G1031" s="120" t="s">
        <v>440</v>
      </c>
      <c r="L1031" s="37" t="s">
        <v>523</v>
      </c>
      <c r="N1031" s="4"/>
      <c r="O1031" s="4"/>
    </row>
    <row r="1032" spans="1:15">
      <c r="A1032" s="121" t="str">
        <f t="shared" si="158"/>
        <v>71040703014639</v>
      </c>
      <c r="B1032" s="115" t="s">
        <v>439</v>
      </c>
      <c r="C1032" s="116" t="s">
        <v>155</v>
      </c>
      <c r="D1032" s="117" t="s">
        <v>183</v>
      </c>
      <c r="E1032" s="118" t="s">
        <v>442</v>
      </c>
      <c r="F1032" s="119" t="s">
        <v>106</v>
      </c>
      <c r="G1032" s="120">
        <v>4639</v>
      </c>
      <c r="L1032" s="37" t="s">
        <v>167</v>
      </c>
      <c r="M1032" s="38">
        <v>4639</v>
      </c>
      <c r="N1032" s="4"/>
      <c r="O1032" s="4"/>
    </row>
    <row r="1033" spans="1:15">
      <c r="A1033" s="121" t="str">
        <f t="shared" si="158"/>
        <v>71040901010000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106</v>
      </c>
      <c r="G1033" s="120" t="s">
        <v>440</v>
      </c>
      <c r="L1033" s="37" t="s">
        <v>524</v>
      </c>
      <c r="N1033" s="4"/>
      <c r="O1033" s="4"/>
    </row>
    <row r="1034" spans="1:15">
      <c r="A1034" s="121" t="str">
        <f t="shared" si="158"/>
        <v>71040901014239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106</v>
      </c>
      <c r="G1034" s="120">
        <v>4239</v>
      </c>
      <c r="L1034" s="37" t="s">
        <v>125</v>
      </c>
      <c r="M1034" s="38">
        <v>4239</v>
      </c>
      <c r="N1034" s="4"/>
      <c r="O1034" s="4"/>
    </row>
    <row r="1035" spans="1:15">
      <c r="A1035" s="121" t="str">
        <f t="shared" si="158"/>
        <v>71040901015221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106</v>
      </c>
      <c r="G1035" s="120">
        <v>5221</v>
      </c>
      <c r="L1035" s="37" t="s">
        <v>428</v>
      </c>
      <c r="M1035" s="38">
        <v>5221</v>
      </c>
      <c r="N1035" s="4"/>
      <c r="O1035" s="4"/>
    </row>
    <row r="1036" spans="1:15">
      <c r="A1036" s="121" t="str">
        <f t="shared" si="158"/>
        <v>71040901020000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140</v>
      </c>
      <c r="G1036" s="120" t="s">
        <v>440</v>
      </c>
      <c r="L1036" s="37" t="s">
        <v>525</v>
      </c>
      <c r="N1036" s="4"/>
      <c r="O1036" s="4"/>
    </row>
    <row r="1037" spans="1:15" ht="45">
      <c r="A1037" s="121" t="str">
        <f t="shared" si="158"/>
        <v>71040901024637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140</v>
      </c>
      <c r="G1037" s="120">
        <v>4637</v>
      </c>
      <c r="L1037" s="37" t="s">
        <v>215</v>
      </c>
      <c r="M1037" s="38">
        <v>4637</v>
      </c>
      <c r="N1037" s="4"/>
      <c r="O1037" s="4"/>
    </row>
    <row r="1038" spans="1:15">
      <c r="A1038" s="121" t="str">
        <f t="shared" si="158"/>
        <v>71040901030000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442</v>
      </c>
      <c r="G1038" s="120" t="s">
        <v>440</v>
      </c>
      <c r="L1038" s="37" t="s">
        <v>526</v>
      </c>
      <c r="N1038" s="4"/>
      <c r="O1038" s="4"/>
    </row>
    <row r="1039" spans="1:15" ht="30">
      <c r="A1039" s="121" t="str">
        <f t="shared" si="158"/>
        <v>71040901034511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442</v>
      </c>
      <c r="G1039" s="120">
        <v>4511</v>
      </c>
      <c r="L1039" s="37" t="s">
        <v>217</v>
      </c>
      <c r="M1039" s="38">
        <v>4511</v>
      </c>
      <c r="N1039" s="4"/>
      <c r="O1039" s="4"/>
    </row>
    <row r="1040" spans="1:15">
      <c r="A1040" s="121" t="str">
        <f t="shared" si="158"/>
        <v>71040901040000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155</v>
      </c>
      <c r="G1040" s="120" t="s">
        <v>440</v>
      </c>
      <c r="L1040" s="37" t="s">
        <v>527</v>
      </c>
      <c r="N1040" s="4"/>
      <c r="O1040" s="4"/>
    </row>
    <row r="1041" spans="1:15">
      <c r="A1041" s="121" t="str">
        <f t="shared" si="158"/>
        <v>71040901044639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155</v>
      </c>
      <c r="G1041" s="120">
        <v>4639</v>
      </c>
      <c r="L1041" s="37" t="s">
        <v>167</v>
      </c>
      <c r="M1041" s="38">
        <v>4639</v>
      </c>
      <c r="N1041" s="4"/>
      <c r="O1041" s="4"/>
    </row>
    <row r="1042" spans="1:15" ht="30">
      <c r="A1042" s="121" t="str">
        <f t="shared" si="158"/>
        <v>71040901044819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155</v>
      </c>
      <c r="G1042" s="120">
        <v>4819</v>
      </c>
      <c r="L1042" s="37" t="s">
        <v>219</v>
      </c>
      <c r="M1042" s="38">
        <v>4819</v>
      </c>
      <c r="N1042" s="4"/>
      <c r="O1042" s="4"/>
    </row>
    <row r="1043" spans="1:15">
      <c r="A1043" s="121" t="str">
        <f t="shared" si="158"/>
        <v>71040901050000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149</v>
      </c>
      <c r="G1043" s="120" t="s">
        <v>440</v>
      </c>
      <c r="L1043" s="37" t="s">
        <v>528</v>
      </c>
      <c r="N1043" s="4"/>
      <c r="O1043" s="4"/>
    </row>
    <row r="1044" spans="1:15">
      <c r="A1044" s="121" t="str">
        <f t="shared" si="158"/>
        <v>71040901058111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149</v>
      </c>
      <c r="G1044" s="120">
        <v>8111</v>
      </c>
      <c r="L1044" s="37" t="s">
        <v>434</v>
      </c>
      <c r="M1044" s="38">
        <v>8111</v>
      </c>
      <c r="N1044" s="4"/>
      <c r="O1044" s="4"/>
    </row>
    <row r="1045" spans="1:15">
      <c r="A1045" s="121" t="str">
        <f t="shared" si="158"/>
        <v>71040901058411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149</v>
      </c>
      <c r="G1045" s="120">
        <v>8411</v>
      </c>
      <c r="L1045" s="37" t="s">
        <v>438</v>
      </c>
      <c r="M1045" s="38">
        <v>8411</v>
      </c>
      <c r="N1045" s="4"/>
      <c r="O1045" s="4"/>
    </row>
    <row r="1046" spans="1:15">
      <c r="A1046" s="121" t="str">
        <f t="shared" si="158"/>
        <v>71040901060000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157</v>
      </c>
      <c r="G1046" s="120" t="s">
        <v>440</v>
      </c>
      <c r="L1046" s="37" t="s">
        <v>529</v>
      </c>
      <c r="N1046" s="4"/>
      <c r="O1046" s="4"/>
    </row>
    <row r="1047" spans="1:15" ht="30">
      <c r="A1047" s="121" t="str">
        <f t="shared" si="158"/>
        <v>71040901064819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157</v>
      </c>
      <c r="G1047" s="120">
        <v>4819</v>
      </c>
      <c r="L1047" s="37" t="s">
        <v>219</v>
      </c>
      <c r="M1047" s="38">
        <v>4819</v>
      </c>
      <c r="N1047" s="4"/>
      <c r="O1047" s="4"/>
    </row>
    <row r="1048" spans="1:15">
      <c r="A1048" s="121" t="str">
        <f t="shared" si="158"/>
        <v>71040901070000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183</v>
      </c>
      <c r="G1048" s="120" t="s">
        <v>440</v>
      </c>
      <c r="L1048" s="37" t="s">
        <v>530</v>
      </c>
      <c r="N1048" s="4"/>
      <c r="O1048" s="4"/>
    </row>
    <row r="1049" spans="1:15">
      <c r="A1049" s="121" t="str">
        <f t="shared" si="158"/>
        <v>71040901074239</v>
      </c>
      <c r="B1049" s="115" t="s">
        <v>439</v>
      </c>
      <c r="C1049" s="116" t="s">
        <v>155</v>
      </c>
      <c r="D1049" s="117" t="s">
        <v>187</v>
      </c>
      <c r="E1049" s="118" t="s">
        <v>106</v>
      </c>
      <c r="F1049" s="119" t="s">
        <v>183</v>
      </c>
      <c r="G1049" s="120">
        <v>4239</v>
      </c>
      <c r="L1049" s="37" t="s">
        <v>125</v>
      </c>
      <c r="M1049" s="38">
        <v>4239</v>
      </c>
      <c r="N1049" s="4"/>
      <c r="O1049" s="4"/>
    </row>
    <row r="1050" spans="1:15">
      <c r="A1050" s="121" t="str">
        <f t="shared" si="158"/>
        <v>71040901080000</v>
      </c>
      <c r="B1050" s="115" t="s">
        <v>439</v>
      </c>
      <c r="C1050" s="116" t="s">
        <v>155</v>
      </c>
      <c r="D1050" s="117" t="s">
        <v>187</v>
      </c>
      <c r="E1050" s="118" t="s">
        <v>106</v>
      </c>
      <c r="F1050" s="119" t="s">
        <v>185</v>
      </c>
      <c r="G1050" s="120" t="s">
        <v>440</v>
      </c>
      <c r="L1050" s="37" t="s">
        <v>531</v>
      </c>
      <c r="N1050" s="4"/>
      <c r="O1050" s="4"/>
    </row>
    <row r="1051" spans="1:15">
      <c r="A1051" s="121" t="str">
        <f t="shared" si="158"/>
        <v>71040901084234</v>
      </c>
      <c r="B1051" s="115" t="s">
        <v>439</v>
      </c>
      <c r="C1051" s="116" t="s">
        <v>155</v>
      </c>
      <c r="D1051" s="117" t="s">
        <v>187</v>
      </c>
      <c r="E1051" s="118" t="s">
        <v>106</v>
      </c>
      <c r="F1051" s="119" t="s">
        <v>185</v>
      </c>
      <c r="G1051" s="120">
        <v>4234</v>
      </c>
      <c r="L1051" s="37" t="s">
        <v>122</v>
      </c>
      <c r="M1051" s="38">
        <v>4234</v>
      </c>
      <c r="N1051" s="4"/>
      <c r="O1051" s="4"/>
    </row>
    <row r="1052" spans="1:15" ht="30">
      <c r="A1052" s="121" t="str">
        <f t="shared" si="158"/>
        <v>71040901084511</v>
      </c>
      <c r="B1052" s="115" t="s">
        <v>439</v>
      </c>
      <c r="C1052" s="116" t="s">
        <v>155</v>
      </c>
      <c r="D1052" s="117" t="s">
        <v>187</v>
      </c>
      <c r="E1052" s="118" t="s">
        <v>106</v>
      </c>
      <c r="F1052" s="119" t="s">
        <v>185</v>
      </c>
      <c r="G1052" s="120">
        <v>4511</v>
      </c>
      <c r="L1052" s="37" t="s">
        <v>217</v>
      </c>
      <c r="M1052" s="38">
        <v>4511</v>
      </c>
      <c r="N1052" s="4"/>
      <c r="O1052" s="4"/>
    </row>
    <row r="1053" spans="1:15">
      <c r="A1053" s="121" t="str">
        <f t="shared" si="158"/>
        <v>71040901094234</v>
      </c>
      <c r="B1053" s="115" t="s">
        <v>439</v>
      </c>
      <c r="C1053" s="116" t="s">
        <v>155</v>
      </c>
      <c r="D1053" s="117" t="s">
        <v>187</v>
      </c>
      <c r="E1053" s="118" t="s">
        <v>106</v>
      </c>
      <c r="F1053" s="119" t="s">
        <v>187</v>
      </c>
      <c r="G1053" s="120">
        <v>4234</v>
      </c>
      <c r="L1053" s="37" t="s">
        <v>122</v>
      </c>
      <c r="M1053" s="38">
        <v>4234</v>
      </c>
      <c r="N1053" s="4"/>
      <c r="O1053" s="4"/>
    </row>
    <row r="1054" spans="1:15">
      <c r="A1054" s="121" t="str">
        <f t="shared" si="158"/>
        <v>71040901100000</v>
      </c>
      <c r="B1054" s="115" t="s">
        <v>439</v>
      </c>
      <c r="C1054" s="116" t="s">
        <v>155</v>
      </c>
      <c r="D1054" s="117" t="s">
        <v>187</v>
      </c>
      <c r="E1054" s="118" t="s">
        <v>106</v>
      </c>
      <c r="F1054" s="119" t="s">
        <v>189</v>
      </c>
      <c r="G1054" s="120" t="s">
        <v>440</v>
      </c>
      <c r="L1054" s="37" t="s">
        <v>532</v>
      </c>
      <c r="N1054" s="4"/>
      <c r="O1054" s="4"/>
    </row>
    <row r="1055" spans="1:15">
      <c r="A1055" s="121" t="str">
        <f t="shared" si="158"/>
        <v>71040901104823</v>
      </c>
      <c r="B1055" s="115" t="s">
        <v>439</v>
      </c>
      <c r="C1055" s="116" t="s">
        <v>155</v>
      </c>
      <c r="D1055" s="117" t="s">
        <v>187</v>
      </c>
      <c r="E1055" s="118" t="s">
        <v>106</v>
      </c>
      <c r="F1055" s="119" t="s">
        <v>189</v>
      </c>
      <c r="G1055" s="120">
        <v>4823</v>
      </c>
      <c r="L1055" s="37" t="s">
        <v>133</v>
      </c>
      <c r="M1055" s="38">
        <v>4823</v>
      </c>
      <c r="N1055" s="4"/>
      <c r="O1055" s="4"/>
    </row>
    <row r="1056" spans="1:15">
      <c r="A1056" s="121" t="str">
        <f t="shared" si="158"/>
        <v>71040901105129</v>
      </c>
      <c r="B1056" s="115" t="s">
        <v>439</v>
      </c>
      <c r="C1056" s="116" t="s">
        <v>155</v>
      </c>
      <c r="D1056" s="117" t="s">
        <v>187</v>
      </c>
      <c r="E1056" s="118" t="s">
        <v>106</v>
      </c>
      <c r="F1056" s="119" t="s">
        <v>189</v>
      </c>
      <c r="G1056" s="120">
        <v>5129</v>
      </c>
      <c r="L1056" s="37" t="s">
        <v>424</v>
      </c>
      <c r="M1056" s="38">
        <v>5129</v>
      </c>
      <c r="N1056" s="4"/>
      <c r="O1056" s="4"/>
    </row>
    <row r="1057" spans="1:15">
      <c r="A1057" s="121" t="str">
        <f t="shared" si="158"/>
        <v>71040901110000</v>
      </c>
      <c r="B1057" s="115" t="s">
        <v>439</v>
      </c>
      <c r="C1057" s="116" t="s">
        <v>155</v>
      </c>
      <c r="D1057" s="117" t="s">
        <v>187</v>
      </c>
      <c r="E1057" s="118" t="s">
        <v>106</v>
      </c>
      <c r="F1057" s="119" t="s">
        <v>104</v>
      </c>
      <c r="G1057" s="120" t="s">
        <v>440</v>
      </c>
      <c r="L1057" s="37" t="s">
        <v>533</v>
      </c>
      <c r="N1057" s="4"/>
      <c r="O1057" s="4"/>
    </row>
    <row r="1058" spans="1:15" ht="30">
      <c r="A1058" s="121" t="str">
        <f t="shared" si="158"/>
        <v>71040901114512</v>
      </c>
      <c r="B1058" s="115" t="s">
        <v>439</v>
      </c>
      <c r="C1058" s="116" t="s">
        <v>155</v>
      </c>
      <c r="D1058" s="117" t="s">
        <v>187</v>
      </c>
      <c r="E1058" s="118" t="s">
        <v>106</v>
      </c>
      <c r="F1058" s="119" t="s">
        <v>104</v>
      </c>
      <c r="G1058" s="120" t="s">
        <v>229</v>
      </c>
      <c r="L1058" s="37" t="s">
        <v>230</v>
      </c>
      <c r="M1058" s="38">
        <v>4512</v>
      </c>
      <c r="N1058" s="4"/>
      <c r="O1058" s="4"/>
    </row>
    <row r="1059" spans="1:15">
      <c r="A1059" s="121" t="str">
        <f t="shared" si="158"/>
        <v>71050101015112</v>
      </c>
      <c r="B1059" s="115" t="s">
        <v>439</v>
      </c>
      <c r="C1059" s="116" t="s">
        <v>149</v>
      </c>
      <c r="D1059" s="117" t="s">
        <v>106</v>
      </c>
      <c r="E1059" s="118" t="s">
        <v>106</v>
      </c>
      <c r="F1059" s="119" t="s">
        <v>106</v>
      </c>
      <c r="G1059" s="120">
        <v>5112</v>
      </c>
      <c r="L1059" s="37" t="s">
        <v>173</v>
      </c>
      <c r="M1059" s="38">
        <v>5112</v>
      </c>
      <c r="N1059" s="4"/>
      <c r="O1059" s="4"/>
    </row>
    <row r="1060" spans="1:15" ht="30">
      <c r="A1060" s="121" t="str">
        <f t="shared" si="158"/>
        <v>71050101015113</v>
      </c>
      <c r="B1060" s="115" t="s">
        <v>439</v>
      </c>
      <c r="C1060" s="116" t="s">
        <v>149</v>
      </c>
      <c r="D1060" s="117" t="s">
        <v>106</v>
      </c>
      <c r="E1060" s="118" t="s">
        <v>106</v>
      </c>
      <c r="F1060" s="119" t="s">
        <v>106</v>
      </c>
      <c r="G1060" s="120">
        <v>5113</v>
      </c>
      <c r="L1060" s="37" t="s">
        <v>174</v>
      </c>
      <c r="M1060" s="38">
        <v>5113</v>
      </c>
      <c r="N1060" s="4"/>
      <c r="O1060" s="4"/>
    </row>
    <row r="1061" spans="1:15">
      <c r="A1061" s="121" t="str">
        <f t="shared" si="158"/>
        <v>71050101020000</v>
      </c>
      <c r="B1061" s="115" t="s">
        <v>439</v>
      </c>
      <c r="C1061" s="116" t="s">
        <v>149</v>
      </c>
      <c r="D1061" s="117" t="s">
        <v>106</v>
      </c>
      <c r="E1061" s="118" t="s">
        <v>106</v>
      </c>
      <c r="F1061" s="119" t="s">
        <v>140</v>
      </c>
      <c r="G1061" s="120" t="s">
        <v>440</v>
      </c>
      <c r="L1061" s="37" t="s">
        <v>534</v>
      </c>
      <c r="N1061" s="4"/>
      <c r="O1061" s="4"/>
    </row>
    <row r="1062" spans="1:15">
      <c r="A1062" s="121" t="str">
        <f t="shared" si="158"/>
        <v>71050101024213</v>
      </c>
      <c r="B1062" s="115" t="s">
        <v>439</v>
      </c>
      <c r="C1062" s="116" t="s">
        <v>149</v>
      </c>
      <c r="D1062" s="117" t="s">
        <v>106</v>
      </c>
      <c r="E1062" s="118" t="s">
        <v>106</v>
      </c>
      <c r="F1062" s="119" t="s">
        <v>140</v>
      </c>
      <c r="G1062" s="120">
        <v>4213</v>
      </c>
      <c r="L1062" s="37" t="s">
        <v>115</v>
      </c>
      <c r="M1062" s="38">
        <v>4213</v>
      </c>
      <c r="N1062" s="4"/>
      <c r="O1062" s="4"/>
    </row>
    <row r="1063" spans="1:15">
      <c r="A1063" s="121" t="str">
        <f t="shared" si="158"/>
        <v>71050300000000</v>
      </c>
      <c r="B1063" s="115" t="s">
        <v>439</v>
      </c>
      <c r="C1063" s="116" t="s">
        <v>149</v>
      </c>
      <c r="D1063" s="117" t="s">
        <v>442</v>
      </c>
      <c r="E1063" s="118" t="s">
        <v>441</v>
      </c>
      <c r="F1063" s="119" t="s">
        <v>441</v>
      </c>
      <c r="G1063" s="120" t="s">
        <v>440</v>
      </c>
      <c r="L1063" s="37" t="s">
        <v>535</v>
      </c>
      <c r="N1063" s="4"/>
      <c r="O1063" s="4"/>
    </row>
    <row r="1064" spans="1:15">
      <c r="A1064" s="121" t="str">
        <f t="shared" si="158"/>
        <v>71050300000001</v>
      </c>
      <c r="B1064" s="115" t="s">
        <v>439</v>
      </c>
      <c r="C1064" s="116" t="s">
        <v>149</v>
      </c>
      <c r="D1064" s="117" t="s">
        <v>442</v>
      </c>
      <c r="E1064" s="118" t="s">
        <v>441</v>
      </c>
      <c r="F1064" s="119" t="s">
        <v>441</v>
      </c>
      <c r="G1064" s="120" t="s">
        <v>96</v>
      </c>
      <c r="L1064" s="37" t="e">
        <v>#N/A</v>
      </c>
      <c r="N1064" s="4"/>
      <c r="O1064" s="4"/>
    </row>
    <row r="1065" spans="1:15">
      <c r="A1065" s="121" t="str">
        <f t="shared" ref="A1065:A1128" si="159">CONCATENATE(B1065,C1065,D1065,E1065,F1065,G1065)</f>
        <v>71050301000000</v>
      </c>
      <c r="B1065" s="115" t="s">
        <v>439</v>
      </c>
      <c r="C1065" s="116" t="s">
        <v>149</v>
      </c>
      <c r="D1065" s="117" t="s">
        <v>442</v>
      </c>
      <c r="E1065" s="118" t="s">
        <v>106</v>
      </c>
      <c r="F1065" s="119" t="s">
        <v>441</v>
      </c>
      <c r="G1065" s="120" t="s">
        <v>440</v>
      </c>
      <c r="L1065" s="37" t="s">
        <v>536</v>
      </c>
      <c r="N1065" s="4"/>
      <c r="O1065" s="4"/>
    </row>
    <row r="1066" spans="1:15">
      <c r="A1066" s="121" t="str">
        <f t="shared" si="159"/>
        <v>71050301000001</v>
      </c>
      <c r="B1066" s="115" t="s">
        <v>439</v>
      </c>
      <c r="C1066" s="116" t="s">
        <v>149</v>
      </c>
      <c r="D1066" s="117" t="s">
        <v>442</v>
      </c>
      <c r="E1066" s="118" t="s">
        <v>106</v>
      </c>
      <c r="F1066" s="119" t="s">
        <v>441</v>
      </c>
      <c r="G1066" s="120" t="s">
        <v>96</v>
      </c>
      <c r="L1066" s="37" t="e">
        <v>#N/A</v>
      </c>
      <c r="N1066" s="4"/>
      <c r="O1066" s="4"/>
    </row>
    <row r="1067" spans="1:15">
      <c r="A1067" s="121" t="str">
        <f t="shared" si="159"/>
        <v>71050301010000</v>
      </c>
      <c r="B1067" s="115" t="s">
        <v>439</v>
      </c>
      <c r="C1067" s="116" t="s">
        <v>149</v>
      </c>
      <c r="D1067" s="117" t="s">
        <v>442</v>
      </c>
      <c r="E1067" s="118" t="s">
        <v>106</v>
      </c>
      <c r="F1067" s="119" t="s">
        <v>106</v>
      </c>
      <c r="G1067" s="120" t="s">
        <v>440</v>
      </c>
      <c r="L1067" s="37" t="s">
        <v>537</v>
      </c>
      <c r="N1067" s="4"/>
      <c r="O1067" s="4"/>
    </row>
    <row r="1068" spans="1:15">
      <c r="A1068" s="121" t="str">
        <f t="shared" si="159"/>
        <v>71050301014213</v>
      </c>
      <c r="B1068" s="115" t="s">
        <v>439</v>
      </c>
      <c r="C1068" s="116" t="s">
        <v>149</v>
      </c>
      <c r="D1068" s="117" t="s">
        <v>442</v>
      </c>
      <c r="E1068" s="118" t="s">
        <v>106</v>
      </c>
      <c r="F1068" s="119" t="s">
        <v>106</v>
      </c>
      <c r="G1068" s="120">
        <v>4213</v>
      </c>
      <c r="L1068" s="37" t="s">
        <v>115</v>
      </c>
      <c r="M1068" s="38">
        <v>4213</v>
      </c>
      <c r="N1068" s="4"/>
      <c r="O1068" s="4"/>
    </row>
    <row r="1069" spans="1:15">
      <c r="A1069" s="121" t="str">
        <f t="shared" si="159"/>
        <v>71050601014269</v>
      </c>
      <c r="B1069" s="115" t="s">
        <v>439</v>
      </c>
      <c r="C1069" s="116" t="s">
        <v>149</v>
      </c>
      <c r="D1069" s="117" t="s">
        <v>157</v>
      </c>
      <c r="E1069" s="118" t="s">
        <v>106</v>
      </c>
      <c r="F1069" s="119" t="s">
        <v>106</v>
      </c>
      <c r="G1069" s="120">
        <v>4269</v>
      </c>
      <c r="L1069" s="37" t="s">
        <v>240</v>
      </c>
      <c r="M1069" s="38">
        <v>4269</v>
      </c>
      <c r="N1069" s="4"/>
      <c r="O1069" s="4"/>
    </row>
    <row r="1070" spans="1:15" ht="45">
      <c r="A1070" s="121" t="str">
        <f t="shared" si="159"/>
        <v>71050601014638</v>
      </c>
      <c r="B1070" s="115" t="s">
        <v>439</v>
      </c>
      <c r="C1070" s="116" t="s">
        <v>149</v>
      </c>
      <c r="D1070" s="117" t="s">
        <v>157</v>
      </c>
      <c r="E1070" s="118" t="s">
        <v>106</v>
      </c>
      <c r="F1070" s="119" t="s">
        <v>106</v>
      </c>
      <c r="G1070" s="120">
        <v>4638</v>
      </c>
      <c r="L1070" s="37" t="s">
        <v>241</v>
      </c>
      <c r="M1070" s="38">
        <v>4638</v>
      </c>
      <c r="N1070" s="4"/>
      <c r="O1070" s="4"/>
    </row>
    <row r="1071" spans="1:15" ht="30">
      <c r="A1071" s="121" t="str">
        <f t="shared" si="159"/>
        <v>71050601014819</v>
      </c>
      <c r="B1071" s="115" t="s">
        <v>439</v>
      </c>
      <c r="C1071" s="116" t="s">
        <v>149</v>
      </c>
      <c r="D1071" s="117" t="s">
        <v>157</v>
      </c>
      <c r="E1071" s="118" t="s">
        <v>106</v>
      </c>
      <c r="F1071" s="119" t="s">
        <v>106</v>
      </c>
      <c r="G1071" s="120">
        <v>4819</v>
      </c>
      <c r="L1071" s="37" t="s">
        <v>219</v>
      </c>
      <c r="M1071" s="38">
        <v>4819</v>
      </c>
      <c r="N1071" s="4"/>
      <c r="O1071" s="4"/>
    </row>
    <row r="1072" spans="1:15" ht="30">
      <c r="A1072" s="121" t="str">
        <f t="shared" si="159"/>
        <v>71050601015113</v>
      </c>
      <c r="B1072" s="115" t="s">
        <v>439</v>
      </c>
      <c r="C1072" s="116" t="s">
        <v>149</v>
      </c>
      <c r="D1072" s="117" t="s">
        <v>157</v>
      </c>
      <c r="E1072" s="118" t="s">
        <v>106</v>
      </c>
      <c r="F1072" s="119" t="s">
        <v>106</v>
      </c>
      <c r="G1072" s="120">
        <v>5113</v>
      </c>
      <c r="L1072" s="37" t="s">
        <v>174</v>
      </c>
      <c r="M1072" s="38">
        <v>5113</v>
      </c>
      <c r="N1072" s="4"/>
      <c r="O1072" s="4"/>
    </row>
    <row r="1073" spans="1:15">
      <c r="A1073" s="121" t="str">
        <f t="shared" si="159"/>
        <v>71050601040000</v>
      </c>
      <c r="B1073" s="115" t="s">
        <v>439</v>
      </c>
      <c r="C1073" s="116" t="s">
        <v>149</v>
      </c>
      <c r="D1073" s="117" t="s">
        <v>157</v>
      </c>
      <c r="E1073" s="118" t="s">
        <v>106</v>
      </c>
      <c r="F1073" s="119" t="s">
        <v>155</v>
      </c>
      <c r="G1073" s="120" t="s">
        <v>440</v>
      </c>
      <c r="L1073" s="37" t="s">
        <v>538</v>
      </c>
      <c r="N1073" s="4"/>
      <c r="O1073" s="4"/>
    </row>
    <row r="1074" spans="1:15">
      <c r="A1074" s="121" t="str">
        <f t="shared" si="159"/>
        <v>71050601044269</v>
      </c>
      <c r="B1074" s="115" t="s">
        <v>439</v>
      </c>
      <c r="C1074" s="116" t="s">
        <v>149</v>
      </c>
      <c r="D1074" s="117" t="s">
        <v>157</v>
      </c>
      <c r="E1074" s="118" t="s">
        <v>106</v>
      </c>
      <c r="F1074" s="119" t="s">
        <v>155</v>
      </c>
      <c r="G1074" s="120">
        <v>4269</v>
      </c>
      <c r="L1074" s="37" t="s">
        <v>240</v>
      </c>
      <c r="M1074" s="38">
        <v>4269</v>
      </c>
      <c r="N1074" s="4"/>
      <c r="O1074" s="4"/>
    </row>
    <row r="1075" spans="1:15" ht="30">
      <c r="A1075" s="121" t="str">
        <f t="shared" si="159"/>
        <v>71050601044819</v>
      </c>
      <c r="B1075" s="115" t="s">
        <v>439</v>
      </c>
      <c r="C1075" s="116" t="s">
        <v>149</v>
      </c>
      <c r="D1075" s="117" t="s">
        <v>157</v>
      </c>
      <c r="E1075" s="118" t="s">
        <v>106</v>
      </c>
      <c r="F1075" s="119" t="s">
        <v>155</v>
      </c>
      <c r="G1075" s="120">
        <v>4819</v>
      </c>
      <c r="L1075" s="37" t="s">
        <v>219</v>
      </c>
      <c r="M1075" s="38">
        <v>4819</v>
      </c>
      <c r="N1075" s="4"/>
      <c r="O1075" s="4"/>
    </row>
    <row r="1076" spans="1:15">
      <c r="A1076" s="121" t="str">
        <f t="shared" si="159"/>
        <v>71050601045221</v>
      </c>
      <c r="B1076" s="115" t="s">
        <v>439</v>
      </c>
      <c r="C1076" s="116" t="s">
        <v>149</v>
      </c>
      <c r="D1076" s="117" t="s">
        <v>157</v>
      </c>
      <c r="E1076" s="118" t="s">
        <v>106</v>
      </c>
      <c r="F1076" s="119" t="s">
        <v>155</v>
      </c>
      <c r="G1076" s="120">
        <v>5221</v>
      </c>
      <c r="L1076" s="37" t="s">
        <v>428</v>
      </c>
      <c r="M1076" s="38">
        <v>5221</v>
      </c>
      <c r="N1076" s="4"/>
      <c r="O1076" s="4"/>
    </row>
    <row r="1077" spans="1:15">
      <c r="A1077" s="121" t="str">
        <f t="shared" si="159"/>
        <v>71050601050000</v>
      </c>
      <c r="B1077" s="115" t="s">
        <v>439</v>
      </c>
      <c r="C1077" s="116" t="s">
        <v>149</v>
      </c>
      <c r="D1077" s="117" t="s">
        <v>157</v>
      </c>
      <c r="E1077" s="118" t="s">
        <v>106</v>
      </c>
      <c r="F1077" s="119" t="s">
        <v>149</v>
      </c>
      <c r="G1077" s="120" t="s">
        <v>440</v>
      </c>
      <c r="L1077" s="37" t="s">
        <v>539</v>
      </c>
      <c r="N1077" s="4"/>
      <c r="O1077" s="4"/>
    </row>
    <row r="1078" spans="1:15">
      <c r="A1078" s="121" t="str">
        <f t="shared" si="159"/>
        <v>71050601054861</v>
      </c>
      <c r="B1078" s="115" t="s">
        <v>439</v>
      </c>
      <c r="C1078" s="116" t="s">
        <v>149</v>
      </c>
      <c r="D1078" s="117" t="s">
        <v>157</v>
      </c>
      <c r="E1078" s="118" t="s">
        <v>106</v>
      </c>
      <c r="F1078" s="119" t="s">
        <v>149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9"/>
        <v>71060101025111</v>
      </c>
      <c r="B1079" s="115" t="s">
        <v>439</v>
      </c>
      <c r="C1079" s="116" t="s">
        <v>157</v>
      </c>
      <c r="D1079" s="117" t="s">
        <v>106</v>
      </c>
      <c r="E1079" s="118" t="s">
        <v>106</v>
      </c>
      <c r="F1079" s="119" t="s">
        <v>140</v>
      </c>
      <c r="G1079" s="120">
        <v>5111</v>
      </c>
      <c r="L1079" s="37" t="s">
        <v>421</v>
      </c>
      <c r="M1079" s="38">
        <v>5111</v>
      </c>
      <c r="N1079" s="4"/>
      <c r="O1079" s="4"/>
    </row>
    <row r="1080" spans="1:15">
      <c r="A1080" s="121" t="str">
        <f t="shared" si="159"/>
        <v>71060101025112</v>
      </c>
      <c r="B1080" s="115" t="s">
        <v>439</v>
      </c>
      <c r="C1080" s="116" t="s">
        <v>157</v>
      </c>
      <c r="D1080" s="117" t="s">
        <v>106</v>
      </c>
      <c r="E1080" s="118" t="s">
        <v>106</v>
      </c>
      <c r="F1080" s="119" t="s">
        <v>140</v>
      </c>
      <c r="G1080" s="120">
        <v>5112</v>
      </c>
      <c r="L1080" s="37" t="s">
        <v>173</v>
      </c>
      <c r="M1080" s="38">
        <v>5112</v>
      </c>
      <c r="N1080" s="4"/>
      <c r="O1080" s="4"/>
    </row>
    <row r="1081" spans="1:15">
      <c r="A1081" s="121" t="str">
        <f t="shared" si="159"/>
        <v>71060300000000</v>
      </c>
      <c r="B1081" s="115" t="s">
        <v>439</v>
      </c>
      <c r="C1081" s="116" t="s">
        <v>157</v>
      </c>
      <c r="D1081" s="117" t="s">
        <v>442</v>
      </c>
      <c r="E1081" s="118" t="s">
        <v>441</v>
      </c>
      <c r="F1081" s="119" t="s">
        <v>441</v>
      </c>
      <c r="G1081" s="120" t="s">
        <v>440</v>
      </c>
      <c r="L1081" s="37" t="s">
        <v>540</v>
      </c>
      <c r="N1081" s="4"/>
      <c r="O1081" s="4"/>
    </row>
    <row r="1082" spans="1:15">
      <c r="A1082" s="121" t="str">
        <f t="shared" si="159"/>
        <v>71060300000001</v>
      </c>
      <c r="B1082" s="115" t="s">
        <v>439</v>
      </c>
      <c r="C1082" s="116" t="s">
        <v>157</v>
      </c>
      <c r="D1082" s="117" t="s">
        <v>442</v>
      </c>
      <c r="E1082" s="118" t="s">
        <v>441</v>
      </c>
      <c r="F1082" s="119" t="s">
        <v>441</v>
      </c>
      <c r="G1082" s="120" t="s">
        <v>96</v>
      </c>
      <c r="L1082" s="37" t="e">
        <v>#N/A</v>
      </c>
      <c r="N1082" s="4"/>
      <c r="O1082" s="4"/>
    </row>
    <row r="1083" spans="1:15">
      <c r="A1083" s="121" t="str">
        <f t="shared" si="159"/>
        <v>71060301000000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441</v>
      </c>
      <c r="G1083" s="120" t="s">
        <v>440</v>
      </c>
      <c r="L1083" s="37" t="s">
        <v>541</v>
      </c>
      <c r="N1083" s="4"/>
      <c r="O1083" s="4"/>
    </row>
    <row r="1084" spans="1:15">
      <c r="A1084" s="121" t="str">
        <f t="shared" si="159"/>
        <v>71060301000001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441</v>
      </c>
      <c r="G1084" s="120" t="s">
        <v>96</v>
      </c>
      <c r="L1084" s="37" t="e">
        <v>#N/A</v>
      </c>
      <c r="N1084" s="4"/>
      <c r="O1084" s="4"/>
    </row>
    <row r="1085" spans="1:15">
      <c r="A1085" s="121" t="str">
        <f t="shared" si="159"/>
        <v>71060301010000</v>
      </c>
      <c r="B1085" s="115" t="s">
        <v>439</v>
      </c>
      <c r="C1085" s="116" t="s">
        <v>157</v>
      </c>
      <c r="D1085" s="117" t="s">
        <v>442</v>
      </c>
      <c r="E1085" s="118" t="s">
        <v>106</v>
      </c>
      <c r="F1085" s="119" t="s">
        <v>106</v>
      </c>
      <c r="G1085" s="120" t="s">
        <v>440</v>
      </c>
      <c r="L1085" s="37" t="s">
        <v>542</v>
      </c>
      <c r="N1085" s="4"/>
      <c r="O1085" s="4"/>
    </row>
    <row r="1086" spans="1:15">
      <c r="A1086" s="121" t="str">
        <f t="shared" si="159"/>
        <v>71060301014861</v>
      </c>
      <c r="B1086" s="115" t="s">
        <v>439</v>
      </c>
      <c r="C1086" s="116" t="s">
        <v>157</v>
      </c>
      <c r="D1086" s="117" t="s">
        <v>442</v>
      </c>
      <c r="E1086" s="118" t="s">
        <v>106</v>
      </c>
      <c r="F1086" s="119" t="s">
        <v>106</v>
      </c>
      <c r="G1086" s="120">
        <v>4861</v>
      </c>
      <c r="L1086" s="37" t="s">
        <v>134</v>
      </c>
      <c r="M1086" s="38">
        <v>4861</v>
      </c>
      <c r="N1086" s="4"/>
      <c r="O1086" s="4"/>
    </row>
    <row r="1087" spans="1:15">
      <c r="A1087" s="121" t="str">
        <f t="shared" si="159"/>
        <v>71060301020000</v>
      </c>
      <c r="B1087" s="115" t="s">
        <v>439</v>
      </c>
      <c r="C1087" s="116" t="s">
        <v>157</v>
      </c>
      <c r="D1087" s="117" t="s">
        <v>442</v>
      </c>
      <c r="E1087" s="118" t="s">
        <v>106</v>
      </c>
      <c r="F1087" s="119" t="s">
        <v>140</v>
      </c>
      <c r="G1087" s="120" t="s">
        <v>440</v>
      </c>
      <c r="L1087" s="37" t="s">
        <v>543</v>
      </c>
      <c r="N1087" s="4"/>
      <c r="O1087" s="4"/>
    </row>
    <row r="1088" spans="1:15">
      <c r="A1088" s="121" t="str">
        <f t="shared" si="159"/>
        <v>71060301024861</v>
      </c>
      <c r="B1088" s="115" t="s">
        <v>439</v>
      </c>
      <c r="C1088" s="116" t="s">
        <v>157</v>
      </c>
      <c r="D1088" s="117" t="s">
        <v>442</v>
      </c>
      <c r="E1088" s="118" t="s">
        <v>106</v>
      </c>
      <c r="F1088" s="119" t="s">
        <v>140</v>
      </c>
      <c r="G1088" s="120">
        <v>4861</v>
      </c>
      <c r="L1088" s="37" t="s">
        <v>134</v>
      </c>
      <c r="M1088" s="38">
        <v>4861</v>
      </c>
      <c r="N1088" s="4"/>
      <c r="O1088" s="4"/>
    </row>
    <row r="1089" spans="1:15">
      <c r="A1089" s="121" t="str">
        <f t="shared" si="159"/>
        <v>71060301030000</v>
      </c>
      <c r="B1089" s="115" t="s">
        <v>439</v>
      </c>
      <c r="C1089" s="116" t="s">
        <v>157</v>
      </c>
      <c r="D1089" s="117" t="s">
        <v>442</v>
      </c>
      <c r="E1089" s="118" t="s">
        <v>106</v>
      </c>
      <c r="F1089" s="119" t="s">
        <v>442</v>
      </c>
      <c r="G1089" s="120" t="s">
        <v>440</v>
      </c>
      <c r="L1089" s="37" t="s">
        <v>544</v>
      </c>
      <c r="N1089" s="4"/>
      <c r="O1089" s="4"/>
    </row>
    <row r="1090" spans="1:15">
      <c r="A1090" s="121" t="str">
        <f t="shared" si="159"/>
        <v>71060301034861</v>
      </c>
      <c r="B1090" s="115" t="s">
        <v>439</v>
      </c>
      <c r="C1090" s="116" t="s">
        <v>157</v>
      </c>
      <c r="D1090" s="117" t="s">
        <v>442</v>
      </c>
      <c r="E1090" s="118" t="s">
        <v>106</v>
      </c>
      <c r="F1090" s="119" t="s">
        <v>442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9"/>
        <v>71060301040000</v>
      </c>
      <c r="B1091" s="115" t="s">
        <v>439</v>
      </c>
      <c r="C1091" s="116" t="s">
        <v>157</v>
      </c>
      <c r="D1091" s="117" t="s">
        <v>442</v>
      </c>
      <c r="E1091" s="118" t="s">
        <v>106</v>
      </c>
      <c r="F1091" s="119" t="s">
        <v>155</v>
      </c>
      <c r="G1091" s="120" t="s">
        <v>440</v>
      </c>
      <c r="L1091" s="37" t="s">
        <v>545</v>
      </c>
      <c r="N1091" s="4"/>
      <c r="O1091" s="4"/>
    </row>
    <row r="1092" spans="1:15">
      <c r="A1092" s="121" t="str">
        <f t="shared" si="159"/>
        <v>71060301044861</v>
      </c>
      <c r="B1092" s="115" t="s">
        <v>439</v>
      </c>
      <c r="C1092" s="116" t="s">
        <v>157</v>
      </c>
      <c r="D1092" s="117" t="s">
        <v>442</v>
      </c>
      <c r="E1092" s="118" t="s">
        <v>106</v>
      </c>
      <c r="F1092" s="119" t="s">
        <v>155</v>
      </c>
      <c r="G1092" s="120">
        <v>4861</v>
      </c>
      <c r="L1092" s="37" t="s">
        <v>134</v>
      </c>
      <c r="M1092" s="38">
        <v>4861</v>
      </c>
      <c r="N1092" s="4"/>
      <c r="O1092" s="4"/>
    </row>
    <row r="1093" spans="1:15">
      <c r="A1093" s="121" t="str">
        <f t="shared" si="159"/>
        <v>71060301050000</v>
      </c>
      <c r="B1093" s="115" t="s">
        <v>439</v>
      </c>
      <c r="C1093" s="116" t="s">
        <v>157</v>
      </c>
      <c r="D1093" s="117" t="s">
        <v>442</v>
      </c>
      <c r="E1093" s="118" t="s">
        <v>106</v>
      </c>
      <c r="F1093" s="119" t="s">
        <v>149</v>
      </c>
      <c r="G1093" s="120" t="s">
        <v>440</v>
      </c>
      <c r="L1093" s="37" t="s">
        <v>546</v>
      </c>
      <c r="N1093" s="4"/>
      <c r="O1093" s="4"/>
    </row>
    <row r="1094" spans="1:15">
      <c r="A1094" s="121" t="str">
        <f t="shared" si="159"/>
        <v>71060301054861</v>
      </c>
      <c r="B1094" s="115" t="s">
        <v>439</v>
      </c>
      <c r="C1094" s="116" t="s">
        <v>157</v>
      </c>
      <c r="D1094" s="117" t="s">
        <v>442</v>
      </c>
      <c r="E1094" s="118" t="s">
        <v>106</v>
      </c>
      <c r="F1094" s="119" t="s">
        <v>149</v>
      </c>
      <c r="G1094" s="120">
        <v>4861</v>
      </c>
      <c r="L1094" s="37" t="s">
        <v>134</v>
      </c>
      <c r="M1094" s="38">
        <v>4861</v>
      </c>
      <c r="N1094" s="4"/>
      <c r="O1094" s="4"/>
    </row>
    <row r="1095" spans="1:15">
      <c r="A1095" s="121" t="str">
        <f t="shared" si="159"/>
        <v>71060401010000</v>
      </c>
      <c r="B1095" s="115" t="s">
        <v>439</v>
      </c>
      <c r="C1095" s="116" t="s">
        <v>157</v>
      </c>
      <c r="D1095" s="117" t="s">
        <v>155</v>
      </c>
      <c r="E1095" s="118" t="s">
        <v>106</v>
      </c>
      <c r="F1095" s="119" t="s">
        <v>106</v>
      </c>
      <c r="G1095" s="120" t="s">
        <v>440</v>
      </c>
      <c r="L1095" s="37" t="s">
        <v>547</v>
      </c>
      <c r="N1095" s="4"/>
      <c r="O1095" s="4"/>
    </row>
    <row r="1096" spans="1:15" ht="30">
      <c r="A1096" s="121" t="str">
        <f t="shared" si="159"/>
        <v>71060401015113</v>
      </c>
      <c r="B1096" s="115" t="s">
        <v>439</v>
      </c>
      <c r="C1096" s="116" t="s">
        <v>157</v>
      </c>
      <c r="D1096" s="117" t="s">
        <v>155</v>
      </c>
      <c r="E1096" s="118" t="s">
        <v>106</v>
      </c>
      <c r="F1096" s="119" t="s">
        <v>106</v>
      </c>
      <c r="G1096" s="120">
        <v>5113</v>
      </c>
      <c r="L1096" s="37" t="s">
        <v>174</v>
      </c>
      <c r="M1096" s="38">
        <v>5113</v>
      </c>
      <c r="N1096" s="4"/>
      <c r="O1096" s="4"/>
    </row>
    <row r="1097" spans="1:15">
      <c r="A1097" s="121" t="str">
        <f t="shared" si="159"/>
        <v>71060401015129</v>
      </c>
      <c r="B1097" s="115" t="s">
        <v>439</v>
      </c>
      <c r="C1097" s="116" t="s">
        <v>157</v>
      </c>
      <c r="D1097" s="117" t="s">
        <v>155</v>
      </c>
      <c r="E1097" s="118" t="s">
        <v>106</v>
      </c>
      <c r="F1097" s="119" t="s">
        <v>106</v>
      </c>
      <c r="G1097" s="120">
        <v>5129</v>
      </c>
      <c r="L1097" s="37" t="s">
        <v>424</v>
      </c>
      <c r="M1097" s="38">
        <v>5129</v>
      </c>
      <c r="N1097" s="4"/>
      <c r="O1097" s="4"/>
    </row>
    <row r="1098" spans="1:15">
      <c r="A1098" s="121" t="str">
        <f t="shared" si="159"/>
        <v>71060401020000</v>
      </c>
      <c r="B1098" s="115" t="s">
        <v>439</v>
      </c>
      <c r="C1098" s="116" t="s">
        <v>157</v>
      </c>
      <c r="D1098" s="117" t="s">
        <v>155</v>
      </c>
      <c r="E1098" s="118" t="s">
        <v>106</v>
      </c>
      <c r="F1098" s="119" t="s">
        <v>140</v>
      </c>
      <c r="G1098" s="120" t="s">
        <v>440</v>
      </c>
      <c r="L1098" s="37" t="s">
        <v>548</v>
      </c>
      <c r="N1098" s="4"/>
      <c r="O1098" s="4"/>
    </row>
    <row r="1099" spans="1:15" ht="30">
      <c r="A1099" s="121" t="str">
        <f t="shared" si="159"/>
        <v>71060401024511</v>
      </c>
      <c r="B1099" s="115" t="s">
        <v>439</v>
      </c>
      <c r="C1099" s="116" t="s">
        <v>157</v>
      </c>
      <c r="D1099" s="117" t="s">
        <v>155</v>
      </c>
      <c r="E1099" s="118" t="s">
        <v>106</v>
      </c>
      <c r="F1099" s="119" t="s">
        <v>140</v>
      </c>
      <c r="G1099" s="120">
        <v>4511</v>
      </c>
      <c r="L1099" s="37" t="s">
        <v>217</v>
      </c>
      <c r="M1099" s="38">
        <v>4511</v>
      </c>
      <c r="N1099" s="4"/>
      <c r="O1099" s="4"/>
    </row>
    <row r="1100" spans="1:15">
      <c r="A1100" s="121" t="str">
        <f t="shared" si="159"/>
        <v>71060401024861</v>
      </c>
      <c r="B1100" s="115" t="s">
        <v>439</v>
      </c>
      <c r="C1100" s="116" t="s">
        <v>157</v>
      </c>
      <c r="D1100" s="117" t="s">
        <v>155</v>
      </c>
      <c r="E1100" s="118" t="s">
        <v>106</v>
      </c>
      <c r="F1100" s="119" t="s">
        <v>140</v>
      </c>
      <c r="G1100" s="120">
        <v>4861</v>
      </c>
      <c r="L1100" s="37" t="s">
        <v>134</v>
      </c>
      <c r="M1100" s="38">
        <v>4861</v>
      </c>
      <c r="N1100" s="4"/>
      <c r="O1100" s="4"/>
    </row>
    <row r="1101" spans="1:15">
      <c r="A1101" s="121" t="str">
        <f t="shared" si="159"/>
        <v>71060401040000</v>
      </c>
      <c r="B1101" s="115" t="s">
        <v>439</v>
      </c>
      <c r="C1101" s="116" t="s">
        <v>157</v>
      </c>
      <c r="D1101" s="117" t="s">
        <v>155</v>
      </c>
      <c r="E1101" s="118" t="s">
        <v>106</v>
      </c>
      <c r="F1101" s="119" t="s">
        <v>155</v>
      </c>
      <c r="G1101" s="120" t="s">
        <v>440</v>
      </c>
      <c r="L1101" s="37" t="s">
        <v>549</v>
      </c>
      <c r="N1101" s="4"/>
      <c r="O1101" s="4"/>
    </row>
    <row r="1102" spans="1:15" ht="30">
      <c r="A1102" s="121" t="str">
        <f t="shared" si="159"/>
        <v>71060401045113</v>
      </c>
      <c r="B1102" s="115" t="s">
        <v>439</v>
      </c>
      <c r="C1102" s="116" t="s">
        <v>157</v>
      </c>
      <c r="D1102" s="117" t="s">
        <v>155</v>
      </c>
      <c r="E1102" s="118" t="s">
        <v>106</v>
      </c>
      <c r="F1102" s="119" t="s">
        <v>155</v>
      </c>
      <c r="G1102" s="120">
        <v>5113</v>
      </c>
      <c r="L1102" s="37" t="s">
        <v>174</v>
      </c>
      <c r="M1102" s="38">
        <v>5113</v>
      </c>
      <c r="N1102" s="4"/>
      <c r="O1102" s="4"/>
    </row>
    <row r="1103" spans="1:15">
      <c r="A1103" s="121" t="str">
        <f t="shared" si="159"/>
        <v>71060500000000</v>
      </c>
      <c r="B1103" s="115" t="s">
        <v>439</v>
      </c>
      <c r="C1103" s="116" t="s">
        <v>157</v>
      </c>
      <c r="D1103" s="117" t="s">
        <v>149</v>
      </c>
      <c r="E1103" s="118" t="s">
        <v>441</v>
      </c>
      <c r="F1103" s="119" t="s">
        <v>441</v>
      </c>
      <c r="G1103" s="120" t="s">
        <v>440</v>
      </c>
      <c r="L1103" s="37" t="s">
        <v>550</v>
      </c>
      <c r="N1103" s="4"/>
      <c r="O1103" s="4"/>
    </row>
    <row r="1104" spans="1:15">
      <c r="A1104" s="121" t="str">
        <f t="shared" si="159"/>
        <v>71060500000001</v>
      </c>
      <c r="B1104" s="115" t="s">
        <v>439</v>
      </c>
      <c r="C1104" s="116" t="s">
        <v>157</v>
      </c>
      <c r="D1104" s="117" t="s">
        <v>149</v>
      </c>
      <c r="E1104" s="118" t="s">
        <v>441</v>
      </c>
      <c r="F1104" s="119" t="s">
        <v>441</v>
      </c>
      <c r="G1104" s="120" t="s">
        <v>96</v>
      </c>
      <c r="L1104" s="37" t="e">
        <v>#N/A</v>
      </c>
      <c r="N1104" s="4"/>
      <c r="O1104" s="4"/>
    </row>
    <row r="1105" spans="1:15">
      <c r="A1105" s="121" t="str">
        <f t="shared" si="159"/>
        <v>71060501000000</v>
      </c>
      <c r="B1105" s="115" t="s">
        <v>439</v>
      </c>
      <c r="C1105" s="116" t="s">
        <v>157</v>
      </c>
      <c r="D1105" s="117" t="s">
        <v>149</v>
      </c>
      <c r="E1105" s="118" t="s">
        <v>106</v>
      </c>
      <c r="F1105" s="119" t="s">
        <v>441</v>
      </c>
      <c r="G1105" s="120" t="s">
        <v>440</v>
      </c>
      <c r="L1105" s="37" t="s">
        <v>551</v>
      </c>
      <c r="N1105" s="4"/>
      <c r="O1105" s="4"/>
    </row>
    <row r="1106" spans="1:15">
      <c r="A1106" s="121" t="str">
        <f t="shared" si="159"/>
        <v>71060501000001</v>
      </c>
      <c r="B1106" s="115" t="s">
        <v>439</v>
      </c>
      <c r="C1106" s="116" t="s">
        <v>157</v>
      </c>
      <c r="D1106" s="117" t="s">
        <v>149</v>
      </c>
      <c r="E1106" s="118" t="s">
        <v>106</v>
      </c>
      <c r="F1106" s="119" t="s">
        <v>441</v>
      </c>
      <c r="G1106" s="120" t="s">
        <v>96</v>
      </c>
      <c r="L1106" s="37" t="e">
        <v>#N/A</v>
      </c>
      <c r="N1106" s="4"/>
      <c r="O1106" s="4"/>
    </row>
    <row r="1107" spans="1:15">
      <c r="A1107" s="121" t="str">
        <f t="shared" si="159"/>
        <v>71060501010000</v>
      </c>
      <c r="B1107" s="115" t="s">
        <v>439</v>
      </c>
      <c r="C1107" s="116" t="s">
        <v>157</v>
      </c>
      <c r="D1107" s="117" t="s">
        <v>149</v>
      </c>
      <c r="E1107" s="118" t="s">
        <v>106</v>
      </c>
      <c r="F1107" s="119" t="s">
        <v>106</v>
      </c>
      <c r="G1107" s="120" t="s">
        <v>440</v>
      </c>
      <c r="L1107" s="37" t="s">
        <v>552</v>
      </c>
      <c r="N1107" s="4"/>
      <c r="O1107" s="4"/>
    </row>
    <row r="1108" spans="1:15">
      <c r="A1108" s="121" t="str">
        <f t="shared" si="159"/>
        <v>71060501015134</v>
      </c>
      <c r="B1108" s="115" t="s">
        <v>439</v>
      </c>
      <c r="C1108" s="116" t="s">
        <v>157</v>
      </c>
      <c r="D1108" s="117" t="s">
        <v>149</v>
      </c>
      <c r="E1108" s="118" t="s">
        <v>106</v>
      </c>
      <c r="F1108" s="119" t="s">
        <v>106</v>
      </c>
      <c r="G1108" s="120">
        <v>5134</v>
      </c>
      <c r="L1108" s="37" t="s">
        <v>139</v>
      </c>
      <c r="M1108" s="38">
        <v>5134</v>
      </c>
      <c r="N1108" s="4"/>
      <c r="O1108" s="4"/>
    </row>
    <row r="1109" spans="1:15">
      <c r="A1109" s="121" t="str">
        <f t="shared" si="159"/>
        <v>71060601034269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442</v>
      </c>
      <c r="G1109" s="120">
        <v>4269</v>
      </c>
      <c r="L1109" s="37" t="s">
        <v>240</v>
      </c>
      <c r="M1109" s="38">
        <v>4269</v>
      </c>
      <c r="N1109" s="4"/>
      <c r="O1109" s="4"/>
    </row>
    <row r="1110" spans="1:15" ht="30">
      <c r="A1110" s="121" t="str">
        <f t="shared" si="159"/>
        <v>71060601034521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442</v>
      </c>
      <c r="G1110" s="120">
        <v>4521</v>
      </c>
      <c r="L1110" s="37" t="s">
        <v>267</v>
      </c>
      <c r="M1110" s="38">
        <v>4521</v>
      </c>
      <c r="N1110" s="4"/>
      <c r="O1110" s="4"/>
    </row>
    <row r="1111" spans="1:15" ht="30">
      <c r="A1111" s="121" t="str">
        <f t="shared" si="159"/>
        <v>71060601034819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442</v>
      </c>
      <c r="G1111" s="120">
        <v>4819</v>
      </c>
      <c r="L1111" s="37" t="s">
        <v>219</v>
      </c>
      <c r="M1111" s="38">
        <v>4819</v>
      </c>
      <c r="N1111" s="4"/>
      <c r="O1111" s="4"/>
    </row>
    <row r="1112" spans="1:15">
      <c r="A1112" s="121" t="str">
        <f t="shared" si="159"/>
        <v>71060601035112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442</v>
      </c>
      <c r="G1112" s="120">
        <v>5112</v>
      </c>
      <c r="L1112" s="37" t="s">
        <v>173</v>
      </c>
      <c r="M1112" s="38">
        <v>5112</v>
      </c>
      <c r="N1112" s="4"/>
      <c r="O1112" s="4"/>
    </row>
    <row r="1113" spans="1:15">
      <c r="A1113" s="121" t="str">
        <f t="shared" si="159"/>
        <v>71060601044269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155</v>
      </c>
      <c r="G1113" s="120">
        <v>4269</v>
      </c>
      <c r="L1113" s="37" t="s">
        <v>240</v>
      </c>
      <c r="M1113" s="38">
        <v>4269</v>
      </c>
      <c r="N1113" s="4"/>
      <c r="O1113" s="4"/>
    </row>
    <row r="1114" spans="1:15" ht="30">
      <c r="A1114" s="121" t="str">
        <f t="shared" si="159"/>
        <v>71060601044521</v>
      </c>
      <c r="B1114" s="115" t="s">
        <v>439</v>
      </c>
      <c r="C1114" s="116" t="s">
        <v>157</v>
      </c>
      <c r="D1114" s="117" t="s">
        <v>157</v>
      </c>
      <c r="E1114" s="118" t="s">
        <v>106</v>
      </c>
      <c r="F1114" s="119" t="s">
        <v>155</v>
      </c>
      <c r="G1114" s="120">
        <v>4521</v>
      </c>
      <c r="L1114" s="37" t="s">
        <v>267</v>
      </c>
      <c r="M1114" s="38">
        <v>4521</v>
      </c>
      <c r="N1114" s="4"/>
      <c r="O1114" s="4"/>
    </row>
    <row r="1115" spans="1:15">
      <c r="A1115" s="121" t="str">
        <f t="shared" si="159"/>
        <v>71060601050000</v>
      </c>
      <c r="B1115" s="115" t="s">
        <v>439</v>
      </c>
      <c r="C1115" s="116" t="s">
        <v>157</v>
      </c>
      <c r="D1115" s="117" t="s">
        <v>157</v>
      </c>
      <c r="E1115" s="118" t="s">
        <v>106</v>
      </c>
      <c r="F1115" s="119" t="s">
        <v>149</v>
      </c>
      <c r="G1115" s="120" t="s">
        <v>440</v>
      </c>
      <c r="L1115" s="37" t="s">
        <v>553</v>
      </c>
      <c r="N1115" s="4"/>
      <c r="O1115" s="4"/>
    </row>
    <row r="1116" spans="1:15">
      <c r="A1116" s="121" t="str">
        <f t="shared" si="159"/>
        <v>71060601054861</v>
      </c>
      <c r="B1116" s="115" t="s">
        <v>439</v>
      </c>
      <c r="C1116" s="116" t="s">
        <v>157</v>
      </c>
      <c r="D1116" s="117" t="s">
        <v>157</v>
      </c>
      <c r="E1116" s="118" t="s">
        <v>106</v>
      </c>
      <c r="F1116" s="119" t="s">
        <v>149</v>
      </c>
      <c r="G1116" s="120">
        <v>4861</v>
      </c>
      <c r="L1116" s="37" t="s">
        <v>134</v>
      </c>
      <c r="M1116" s="38">
        <v>4861</v>
      </c>
      <c r="N1116" s="4"/>
      <c r="O1116" s="4"/>
    </row>
    <row r="1117" spans="1:15">
      <c r="A1117" s="121" t="str">
        <f t="shared" si="159"/>
        <v>71060601060000</v>
      </c>
      <c r="B1117" s="115" t="s">
        <v>439</v>
      </c>
      <c r="C1117" s="116" t="s">
        <v>157</v>
      </c>
      <c r="D1117" s="117" t="s">
        <v>157</v>
      </c>
      <c r="E1117" s="118" t="s">
        <v>106</v>
      </c>
      <c r="F1117" s="119" t="s">
        <v>157</v>
      </c>
      <c r="G1117" s="120" t="s">
        <v>440</v>
      </c>
      <c r="L1117" s="37" t="s">
        <v>554</v>
      </c>
      <c r="N1117" s="4"/>
      <c r="O1117" s="4"/>
    </row>
    <row r="1118" spans="1:15" ht="45">
      <c r="A1118" s="121" t="str">
        <f t="shared" si="159"/>
        <v>71060601064638</v>
      </c>
      <c r="B1118" s="115" t="s">
        <v>439</v>
      </c>
      <c r="C1118" s="116" t="s">
        <v>157</v>
      </c>
      <c r="D1118" s="117" t="s">
        <v>157</v>
      </c>
      <c r="E1118" s="118" t="s">
        <v>106</v>
      </c>
      <c r="F1118" s="119" t="s">
        <v>157</v>
      </c>
      <c r="G1118" s="120">
        <v>4638</v>
      </c>
      <c r="L1118" s="37" t="s">
        <v>241</v>
      </c>
      <c r="M1118" s="38">
        <v>4638</v>
      </c>
      <c r="N1118" s="4"/>
      <c r="O1118" s="4"/>
    </row>
    <row r="1119" spans="1:15">
      <c r="A1119" s="121" t="str">
        <f t="shared" si="159"/>
        <v>71060601070000</v>
      </c>
      <c r="B1119" s="115" t="s">
        <v>439</v>
      </c>
      <c r="C1119" s="116" t="s">
        <v>157</v>
      </c>
      <c r="D1119" s="117" t="s">
        <v>157</v>
      </c>
      <c r="E1119" s="118" t="s">
        <v>106</v>
      </c>
      <c r="F1119" s="119" t="s">
        <v>183</v>
      </c>
      <c r="G1119" s="120" t="s">
        <v>440</v>
      </c>
      <c r="L1119" s="37" t="s">
        <v>555</v>
      </c>
      <c r="N1119" s="4"/>
      <c r="O1119" s="4"/>
    </row>
    <row r="1120" spans="1:15" ht="30">
      <c r="A1120" s="121" t="str">
        <f t="shared" si="159"/>
        <v>71060601074251</v>
      </c>
      <c r="B1120" s="115" t="s">
        <v>439</v>
      </c>
      <c r="C1120" s="116" t="s">
        <v>157</v>
      </c>
      <c r="D1120" s="117" t="s">
        <v>157</v>
      </c>
      <c r="E1120" s="118" t="s">
        <v>106</v>
      </c>
      <c r="F1120" s="119" t="s">
        <v>183</v>
      </c>
      <c r="G1120" s="120">
        <v>4251</v>
      </c>
      <c r="L1120" s="37" t="s">
        <v>142</v>
      </c>
      <c r="M1120" s="38">
        <v>4251</v>
      </c>
      <c r="N1120" s="4"/>
      <c r="O1120" s="4"/>
    </row>
    <row r="1121" spans="1:15">
      <c r="A1121" s="121" t="str">
        <f t="shared" si="159"/>
        <v>71060601090000</v>
      </c>
      <c r="B1121" s="115" t="s">
        <v>439</v>
      </c>
      <c r="C1121" s="116" t="s">
        <v>157</v>
      </c>
      <c r="D1121" s="117" t="s">
        <v>157</v>
      </c>
      <c r="E1121" s="118" t="s">
        <v>106</v>
      </c>
      <c r="F1121" s="119" t="s">
        <v>187</v>
      </c>
      <c r="G1121" s="120" t="s">
        <v>440</v>
      </c>
      <c r="L1121" s="37" t="s">
        <v>556</v>
      </c>
      <c r="N1121" s="4"/>
      <c r="O1121" s="4"/>
    </row>
    <row r="1122" spans="1:15" ht="30">
      <c r="A1122" s="121" t="str">
        <f t="shared" si="159"/>
        <v>71060601094251</v>
      </c>
      <c r="B1122" s="115" t="s">
        <v>439</v>
      </c>
      <c r="C1122" s="116" t="s">
        <v>157</v>
      </c>
      <c r="D1122" s="117" t="s">
        <v>157</v>
      </c>
      <c r="E1122" s="118" t="s">
        <v>106</v>
      </c>
      <c r="F1122" s="119" t="s">
        <v>187</v>
      </c>
      <c r="G1122" s="120">
        <v>4251</v>
      </c>
      <c r="L1122" s="37" t="s">
        <v>142</v>
      </c>
      <c r="M1122" s="38">
        <v>4251</v>
      </c>
      <c r="N1122" s="4"/>
      <c r="O1122" s="4"/>
    </row>
    <row r="1123" spans="1:15" ht="30">
      <c r="A1123" s="121" t="str">
        <f t="shared" si="159"/>
        <v>71060601095113</v>
      </c>
      <c r="B1123" s="115" t="s">
        <v>439</v>
      </c>
      <c r="C1123" s="116" t="s">
        <v>157</v>
      </c>
      <c r="D1123" s="117" t="s">
        <v>157</v>
      </c>
      <c r="E1123" s="118" t="s">
        <v>106</v>
      </c>
      <c r="F1123" s="119" t="s">
        <v>187</v>
      </c>
      <c r="G1123" s="120">
        <v>5113</v>
      </c>
      <c r="L1123" s="37" t="s">
        <v>174</v>
      </c>
      <c r="M1123" s="38">
        <v>5113</v>
      </c>
      <c r="N1123" s="4"/>
      <c r="O1123" s="4"/>
    </row>
    <row r="1124" spans="1:15">
      <c r="A1124" s="121" t="str">
        <f t="shared" si="159"/>
        <v>71070000000000</v>
      </c>
      <c r="B1124" s="115" t="s">
        <v>439</v>
      </c>
      <c r="C1124" s="116" t="s">
        <v>183</v>
      </c>
      <c r="D1124" s="117" t="s">
        <v>441</v>
      </c>
      <c r="E1124" s="118" t="s">
        <v>441</v>
      </c>
      <c r="F1124" s="119" t="s">
        <v>441</v>
      </c>
      <c r="G1124" s="120" t="s">
        <v>440</v>
      </c>
      <c r="L1124" s="37" t="s">
        <v>557</v>
      </c>
      <c r="N1124" s="4"/>
      <c r="O1124" s="4"/>
    </row>
    <row r="1125" spans="1:15">
      <c r="A1125" s="121" t="str">
        <f t="shared" si="159"/>
        <v>71070000000001</v>
      </c>
      <c r="B1125" s="115" t="s">
        <v>439</v>
      </c>
      <c r="C1125" s="116" t="s">
        <v>183</v>
      </c>
      <c r="D1125" s="117" t="s">
        <v>441</v>
      </c>
      <c r="E1125" s="118" t="s">
        <v>441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9"/>
        <v>71070100000000</v>
      </c>
      <c r="B1126" s="115" t="s">
        <v>439</v>
      </c>
      <c r="C1126" s="116" t="s">
        <v>183</v>
      </c>
      <c r="D1126" s="117" t="s">
        <v>106</v>
      </c>
      <c r="E1126" s="118" t="s">
        <v>441</v>
      </c>
      <c r="F1126" s="119" t="s">
        <v>441</v>
      </c>
      <c r="G1126" s="120" t="s">
        <v>440</v>
      </c>
      <c r="L1126" s="37" t="s">
        <v>558</v>
      </c>
      <c r="N1126" s="4"/>
      <c r="O1126" s="4"/>
    </row>
    <row r="1127" spans="1:15">
      <c r="A1127" s="121" t="str">
        <f t="shared" si="159"/>
        <v>71070100000001</v>
      </c>
      <c r="B1127" s="115" t="s">
        <v>439</v>
      </c>
      <c r="C1127" s="116" t="s">
        <v>183</v>
      </c>
      <c r="D1127" s="117" t="s">
        <v>106</v>
      </c>
      <c r="E1127" s="118" t="s">
        <v>441</v>
      </c>
      <c r="F1127" s="119" t="s">
        <v>441</v>
      </c>
      <c r="G1127" s="120" t="s">
        <v>96</v>
      </c>
      <c r="L1127" s="37" t="e">
        <v>#N/A</v>
      </c>
      <c r="N1127" s="4"/>
      <c r="O1127" s="4"/>
    </row>
    <row r="1128" spans="1:15">
      <c r="A1128" s="121" t="str">
        <f t="shared" si="159"/>
        <v>71070101000000</v>
      </c>
      <c r="B1128" s="115" t="s">
        <v>439</v>
      </c>
      <c r="C1128" s="116" t="s">
        <v>183</v>
      </c>
      <c r="D1128" s="117" t="s">
        <v>106</v>
      </c>
      <c r="E1128" s="118" t="s">
        <v>106</v>
      </c>
      <c r="F1128" s="119" t="s">
        <v>441</v>
      </c>
      <c r="G1128" s="120" t="s">
        <v>440</v>
      </c>
      <c r="L1128" s="37" t="s">
        <v>559</v>
      </c>
      <c r="N1128" s="4"/>
      <c r="O1128" s="4"/>
    </row>
    <row r="1129" spans="1:15">
      <c r="A1129" s="121" t="str">
        <f t="shared" ref="A1129:A1192" si="160">CONCATENATE(B1129,C1129,D1129,E1129,F1129,G1129)</f>
        <v>71070101000001</v>
      </c>
      <c r="B1129" s="115" t="s">
        <v>439</v>
      </c>
      <c r="C1129" s="116" t="s">
        <v>183</v>
      </c>
      <c r="D1129" s="117" t="s">
        <v>106</v>
      </c>
      <c r="E1129" s="118" t="s">
        <v>106</v>
      </c>
      <c r="F1129" s="119" t="s">
        <v>441</v>
      </c>
      <c r="G1129" s="120" t="s">
        <v>96</v>
      </c>
      <c r="L1129" s="37" t="e">
        <v>#N/A</v>
      </c>
      <c r="N1129" s="4"/>
      <c r="O1129" s="4"/>
    </row>
    <row r="1130" spans="1:15">
      <c r="A1130" s="121" t="str">
        <f t="shared" si="160"/>
        <v>71070101010000</v>
      </c>
      <c r="B1130" s="115" t="s">
        <v>439</v>
      </c>
      <c r="C1130" s="116" t="s">
        <v>183</v>
      </c>
      <c r="D1130" s="117" t="s">
        <v>106</v>
      </c>
      <c r="E1130" s="118" t="s">
        <v>106</v>
      </c>
      <c r="F1130" s="119" t="s">
        <v>106</v>
      </c>
      <c r="G1130" s="120" t="s">
        <v>440</v>
      </c>
      <c r="L1130" s="37" t="s">
        <v>560</v>
      </c>
      <c r="N1130" s="4"/>
      <c r="O1130" s="4"/>
    </row>
    <row r="1131" spans="1:15">
      <c r="A1131" s="121" t="str">
        <f t="shared" si="160"/>
        <v>71070101015129</v>
      </c>
      <c r="B1131" s="115" t="s">
        <v>439</v>
      </c>
      <c r="C1131" s="116" t="s">
        <v>183</v>
      </c>
      <c r="D1131" s="117" t="s">
        <v>106</v>
      </c>
      <c r="E1131" s="118" t="s">
        <v>106</v>
      </c>
      <c r="F1131" s="119" t="s">
        <v>106</v>
      </c>
      <c r="G1131" s="120">
        <v>5129</v>
      </c>
      <c r="L1131" s="37" t="s">
        <v>424</v>
      </c>
      <c r="M1131" s="38">
        <v>5129</v>
      </c>
      <c r="N1131" s="4"/>
      <c r="O1131" s="4"/>
    </row>
    <row r="1132" spans="1:15">
      <c r="A1132" s="121" t="str">
        <f t="shared" si="160"/>
        <v>71070600000000</v>
      </c>
      <c r="B1132" s="115" t="s">
        <v>439</v>
      </c>
      <c r="C1132" s="116" t="s">
        <v>183</v>
      </c>
      <c r="D1132" s="117" t="s">
        <v>157</v>
      </c>
      <c r="E1132" s="118" t="s">
        <v>441</v>
      </c>
      <c r="F1132" s="119" t="s">
        <v>441</v>
      </c>
      <c r="G1132" s="120" t="s">
        <v>440</v>
      </c>
      <c r="L1132" s="37" t="s">
        <v>561</v>
      </c>
      <c r="N1132" s="4"/>
      <c r="O1132" s="4"/>
    </row>
    <row r="1133" spans="1:15">
      <c r="A1133" s="121" t="str">
        <f t="shared" si="160"/>
        <v>71070600000001</v>
      </c>
      <c r="B1133" s="115" t="s">
        <v>439</v>
      </c>
      <c r="C1133" s="116" t="s">
        <v>183</v>
      </c>
      <c r="D1133" s="117" t="s">
        <v>157</v>
      </c>
      <c r="E1133" s="118" t="s">
        <v>441</v>
      </c>
      <c r="F1133" s="119" t="s">
        <v>441</v>
      </c>
      <c r="G1133" s="120" t="s">
        <v>96</v>
      </c>
      <c r="L1133" s="37" t="e">
        <v>#N/A</v>
      </c>
      <c r="N1133" s="4"/>
      <c r="O1133" s="4"/>
    </row>
    <row r="1134" spans="1:15">
      <c r="A1134" s="121" t="str">
        <f t="shared" si="160"/>
        <v>71070601000000</v>
      </c>
      <c r="B1134" s="115" t="s">
        <v>439</v>
      </c>
      <c r="C1134" s="116" t="s">
        <v>183</v>
      </c>
      <c r="D1134" s="117" t="s">
        <v>157</v>
      </c>
      <c r="E1134" s="118" t="s">
        <v>106</v>
      </c>
      <c r="F1134" s="119" t="s">
        <v>441</v>
      </c>
      <c r="G1134" s="120" t="s">
        <v>440</v>
      </c>
      <c r="L1134" s="37" t="s">
        <v>562</v>
      </c>
      <c r="N1134" s="4"/>
      <c r="O1134" s="4"/>
    </row>
    <row r="1135" spans="1:15">
      <c r="A1135" s="121" t="str">
        <f t="shared" si="160"/>
        <v>71070601000001</v>
      </c>
      <c r="B1135" s="115" t="s">
        <v>439</v>
      </c>
      <c r="C1135" s="116" t="s">
        <v>183</v>
      </c>
      <c r="D1135" s="117" t="s">
        <v>157</v>
      </c>
      <c r="E1135" s="118" t="s">
        <v>106</v>
      </c>
      <c r="F1135" s="119" t="s">
        <v>441</v>
      </c>
      <c r="G1135" s="120" t="s">
        <v>96</v>
      </c>
      <c r="L1135" s="37" t="e">
        <v>#N/A</v>
      </c>
      <c r="N1135" s="4"/>
      <c r="O1135" s="4"/>
    </row>
    <row r="1136" spans="1:15">
      <c r="A1136" s="121" t="str">
        <f t="shared" si="160"/>
        <v>71070601010000</v>
      </c>
      <c r="B1136" s="115" t="s">
        <v>439</v>
      </c>
      <c r="C1136" s="116" t="s">
        <v>183</v>
      </c>
      <c r="D1136" s="117" t="s">
        <v>157</v>
      </c>
      <c r="E1136" s="118" t="s">
        <v>106</v>
      </c>
      <c r="F1136" s="119" t="s">
        <v>106</v>
      </c>
      <c r="G1136" s="120" t="s">
        <v>440</v>
      </c>
      <c r="L1136" s="37" t="s">
        <v>563</v>
      </c>
      <c r="N1136" s="4"/>
      <c r="O1136" s="4"/>
    </row>
    <row r="1137" spans="1:15">
      <c r="A1137" s="121" t="str">
        <f t="shared" si="160"/>
        <v>71070601014639</v>
      </c>
      <c r="B1137" s="115" t="s">
        <v>439</v>
      </c>
      <c r="C1137" s="116" t="s">
        <v>183</v>
      </c>
      <c r="D1137" s="117" t="s">
        <v>157</v>
      </c>
      <c r="E1137" s="118" t="s">
        <v>106</v>
      </c>
      <c r="F1137" s="119" t="s">
        <v>106</v>
      </c>
      <c r="G1137" s="120">
        <v>4639</v>
      </c>
      <c r="L1137" s="37" t="s">
        <v>167</v>
      </c>
      <c r="M1137" s="38">
        <v>4639</v>
      </c>
      <c r="N1137" s="4"/>
      <c r="O1137" s="4"/>
    </row>
    <row r="1138" spans="1:15" ht="30">
      <c r="A1138" s="121" t="str">
        <f t="shared" si="160"/>
        <v>71070601015113</v>
      </c>
      <c r="B1138" s="115" t="s">
        <v>439</v>
      </c>
      <c r="C1138" s="116" t="s">
        <v>183</v>
      </c>
      <c r="D1138" s="117" t="s">
        <v>157</v>
      </c>
      <c r="E1138" s="118" t="s">
        <v>106</v>
      </c>
      <c r="F1138" s="119" t="s">
        <v>106</v>
      </c>
      <c r="G1138" s="120">
        <v>5113</v>
      </c>
      <c r="L1138" s="37" t="s">
        <v>174</v>
      </c>
      <c r="M1138" s="38">
        <v>5113</v>
      </c>
      <c r="N1138" s="4"/>
      <c r="O1138" s="4"/>
    </row>
    <row r="1139" spans="1:15">
      <c r="A1139" s="121" t="str">
        <f t="shared" si="160"/>
        <v>71070601020000</v>
      </c>
      <c r="B1139" s="115" t="s">
        <v>439</v>
      </c>
      <c r="C1139" s="116" t="s">
        <v>183</v>
      </c>
      <c r="D1139" s="117" t="s">
        <v>157</v>
      </c>
      <c r="E1139" s="118" t="s">
        <v>106</v>
      </c>
      <c r="F1139" s="119" t="s">
        <v>140</v>
      </c>
      <c r="G1139" s="120" t="s">
        <v>440</v>
      </c>
      <c r="L1139" s="37" t="s">
        <v>564</v>
      </c>
      <c r="N1139" s="4"/>
      <c r="O1139" s="4"/>
    </row>
    <row r="1140" spans="1:15">
      <c r="A1140" s="121" t="str">
        <f t="shared" si="160"/>
        <v>71070601024241</v>
      </c>
      <c r="B1140" s="115" t="s">
        <v>439</v>
      </c>
      <c r="C1140" s="116" t="s">
        <v>183</v>
      </c>
      <c r="D1140" s="117" t="s">
        <v>157</v>
      </c>
      <c r="E1140" s="118" t="s">
        <v>106</v>
      </c>
      <c r="F1140" s="119" t="s">
        <v>140</v>
      </c>
      <c r="G1140" s="120">
        <v>4241</v>
      </c>
      <c r="L1140" s="37" t="s">
        <v>396</v>
      </c>
      <c r="M1140" s="38">
        <v>4241</v>
      </c>
      <c r="N1140" s="4"/>
      <c r="O1140" s="4"/>
    </row>
    <row r="1141" spans="1:15">
      <c r="A1141" s="121" t="str">
        <f t="shared" si="160"/>
        <v>71070601030000</v>
      </c>
      <c r="B1141" s="115" t="s">
        <v>439</v>
      </c>
      <c r="C1141" s="116" t="s">
        <v>183</v>
      </c>
      <c r="D1141" s="117" t="s">
        <v>157</v>
      </c>
      <c r="E1141" s="118" t="s">
        <v>106</v>
      </c>
      <c r="F1141" s="119" t="s">
        <v>442</v>
      </c>
      <c r="G1141" s="120" t="s">
        <v>440</v>
      </c>
      <c r="L1141" s="37" t="s">
        <v>565</v>
      </c>
      <c r="N1141" s="4"/>
      <c r="O1141" s="4"/>
    </row>
    <row r="1142" spans="1:15">
      <c r="A1142" s="121" t="str">
        <f t="shared" si="160"/>
        <v>71070601034639</v>
      </c>
      <c r="B1142" s="115" t="s">
        <v>439</v>
      </c>
      <c r="C1142" s="116" t="s">
        <v>183</v>
      </c>
      <c r="D1142" s="117" t="s">
        <v>157</v>
      </c>
      <c r="E1142" s="118" t="s">
        <v>106</v>
      </c>
      <c r="F1142" s="119" t="s">
        <v>442</v>
      </c>
      <c r="G1142" s="120">
        <v>4639</v>
      </c>
      <c r="L1142" s="37" t="s">
        <v>167</v>
      </c>
      <c r="M1142" s="38">
        <v>4639</v>
      </c>
      <c r="N1142" s="4"/>
      <c r="O1142" s="4"/>
    </row>
    <row r="1143" spans="1:15">
      <c r="A1143" s="121" t="str">
        <f t="shared" si="160"/>
        <v>71080101014639</v>
      </c>
      <c r="B1143" s="115" t="s">
        <v>439</v>
      </c>
      <c r="C1143" s="116" t="s">
        <v>185</v>
      </c>
      <c r="D1143" s="117" t="s">
        <v>106</v>
      </c>
      <c r="E1143" s="118" t="s">
        <v>106</v>
      </c>
      <c r="F1143" s="119" t="s">
        <v>106</v>
      </c>
      <c r="G1143" s="120">
        <v>4639</v>
      </c>
      <c r="L1143" s="37" t="s">
        <v>167</v>
      </c>
      <c r="M1143" s="38">
        <v>4639</v>
      </c>
      <c r="N1143" s="4"/>
      <c r="O1143" s="4"/>
    </row>
    <row r="1144" spans="1:15">
      <c r="A1144" s="121" t="str">
        <f t="shared" si="160"/>
        <v>71080101020000</v>
      </c>
      <c r="B1144" s="115" t="s">
        <v>439</v>
      </c>
      <c r="C1144" s="116" t="s">
        <v>185</v>
      </c>
      <c r="D1144" s="117" t="s">
        <v>106</v>
      </c>
      <c r="E1144" s="118" t="s">
        <v>106</v>
      </c>
      <c r="F1144" s="119" t="s">
        <v>140</v>
      </c>
      <c r="G1144" s="120" t="s">
        <v>440</v>
      </c>
      <c r="L1144" s="37" t="s">
        <v>566</v>
      </c>
      <c r="N1144" s="4"/>
      <c r="O1144" s="4"/>
    </row>
    <row r="1145" spans="1:15" ht="30">
      <c r="A1145" s="121" t="str">
        <f t="shared" si="160"/>
        <v>71080101024251</v>
      </c>
      <c r="B1145" s="115" t="s">
        <v>439</v>
      </c>
      <c r="C1145" s="116" t="s">
        <v>185</v>
      </c>
      <c r="D1145" s="117" t="s">
        <v>106</v>
      </c>
      <c r="E1145" s="118" t="s">
        <v>106</v>
      </c>
      <c r="F1145" s="119" t="s">
        <v>140</v>
      </c>
      <c r="G1145" s="120">
        <v>4251</v>
      </c>
      <c r="L1145" s="37" t="s">
        <v>142</v>
      </c>
      <c r="M1145" s="38">
        <v>4251</v>
      </c>
      <c r="N1145" s="4"/>
      <c r="O1145" s="4"/>
    </row>
    <row r="1146" spans="1:15">
      <c r="A1146" s="121" t="str">
        <f t="shared" si="160"/>
        <v>71080101024639</v>
      </c>
      <c r="B1146" s="115" t="s">
        <v>439</v>
      </c>
      <c r="C1146" s="116" t="s">
        <v>185</v>
      </c>
      <c r="D1146" s="117" t="s">
        <v>106</v>
      </c>
      <c r="E1146" s="118" t="s">
        <v>106</v>
      </c>
      <c r="F1146" s="119" t="s">
        <v>140</v>
      </c>
      <c r="G1146" s="120">
        <v>4639</v>
      </c>
      <c r="L1146" s="37" t="s">
        <v>167</v>
      </c>
      <c r="M1146" s="38">
        <v>4639</v>
      </c>
      <c r="N1146" s="4"/>
      <c r="O1146" s="4"/>
    </row>
    <row r="1147" spans="1:15" ht="30">
      <c r="A1147" s="121" t="str">
        <f t="shared" si="160"/>
        <v>71080101024819</v>
      </c>
      <c r="B1147" s="115" t="s">
        <v>439</v>
      </c>
      <c r="C1147" s="116" t="s">
        <v>185</v>
      </c>
      <c r="D1147" s="117" t="s">
        <v>106</v>
      </c>
      <c r="E1147" s="118" t="s">
        <v>106</v>
      </c>
      <c r="F1147" s="119" t="s">
        <v>140</v>
      </c>
      <c r="G1147" s="120">
        <v>4819</v>
      </c>
      <c r="L1147" s="37" t="s">
        <v>219</v>
      </c>
      <c r="M1147" s="38">
        <v>4819</v>
      </c>
      <c r="N1147" s="4"/>
      <c r="O1147" s="4"/>
    </row>
    <row r="1148" spans="1:15">
      <c r="A1148" s="121" t="str">
        <f t="shared" si="160"/>
        <v>71080101025112</v>
      </c>
      <c r="B1148" s="115" t="s">
        <v>439</v>
      </c>
      <c r="C1148" s="116" t="s">
        <v>185</v>
      </c>
      <c r="D1148" s="117" t="s">
        <v>106</v>
      </c>
      <c r="E1148" s="118" t="s">
        <v>106</v>
      </c>
      <c r="F1148" s="119" t="s">
        <v>140</v>
      </c>
      <c r="G1148" s="120">
        <v>5112</v>
      </c>
      <c r="L1148" s="37" t="s">
        <v>173</v>
      </c>
      <c r="M1148" s="38">
        <v>5112</v>
      </c>
      <c r="N1148" s="4"/>
      <c r="O1148" s="4"/>
    </row>
    <row r="1149" spans="1:15" ht="30">
      <c r="A1149" s="121" t="str">
        <f t="shared" si="160"/>
        <v>71080101025113</v>
      </c>
      <c r="B1149" s="115" t="s">
        <v>439</v>
      </c>
      <c r="C1149" s="116" t="s">
        <v>185</v>
      </c>
      <c r="D1149" s="117" t="s">
        <v>106</v>
      </c>
      <c r="E1149" s="118" t="s">
        <v>106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60"/>
        <v>71080101030000</v>
      </c>
      <c r="B1150" s="115" t="s">
        <v>439</v>
      </c>
      <c r="C1150" s="116" t="s">
        <v>185</v>
      </c>
      <c r="D1150" s="117" t="s">
        <v>106</v>
      </c>
      <c r="E1150" s="118" t="s">
        <v>106</v>
      </c>
      <c r="F1150" s="119" t="s">
        <v>442</v>
      </c>
      <c r="G1150" s="120" t="s">
        <v>440</v>
      </c>
      <c r="L1150" s="37" t="s">
        <v>567</v>
      </c>
      <c r="N1150" s="4"/>
      <c r="O1150" s="4"/>
    </row>
    <row r="1151" spans="1:15">
      <c r="A1151" s="121" t="str">
        <f t="shared" si="160"/>
        <v>71080101034239</v>
      </c>
      <c r="B1151" s="115" t="s">
        <v>439</v>
      </c>
      <c r="C1151" s="116" t="s">
        <v>185</v>
      </c>
      <c r="D1151" s="117" t="s">
        <v>106</v>
      </c>
      <c r="E1151" s="118" t="s">
        <v>106</v>
      </c>
      <c r="F1151" s="119" t="s">
        <v>442</v>
      </c>
      <c r="G1151" s="120">
        <v>4239</v>
      </c>
      <c r="L1151" s="37" t="s">
        <v>125</v>
      </c>
      <c r="M1151" s="38">
        <v>4239</v>
      </c>
      <c r="N1151" s="4"/>
      <c r="O1151" s="4"/>
    </row>
    <row r="1152" spans="1:15">
      <c r="A1152" s="121" t="str">
        <f t="shared" si="160"/>
        <v>71080201020000</v>
      </c>
      <c r="B1152" s="115" t="s">
        <v>439</v>
      </c>
      <c r="C1152" s="116" t="s">
        <v>185</v>
      </c>
      <c r="D1152" s="117" t="s">
        <v>140</v>
      </c>
      <c r="E1152" s="118" t="s">
        <v>106</v>
      </c>
      <c r="F1152" s="119" t="s">
        <v>140</v>
      </c>
      <c r="G1152" s="120" t="s">
        <v>440</v>
      </c>
      <c r="L1152" s="37" t="s">
        <v>568</v>
      </c>
      <c r="N1152" s="4"/>
      <c r="O1152" s="4"/>
    </row>
    <row r="1153" spans="1:15" ht="30">
      <c r="A1153" s="121" t="str">
        <f t="shared" si="160"/>
        <v>71080201025113</v>
      </c>
      <c r="B1153" s="115" t="s">
        <v>439</v>
      </c>
      <c r="C1153" s="116" t="s">
        <v>185</v>
      </c>
      <c r="D1153" s="117" t="s">
        <v>140</v>
      </c>
      <c r="E1153" s="118" t="s">
        <v>106</v>
      </c>
      <c r="F1153" s="119" t="s">
        <v>140</v>
      </c>
      <c r="G1153" s="120">
        <v>5113</v>
      </c>
      <c r="L1153" s="37" t="s">
        <v>174</v>
      </c>
      <c r="M1153" s="38">
        <v>5113</v>
      </c>
      <c r="N1153" s="4"/>
      <c r="O1153" s="4"/>
    </row>
    <row r="1154" spans="1:15">
      <c r="A1154" s="121" t="str">
        <f t="shared" si="160"/>
        <v>71080202000000</v>
      </c>
      <c r="B1154" s="115" t="s">
        <v>439</v>
      </c>
      <c r="C1154" s="116" t="s">
        <v>185</v>
      </c>
      <c r="D1154" s="117" t="s">
        <v>140</v>
      </c>
      <c r="E1154" s="118" t="s">
        <v>140</v>
      </c>
      <c r="F1154" s="119" t="s">
        <v>441</v>
      </c>
      <c r="G1154" s="120" t="s">
        <v>440</v>
      </c>
      <c r="L1154" s="37" t="s">
        <v>569</v>
      </c>
      <c r="N1154" s="4"/>
      <c r="O1154" s="4"/>
    </row>
    <row r="1155" spans="1:15">
      <c r="A1155" s="121" t="str">
        <f t="shared" si="160"/>
        <v>71080202000001</v>
      </c>
      <c r="B1155" s="115" t="s">
        <v>439</v>
      </c>
      <c r="C1155" s="116" t="s">
        <v>185</v>
      </c>
      <c r="D1155" s="117" t="s">
        <v>140</v>
      </c>
      <c r="E1155" s="118" t="s">
        <v>140</v>
      </c>
      <c r="F1155" s="119" t="s">
        <v>441</v>
      </c>
      <c r="G1155" s="120" t="s">
        <v>96</v>
      </c>
      <c r="L1155" s="37" t="e">
        <v>#N/A</v>
      </c>
      <c r="N1155" s="4"/>
      <c r="O1155" s="4"/>
    </row>
    <row r="1156" spans="1:15">
      <c r="A1156" s="121" t="str">
        <f t="shared" si="160"/>
        <v>71080202010000</v>
      </c>
      <c r="B1156" s="115" t="s">
        <v>439</v>
      </c>
      <c r="C1156" s="116" t="s">
        <v>185</v>
      </c>
      <c r="D1156" s="117" t="s">
        <v>140</v>
      </c>
      <c r="E1156" s="118" t="s">
        <v>140</v>
      </c>
      <c r="F1156" s="119" t="s">
        <v>106</v>
      </c>
      <c r="G1156" s="120" t="s">
        <v>440</v>
      </c>
      <c r="L1156" s="37" t="s">
        <v>570</v>
      </c>
      <c r="N1156" s="4"/>
      <c r="O1156" s="4"/>
    </row>
    <row r="1157" spans="1:15" ht="30">
      <c r="A1157" s="121" t="str">
        <f t="shared" si="160"/>
        <v>71080202014511</v>
      </c>
      <c r="B1157" s="115" t="s">
        <v>439</v>
      </c>
      <c r="C1157" s="116" t="s">
        <v>185</v>
      </c>
      <c r="D1157" s="117" t="s">
        <v>140</v>
      </c>
      <c r="E1157" s="118" t="s">
        <v>140</v>
      </c>
      <c r="F1157" s="119" t="s">
        <v>106</v>
      </c>
      <c r="G1157" s="120">
        <v>4511</v>
      </c>
      <c r="L1157" s="37" t="s">
        <v>217</v>
      </c>
      <c r="M1157" s="38">
        <v>4511</v>
      </c>
      <c r="N1157" s="4"/>
      <c r="O1157" s="4"/>
    </row>
    <row r="1158" spans="1:15">
      <c r="A1158" s="121" t="str">
        <f t="shared" si="160"/>
        <v>71080202020000</v>
      </c>
      <c r="B1158" s="115" t="s">
        <v>439</v>
      </c>
      <c r="C1158" s="116" t="s">
        <v>185</v>
      </c>
      <c r="D1158" s="117" t="s">
        <v>140</v>
      </c>
      <c r="E1158" s="118" t="s">
        <v>140</v>
      </c>
      <c r="F1158" s="119" t="s">
        <v>140</v>
      </c>
      <c r="G1158" s="120" t="s">
        <v>440</v>
      </c>
      <c r="L1158" s="37" t="s">
        <v>571</v>
      </c>
      <c r="N1158" s="4"/>
      <c r="O1158" s="4"/>
    </row>
    <row r="1159" spans="1:15" ht="30">
      <c r="A1159" s="121" t="str">
        <f t="shared" si="160"/>
        <v>71080202025113</v>
      </c>
      <c r="B1159" s="115" t="s">
        <v>439</v>
      </c>
      <c r="C1159" s="116" t="s">
        <v>185</v>
      </c>
      <c r="D1159" s="117" t="s">
        <v>140</v>
      </c>
      <c r="E1159" s="118" t="s">
        <v>140</v>
      </c>
      <c r="F1159" s="119" t="s">
        <v>140</v>
      </c>
      <c r="G1159" s="120">
        <v>5113</v>
      </c>
      <c r="L1159" s="37" t="s">
        <v>174</v>
      </c>
      <c r="M1159" s="38">
        <v>5113</v>
      </c>
      <c r="N1159" s="4"/>
      <c r="O1159" s="4"/>
    </row>
    <row r="1160" spans="1:15">
      <c r="A1160" s="121" t="str">
        <f t="shared" si="160"/>
        <v>71080203020000</v>
      </c>
      <c r="B1160" s="115" t="s">
        <v>439</v>
      </c>
      <c r="C1160" s="116" t="s">
        <v>185</v>
      </c>
      <c r="D1160" s="117" t="s">
        <v>140</v>
      </c>
      <c r="E1160" s="118" t="s">
        <v>442</v>
      </c>
      <c r="F1160" s="119" t="s">
        <v>140</v>
      </c>
      <c r="G1160" s="120" t="s">
        <v>440</v>
      </c>
      <c r="L1160" s="37" t="s">
        <v>572</v>
      </c>
      <c r="N1160" s="4"/>
      <c r="O1160" s="4"/>
    </row>
    <row r="1161" spans="1:15" ht="30">
      <c r="A1161" s="121" t="str">
        <f t="shared" si="160"/>
        <v>71080203025113</v>
      </c>
      <c r="B1161" s="115" t="s">
        <v>439</v>
      </c>
      <c r="C1161" s="116" t="s">
        <v>185</v>
      </c>
      <c r="D1161" s="117" t="s">
        <v>140</v>
      </c>
      <c r="E1161" s="118" t="s">
        <v>442</v>
      </c>
      <c r="F1161" s="119" t="s">
        <v>140</v>
      </c>
      <c r="G1161" s="120">
        <v>5113</v>
      </c>
      <c r="L1161" s="37" t="s">
        <v>174</v>
      </c>
      <c r="M1161" s="38">
        <v>5113</v>
      </c>
      <c r="N1161" s="4"/>
      <c r="O1161" s="4"/>
    </row>
    <row r="1162" spans="1:15">
      <c r="A1162" s="121" t="str">
        <f t="shared" si="160"/>
        <v>71080203025129</v>
      </c>
      <c r="B1162" s="115" t="s">
        <v>439</v>
      </c>
      <c r="C1162" s="116" t="s">
        <v>185</v>
      </c>
      <c r="D1162" s="117" t="s">
        <v>140</v>
      </c>
      <c r="E1162" s="118" t="s">
        <v>442</v>
      </c>
      <c r="F1162" s="119" t="s">
        <v>140</v>
      </c>
      <c r="G1162" s="120">
        <v>5129</v>
      </c>
      <c r="L1162" s="37" t="s">
        <v>424</v>
      </c>
      <c r="M1162" s="38">
        <v>5129</v>
      </c>
      <c r="N1162" s="4"/>
      <c r="O1162" s="4"/>
    </row>
    <row r="1163" spans="1:15">
      <c r="A1163" s="121" t="str">
        <f t="shared" si="160"/>
        <v>71080204014216</v>
      </c>
      <c r="B1163" s="115" t="s">
        <v>439</v>
      </c>
      <c r="C1163" s="116" t="s">
        <v>185</v>
      </c>
      <c r="D1163" s="117" t="s">
        <v>140</v>
      </c>
      <c r="E1163" s="118" t="s">
        <v>155</v>
      </c>
      <c r="F1163" s="119" t="s">
        <v>106</v>
      </c>
      <c r="G1163" s="120">
        <v>4216</v>
      </c>
      <c r="L1163" s="37" t="s">
        <v>118</v>
      </c>
      <c r="M1163" s="38">
        <v>4216</v>
      </c>
      <c r="N1163" s="4"/>
      <c r="O1163" s="4"/>
    </row>
    <row r="1164" spans="1:15">
      <c r="A1164" s="121" t="str">
        <f t="shared" si="160"/>
        <v>71080204020000</v>
      </c>
      <c r="B1164" s="115" t="s">
        <v>439</v>
      </c>
      <c r="C1164" s="116" t="s">
        <v>185</v>
      </c>
      <c r="D1164" s="117" t="s">
        <v>140</v>
      </c>
      <c r="E1164" s="118" t="s">
        <v>155</v>
      </c>
      <c r="F1164" s="119" t="s">
        <v>140</v>
      </c>
      <c r="G1164" s="120" t="s">
        <v>440</v>
      </c>
      <c r="L1164" s="37" t="s">
        <v>573</v>
      </c>
      <c r="N1164" s="4"/>
      <c r="O1164" s="4"/>
    </row>
    <row r="1165" spans="1:15" ht="30">
      <c r="A1165" s="121" t="str">
        <f t="shared" si="160"/>
        <v>71080204024511</v>
      </c>
      <c r="B1165" s="115" t="s">
        <v>439</v>
      </c>
      <c r="C1165" s="116" t="s">
        <v>185</v>
      </c>
      <c r="D1165" s="117" t="s">
        <v>140</v>
      </c>
      <c r="E1165" s="118" t="s">
        <v>155</v>
      </c>
      <c r="F1165" s="119" t="s">
        <v>140</v>
      </c>
      <c r="G1165" s="120">
        <v>4511</v>
      </c>
      <c r="L1165" s="37" t="s">
        <v>217</v>
      </c>
      <c r="M1165" s="38">
        <v>4511</v>
      </c>
      <c r="N1165" s="4"/>
      <c r="O1165" s="4"/>
    </row>
    <row r="1166" spans="1:15">
      <c r="A1166" s="121" t="str">
        <f t="shared" si="160"/>
        <v>71080204030000</v>
      </c>
      <c r="B1166" s="115" t="s">
        <v>439</v>
      </c>
      <c r="C1166" s="116" t="s">
        <v>185</v>
      </c>
      <c r="D1166" s="117" t="s">
        <v>140</v>
      </c>
      <c r="E1166" s="118" t="s">
        <v>155</v>
      </c>
      <c r="F1166" s="119" t="s">
        <v>442</v>
      </c>
      <c r="G1166" s="120" t="s">
        <v>440</v>
      </c>
      <c r="L1166" s="37" t="s">
        <v>0</v>
      </c>
      <c r="N1166" s="4"/>
      <c r="O1166" s="4"/>
    </row>
    <row r="1167" spans="1:15" ht="30">
      <c r="A1167" s="121" t="str">
        <f t="shared" si="160"/>
        <v>71080204035113</v>
      </c>
      <c r="B1167" s="115" t="s">
        <v>439</v>
      </c>
      <c r="C1167" s="116" t="s">
        <v>185</v>
      </c>
      <c r="D1167" s="117" t="s">
        <v>140</v>
      </c>
      <c r="E1167" s="118" t="s">
        <v>155</v>
      </c>
      <c r="F1167" s="119" t="s">
        <v>442</v>
      </c>
      <c r="G1167" s="120">
        <v>5113</v>
      </c>
      <c r="L1167" s="37" t="s">
        <v>174</v>
      </c>
      <c r="M1167" s="38">
        <v>5113</v>
      </c>
      <c r="N1167" s="4"/>
      <c r="O1167" s="4"/>
    </row>
    <row r="1168" spans="1:15">
      <c r="A1168" s="121" t="str">
        <f t="shared" si="160"/>
        <v>71080205000000</v>
      </c>
      <c r="B1168" s="115" t="s">
        <v>439</v>
      </c>
      <c r="C1168" s="116" t="s">
        <v>185</v>
      </c>
      <c r="D1168" s="117" t="s">
        <v>140</v>
      </c>
      <c r="E1168" s="118" t="s">
        <v>149</v>
      </c>
      <c r="F1168" s="119" t="s">
        <v>441</v>
      </c>
      <c r="G1168" s="120" t="s">
        <v>440</v>
      </c>
      <c r="L1168" s="37" t="s">
        <v>1</v>
      </c>
      <c r="N1168" s="4"/>
      <c r="O1168" s="4"/>
    </row>
    <row r="1169" spans="1:15">
      <c r="A1169" s="121" t="str">
        <f t="shared" si="160"/>
        <v>71080205000001</v>
      </c>
      <c r="B1169" s="115" t="s">
        <v>439</v>
      </c>
      <c r="C1169" s="116" t="s">
        <v>185</v>
      </c>
      <c r="D1169" s="117" t="s">
        <v>140</v>
      </c>
      <c r="E1169" s="118" t="s">
        <v>149</v>
      </c>
      <c r="F1169" s="119" t="s">
        <v>441</v>
      </c>
      <c r="G1169" s="120" t="s">
        <v>96</v>
      </c>
      <c r="L1169" s="37" t="e">
        <v>#N/A</v>
      </c>
      <c r="N1169" s="4"/>
      <c r="O1169" s="4"/>
    </row>
    <row r="1170" spans="1:15">
      <c r="A1170" s="121" t="str">
        <f t="shared" si="160"/>
        <v>71080205010000</v>
      </c>
      <c r="B1170" s="115" t="s">
        <v>439</v>
      </c>
      <c r="C1170" s="116" t="s">
        <v>185</v>
      </c>
      <c r="D1170" s="117" t="s">
        <v>140</v>
      </c>
      <c r="E1170" s="118" t="s">
        <v>149</v>
      </c>
      <c r="F1170" s="119" t="s">
        <v>106</v>
      </c>
      <c r="G1170" s="120" t="s">
        <v>440</v>
      </c>
      <c r="L1170" s="37" t="s">
        <v>2</v>
      </c>
      <c r="N1170" s="4"/>
      <c r="O1170" s="4"/>
    </row>
    <row r="1171" spans="1:15" ht="30">
      <c r="A1171" s="121" t="str">
        <f t="shared" si="160"/>
        <v>71080205014511</v>
      </c>
      <c r="B1171" s="115" t="s">
        <v>439</v>
      </c>
      <c r="C1171" s="116" t="s">
        <v>185</v>
      </c>
      <c r="D1171" s="117" t="s">
        <v>140</v>
      </c>
      <c r="E1171" s="118" t="s">
        <v>149</v>
      </c>
      <c r="F1171" s="119" t="s">
        <v>106</v>
      </c>
      <c r="G1171" s="120">
        <v>4511</v>
      </c>
      <c r="L1171" s="37" t="s">
        <v>217</v>
      </c>
      <c r="M1171" s="38">
        <v>4511</v>
      </c>
      <c r="N1171" s="4"/>
      <c r="O1171" s="4"/>
    </row>
    <row r="1172" spans="1:15">
      <c r="A1172" s="121" t="str">
        <f t="shared" si="160"/>
        <v>71080205020000</v>
      </c>
      <c r="B1172" s="115" t="s">
        <v>439</v>
      </c>
      <c r="C1172" s="116" t="s">
        <v>185</v>
      </c>
      <c r="D1172" s="117" t="s">
        <v>140</v>
      </c>
      <c r="E1172" s="118" t="s">
        <v>149</v>
      </c>
      <c r="F1172" s="119" t="s">
        <v>140</v>
      </c>
      <c r="G1172" s="120" t="s">
        <v>440</v>
      </c>
      <c r="L1172" s="37" t="s">
        <v>3</v>
      </c>
      <c r="N1172" s="4"/>
      <c r="O1172" s="4"/>
    </row>
    <row r="1173" spans="1:15" ht="30">
      <c r="A1173" s="121" t="str">
        <f t="shared" si="160"/>
        <v>71080205024511</v>
      </c>
      <c r="B1173" s="115" t="s">
        <v>439</v>
      </c>
      <c r="C1173" s="116" t="s">
        <v>185</v>
      </c>
      <c r="D1173" s="117" t="s">
        <v>140</v>
      </c>
      <c r="E1173" s="118" t="s">
        <v>149</v>
      </c>
      <c r="F1173" s="119" t="s">
        <v>140</v>
      </c>
      <c r="G1173" s="120">
        <v>4511</v>
      </c>
      <c r="L1173" s="37" t="s">
        <v>217</v>
      </c>
      <c r="M1173" s="38">
        <v>4511</v>
      </c>
      <c r="N1173" s="4"/>
      <c r="O1173" s="4"/>
    </row>
    <row r="1174" spans="1:15">
      <c r="A1174" s="121" t="str">
        <f t="shared" si="160"/>
        <v>71080207000000</v>
      </c>
      <c r="B1174" s="115" t="s">
        <v>439</v>
      </c>
      <c r="C1174" s="116" t="s">
        <v>185</v>
      </c>
      <c r="D1174" s="117" t="s">
        <v>140</v>
      </c>
      <c r="E1174" s="118" t="s">
        <v>183</v>
      </c>
      <c r="F1174" s="119" t="s">
        <v>441</v>
      </c>
      <c r="G1174" s="120" t="s">
        <v>440</v>
      </c>
      <c r="L1174" s="37" t="s">
        <v>4</v>
      </c>
      <c r="N1174" s="4"/>
      <c r="O1174" s="4"/>
    </row>
    <row r="1175" spans="1:15">
      <c r="A1175" s="121" t="str">
        <f t="shared" si="160"/>
        <v>71080207000001</v>
      </c>
      <c r="B1175" s="115" t="s">
        <v>439</v>
      </c>
      <c r="C1175" s="116" t="s">
        <v>185</v>
      </c>
      <c r="D1175" s="117" t="s">
        <v>140</v>
      </c>
      <c r="E1175" s="118" t="s">
        <v>183</v>
      </c>
      <c r="F1175" s="119" t="s">
        <v>441</v>
      </c>
      <c r="G1175" s="120" t="s">
        <v>96</v>
      </c>
      <c r="L1175" s="37" t="e">
        <v>#N/A</v>
      </c>
      <c r="N1175" s="4"/>
      <c r="O1175" s="4"/>
    </row>
    <row r="1176" spans="1:15">
      <c r="A1176" s="121" t="str">
        <f t="shared" si="160"/>
        <v>71080207010000</v>
      </c>
      <c r="B1176" s="115" t="s">
        <v>439</v>
      </c>
      <c r="C1176" s="116" t="s">
        <v>185</v>
      </c>
      <c r="D1176" s="117" t="s">
        <v>140</v>
      </c>
      <c r="E1176" s="118" t="s">
        <v>183</v>
      </c>
      <c r="F1176" s="119" t="s">
        <v>106</v>
      </c>
      <c r="G1176" s="120" t="s">
        <v>440</v>
      </c>
      <c r="L1176" s="37" t="s">
        <v>5</v>
      </c>
      <c r="N1176" s="4"/>
      <c r="O1176" s="4"/>
    </row>
    <row r="1177" spans="1:15">
      <c r="A1177" s="121" t="str">
        <f t="shared" si="160"/>
        <v>71080207014239</v>
      </c>
      <c r="B1177" s="115" t="s">
        <v>439</v>
      </c>
      <c r="C1177" s="116" t="s">
        <v>185</v>
      </c>
      <c r="D1177" s="117" t="s">
        <v>140</v>
      </c>
      <c r="E1177" s="118" t="s">
        <v>183</v>
      </c>
      <c r="F1177" s="119" t="s">
        <v>106</v>
      </c>
      <c r="G1177" s="120">
        <v>4239</v>
      </c>
      <c r="L1177" s="37" t="s">
        <v>125</v>
      </c>
      <c r="M1177" s="38">
        <v>4239</v>
      </c>
      <c r="N1177" s="4"/>
      <c r="O1177" s="4"/>
    </row>
    <row r="1178" spans="1:15" ht="30">
      <c r="A1178" s="121" t="str">
        <f t="shared" si="160"/>
        <v>71080207014251</v>
      </c>
      <c r="B1178" s="115" t="s">
        <v>439</v>
      </c>
      <c r="C1178" s="116" t="s">
        <v>185</v>
      </c>
      <c r="D1178" s="117" t="s">
        <v>140</v>
      </c>
      <c r="E1178" s="118" t="s">
        <v>183</v>
      </c>
      <c r="F1178" s="119" t="s">
        <v>106</v>
      </c>
      <c r="G1178" s="120">
        <v>4251</v>
      </c>
      <c r="L1178" s="37" t="s">
        <v>142</v>
      </c>
      <c r="M1178" s="38">
        <v>4251</v>
      </c>
      <c r="N1178" s="4"/>
      <c r="O1178" s="4"/>
    </row>
    <row r="1179" spans="1:15">
      <c r="A1179" s="121" t="str">
        <f t="shared" si="160"/>
        <v>71080300000000</v>
      </c>
      <c r="B1179" s="115" t="s">
        <v>439</v>
      </c>
      <c r="C1179" s="116" t="s">
        <v>185</v>
      </c>
      <c r="D1179" s="117" t="s">
        <v>442</v>
      </c>
      <c r="E1179" s="118" t="s">
        <v>441</v>
      </c>
      <c r="F1179" s="119" t="s">
        <v>441</v>
      </c>
      <c r="G1179" s="120" t="s">
        <v>440</v>
      </c>
      <c r="L1179" s="37" t="s">
        <v>6</v>
      </c>
      <c r="N1179" s="4"/>
      <c r="O1179" s="4"/>
    </row>
    <row r="1180" spans="1:15">
      <c r="A1180" s="121" t="str">
        <f t="shared" si="160"/>
        <v>71080300000001</v>
      </c>
      <c r="B1180" s="115" t="s">
        <v>439</v>
      </c>
      <c r="C1180" s="116" t="s">
        <v>185</v>
      </c>
      <c r="D1180" s="117" t="s">
        <v>442</v>
      </c>
      <c r="E1180" s="118" t="s">
        <v>441</v>
      </c>
      <c r="F1180" s="119" t="s">
        <v>441</v>
      </c>
      <c r="G1180" s="120" t="s">
        <v>96</v>
      </c>
      <c r="L1180" s="37" t="e">
        <v>#N/A</v>
      </c>
      <c r="N1180" s="4"/>
      <c r="O1180" s="4"/>
    </row>
    <row r="1181" spans="1:15">
      <c r="A1181" s="121" t="str">
        <f t="shared" si="160"/>
        <v>71080301000000</v>
      </c>
      <c r="B1181" s="115" t="s">
        <v>439</v>
      </c>
      <c r="C1181" s="116" t="s">
        <v>185</v>
      </c>
      <c r="D1181" s="117" t="s">
        <v>442</v>
      </c>
      <c r="E1181" s="118" t="s">
        <v>106</v>
      </c>
      <c r="F1181" s="119" t="s">
        <v>441</v>
      </c>
      <c r="G1181" s="120" t="s">
        <v>440</v>
      </c>
      <c r="L1181" s="37" t="s">
        <v>7</v>
      </c>
      <c r="N1181" s="4"/>
      <c r="O1181" s="4"/>
    </row>
    <row r="1182" spans="1:15">
      <c r="A1182" s="121" t="str">
        <f t="shared" si="160"/>
        <v>71080301000001</v>
      </c>
      <c r="B1182" s="115" t="s">
        <v>439</v>
      </c>
      <c r="C1182" s="116" t="s">
        <v>185</v>
      </c>
      <c r="D1182" s="117" t="s">
        <v>442</v>
      </c>
      <c r="E1182" s="118" t="s">
        <v>106</v>
      </c>
      <c r="F1182" s="119" t="s">
        <v>441</v>
      </c>
      <c r="G1182" s="120" t="s">
        <v>96</v>
      </c>
      <c r="L1182" s="37" t="e">
        <v>#N/A</v>
      </c>
      <c r="N1182" s="4"/>
      <c r="O1182" s="4"/>
    </row>
    <row r="1183" spans="1:15">
      <c r="A1183" s="121" t="str">
        <f t="shared" si="160"/>
        <v>71080301010000</v>
      </c>
      <c r="B1183" s="115" t="s">
        <v>439</v>
      </c>
      <c r="C1183" s="116" t="s">
        <v>185</v>
      </c>
      <c r="D1183" s="117" t="s">
        <v>442</v>
      </c>
      <c r="E1183" s="118" t="s">
        <v>106</v>
      </c>
      <c r="F1183" s="119" t="s">
        <v>106</v>
      </c>
      <c r="G1183" s="120" t="s">
        <v>440</v>
      </c>
      <c r="L1183" s="37" t="s">
        <v>8</v>
      </c>
      <c r="N1183" s="4"/>
      <c r="O1183" s="4"/>
    </row>
    <row r="1184" spans="1:15">
      <c r="A1184" s="121" t="str">
        <f t="shared" si="160"/>
        <v>71080301014241</v>
      </c>
      <c r="B1184" s="115" t="s">
        <v>439</v>
      </c>
      <c r="C1184" s="116" t="s">
        <v>185</v>
      </c>
      <c r="D1184" s="117" t="s">
        <v>442</v>
      </c>
      <c r="E1184" s="118" t="s">
        <v>106</v>
      </c>
      <c r="F1184" s="119" t="s">
        <v>106</v>
      </c>
      <c r="G1184" s="120">
        <v>4241</v>
      </c>
      <c r="L1184" s="37" t="s">
        <v>396</v>
      </c>
      <c r="M1184" s="38">
        <v>4241</v>
      </c>
      <c r="N1184" s="4"/>
      <c r="O1184" s="4"/>
    </row>
    <row r="1185" spans="1:15">
      <c r="A1185" s="121" t="str">
        <f t="shared" si="160"/>
        <v>71080400000000</v>
      </c>
      <c r="B1185" s="115" t="s">
        <v>439</v>
      </c>
      <c r="C1185" s="116" t="s">
        <v>185</v>
      </c>
      <c r="D1185" s="117" t="s">
        <v>155</v>
      </c>
      <c r="E1185" s="118" t="s">
        <v>441</v>
      </c>
      <c r="F1185" s="119" t="s">
        <v>441</v>
      </c>
      <c r="G1185" s="120" t="s">
        <v>440</v>
      </c>
      <c r="L1185" s="37" t="s">
        <v>9</v>
      </c>
      <c r="N1185" s="4"/>
      <c r="O1185" s="4"/>
    </row>
    <row r="1186" spans="1:15">
      <c r="A1186" s="121" t="str">
        <f t="shared" si="160"/>
        <v>71080400000001</v>
      </c>
      <c r="B1186" s="115" t="s">
        <v>439</v>
      </c>
      <c r="C1186" s="116" t="s">
        <v>185</v>
      </c>
      <c r="D1186" s="117" t="s">
        <v>155</v>
      </c>
      <c r="E1186" s="118" t="s">
        <v>441</v>
      </c>
      <c r="F1186" s="119" t="s">
        <v>441</v>
      </c>
      <c r="G1186" s="120" t="s">
        <v>96</v>
      </c>
      <c r="L1186" s="37" t="e">
        <v>#N/A</v>
      </c>
      <c r="N1186" s="4"/>
      <c r="O1186" s="4"/>
    </row>
    <row r="1187" spans="1:15">
      <c r="A1187" s="121" t="str">
        <f t="shared" si="160"/>
        <v>71080403000000</v>
      </c>
      <c r="B1187" s="115" t="s">
        <v>439</v>
      </c>
      <c r="C1187" s="116" t="s">
        <v>185</v>
      </c>
      <c r="D1187" s="117" t="s">
        <v>155</v>
      </c>
      <c r="E1187" s="118" t="s">
        <v>442</v>
      </c>
      <c r="F1187" s="119" t="s">
        <v>441</v>
      </c>
      <c r="G1187" s="120" t="s">
        <v>440</v>
      </c>
      <c r="L1187" s="37" t="s">
        <v>10</v>
      </c>
      <c r="N1187" s="4"/>
      <c r="O1187" s="4"/>
    </row>
    <row r="1188" spans="1:15">
      <c r="A1188" s="121" t="str">
        <f t="shared" si="160"/>
        <v>71080403000001</v>
      </c>
      <c r="B1188" s="115" t="s">
        <v>439</v>
      </c>
      <c r="C1188" s="116" t="s">
        <v>185</v>
      </c>
      <c r="D1188" s="117" t="s">
        <v>155</v>
      </c>
      <c r="E1188" s="118" t="s">
        <v>442</v>
      </c>
      <c r="F1188" s="119" t="s">
        <v>441</v>
      </c>
      <c r="G1188" s="120" t="s">
        <v>96</v>
      </c>
      <c r="L1188" s="37" t="e">
        <v>#N/A</v>
      </c>
      <c r="N1188" s="4"/>
      <c r="O1188" s="4"/>
    </row>
    <row r="1189" spans="1:15">
      <c r="A1189" s="121" t="str">
        <f t="shared" si="160"/>
        <v>71080403010000</v>
      </c>
      <c r="B1189" s="115" t="s">
        <v>439</v>
      </c>
      <c r="C1189" s="116" t="s">
        <v>185</v>
      </c>
      <c r="D1189" s="117" t="s">
        <v>155</v>
      </c>
      <c r="E1189" s="118" t="s">
        <v>442</v>
      </c>
      <c r="F1189" s="119" t="s">
        <v>106</v>
      </c>
      <c r="G1189" s="120" t="s">
        <v>440</v>
      </c>
      <c r="L1189" s="37" t="s">
        <v>11</v>
      </c>
      <c r="N1189" s="4"/>
      <c r="O1189" s="4"/>
    </row>
    <row r="1190" spans="1:15" ht="30">
      <c r="A1190" s="121" t="str">
        <f t="shared" si="160"/>
        <v>71080403014819</v>
      </c>
      <c r="B1190" s="115" t="s">
        <v>439</v>
      </c>
      <c r="C1190" s="116" t="s">
        <v>185</v>
      </c>
      <c r="D1190" s="117" t="s">
        <v>155</v>
      </c>
      <c r="E1190" s="118" t="s">
        <v>442</v>
      </c>
      <c r="F1190" s="119" t="s">
        <v>106</v>
      </c>
      <c r="G1190" s="120">
        <v>4819</v>
      </c>
      <c r="L1190" s="37" t="s">
        <v>219</v>
      </c>
      <c r="M1190" s="38">
        <v>4819</v>
      </c>
      <c r="N1190" s="4"/>
      <c r="O1190" s="4"/>
    </row>
    <row r="1191" spans="1:15">
      <c r="A1191" s="121" t="str">
        <f t="shared" si="160"/>
        <v>71090101014239</v>
      </c>
      <c r="B1191" s="115" t="s">
        <v>439</v>
      </c>
      <c r="C1191" s="116" t="s">
        <v>187</v>
      </c>
      <c r="D1191" s="117" t="s">
        <v>106</v>
      </c>
      <c r="E1191" s="118" t="s">
        <v>106</v>
      </c>
      <c r="F1191" s="119" t="s">
        <v>106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60"/>
        <v>71090101020000</v>
      </c>
      <c r="B1192" s="115" t="s">
        <v>439</v>
      </c>
      <c r="C1192" s="116" t="s">
        <v>187</v>
      </c>
      <c r="D1192" s="117" t="s">
        <v>106</v>
      </c>
      <c r="E1192" s="118" t="s">
        <v>106</v>
      </c>
      <c r="F1192" s="119" t="s">
        <v>140</v>
      </c>
      <c r="G1192" s="120" t="s">
        <v>440</v>
      </c>
      <c r="L1192" s="37" t="s">
        <v>12</v>
      </c>
      <c r="N1192" s="4"/>
      <c r="O1192" s="4"/>
    </row>
    <row r="1193" spans="1:15">
      <c r="A1193" s="121" t="str">
        <f t="shared" ref="A1193:A1256" si="161">CONCATENATE(B1193,C1193,D1193,E1193,F1193,G1193)</f>
        <v>71090101025129</v>
      </c>
      <c r="B1193" s="115" t="s">
        <v>439</v>
      </c>
      <c r="C1193" s="116" t="s">
        <v>187</v>
      </c>
      <c r="D1193" s="117" t="s">
        <v>106</v>
      </c>
      <c r="E1193" s="118" t="s">
        <v>106</v>
      </c>
      <c r="F1193" s="119" t="s">
        <v>140</v>
      </c>
      <c r="G1193" s="120">
        <v>5129</v>
      </c>
      <c r="L1193" s="37" t="s">
        <v>424</v>
      </c>
      <c r="M1193" s="38">
        <v>5129</v>
      </c>
      <c r="N1193" s="4"/>
      <c r="O1193" s="4"/>
    </row>
    <row r="1194" spans="1:15">
      <c r="A1194" s="121" t="str">
        <f t="shared" si="161"/>
        <v>71090101030000</v>
      </c>
      <c r="B1194" s="115" t="s">
        <v>439</v>
      </c>
      <c r="C1194" s="116" t="s">
        <v>187</v>
      </c>
      <c r="D1194" s="117" t="s">
        <v>106</v>
      </c>
      <c r="E1194" s="118" t="s">
        <v>106</v>
      </c>
      <c r="F1194" s="119" t="s">
        <v>442</v>
      </c>
      <c r="G1194" s="120" t="s">
        <v>440</v>
      </c>
      <c r="L1194" s="37" t="s">
        <v>13</v>
      </c>
      <c r="N1194" s="4"/>
      <c r="O1194" s="4"/>
    </row>
    <row r="1195" spans="1:15">
      <c r="A1195" s="121" t="str">
        <f t="shared" si="161"/>
        <v>71090101034239</v>
      </c>
      <c r="B1195" s="115" t="s">
        <v>439</v>
      </c>
      <c r="C1195" s="116" t="s">
        <v>187</v>
      </c>
      <c r="D1195" s="117" t="s">
        <v>106</v>
      </c>
      <c r="E1195" s="118" t="s">
        <v>106</v>
      </c>
      <c r="F1195" s="119" t="s">
        <v>442</v>
      </c>
      <c r="G1195" s="120">
        <v>4239</v>
      </c>
      <c r="L1195" s="37" t="s">
        <v>125</v>
      </c>
      <c r="M1195" s="38">
        <v>4239</v>
      </c>
      <c r="N1195" s="4"/>
      <c r="O1195" s="4"/>
    </row>
    <row r="1196" spans="1:15">
      <c r="A1196" s="121" t="str">
        <f t="shared" si="161"/>
        <v>71090102000000</v>
      </c>
      <c r="B1196" s="115" t="s">
        <v>439</v>
      </c>
      <c r="C1196" s="116" t="s">
        <v>187</v>
      </c>
      <c r="D1196" s="117" t="s">
        <v>106</v>
      </c>
      <c r="E1196" s="118" t="s">
        <v>140</v>
      </c>
      <c r="F1196" s="119" t="s">
        <v>441</v>
      </c>
      <c r="G1196" s="120" t="s">
        <v>440</v>
      </c>
      <c r="L1196" s="37" t="s">
        <v>14</v>
      </c>
      <c r="N1196" s="4"/>
      <c r="O1196" s="4"/>
    </row>
    <row r="1197" spans="1:15">
      <c r="A1197" s="121" t="str">
        <f t="shared" si="161"/>
        <v>71090102000001</v>
      </c>
      <c r="B1197" s="115" t="s">
        <v>439</v>
      </c>
      <c r="C1197" s="116" t="s">
        <v>187</v>
      </c>
      <c r="D1197" s="117" t="s">
        <v>106</v>
      </c>
      <c r="E1197" s="118" t="s">
        <v>140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61"/>
        <v>71090102010000</v>
      </c>
      <c r="B1198" s="115" t="s">
        <v>439</v>
      </c>
      <c r="C1198" s="116" t="s">
        <v>187</v>
      </c>
      <c r="D1198" s="117" t="s">
        <v>106</v>
      </c>
      <c r="E1198" s="118" t="s">
        <v>140</v>
      </c>
      <c r="F1198" s="119" t="s">
        <v>106</v>
      </c>
      <c r="G1198" s="120" t="s">
        <v>440</v>
      </c>
      <c r="L1198" s="37" t="s">
        <v>15</v>
      </c>
      <c r="N1198" s="4"/>
      <c r="O1198" s="4"/>
    </row>
    <row r="1199" spans="1:15">
      <c r="A1199" s="121" t="str">
        <f t="shared" si="161"/>
        <v>71090102014239</v>
      </c>
      <c r="B1199" s="115" t="s">
        <v>439</v>
      </c>
      <c r="C1199" s="116" t="s">
        <v>187</v>
      </c>
      <c r="D1199" s="117" t="s">
        <v>106</v>
      </c>
      <c r="E1199" s="118" t="s">
        <v>140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61"/>
        <v>71090102020000</v>
      </c>
      <c r="B1200" s="115" t="s">
        <v>439</v>
      </c>
      <c r="C1200" s="116" t="s">
        <v>187</v>
      </c>
      <c r="D1200" s="117" t="s">
        <v>106</v>
      </c>
      <c r="E1200" s="118" t="s">
        <v>140</v>
      </c>
      <c r="F1200" s="119" t="s">
        <v>140</v>
      </c>
      <c r="G1200" s="120" t="s">
        <v>440</v>
      </c>
      <c r="L1200" s="37" t="s">
        <v>16</v>
      </c>
      <c r="N1200" s="4"/>
      <c r="O1200" s="4"/>
    </row>
    <row r="1201" spans="1:15">
      <c r="A1201" s="121" t="str">
        <f t="shared" si="161"/>
        <v>71090102024239</v>
      </c>
      <c r="B1201" s="115" t="s">
        <v>439</v>
      </c>
      <c r="C1201" s="116" t="s">
        <v>187</v>
      </c>
      <c r="D1201" s="117" t="s">
        <v>106</v>
      </c>
      <c r="E1201" s="118" t="s">
        <v>140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61"/>
        <v>71090102030000</v>
      </c>
      <c r="B1202" s="115" t="s">
        <v>439</v>
      </c>
      <c r="C1202" s="116" t="s">
        <v>187</v>
      </c>
      <c r="D1202" s="117" t="s">
        <v>106</v>
      </c>
      <c r="E1202" s="118" t="s">
        <v>140</v>
      </c>
      <c r="F1202" s="119" t="s">
        <v>442</v>
      </c>
      <c r="G1202" s="120" t="s">
        <v>440</v>
      </c>
      <c r="L1202" s="37" t="s">
        <v>17</v>
      </c>
      <c r="N1202" s="4"/>
      <c r="O1202" s="4"/>
    </row>
    <row r="1203" spans="1:15">
      <c r="A1203" s="121" t="str">
        <f t="shared" si="161"/>
        <v>71090102034239</v>
      </c>
      <c r="B1203" s="115" t="s">
        <v>439</v>
      </c>
      <c r="C1203" s="116" t="s">
        <v>187</v>
      </c>
      <c r="D1203" s="117" t="s">
        <v>106</v>
      </c>
      <c r="E1203" s="118" t="s">
        <v>140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61"/>
        <v>71090200000000</v>
      </c>
      <c r="B1204" s="115" t="s">
        <v>439</v>
      </c>
      <c r="C1204" s="116" t="s">
        <v>187</v>
      </c>
      <c r="D1204" s="117" t="s">
        <v>140</v>
      </c>
      <c r="E1204" s="118" t="s">
        <v>441</v>
      </c>
      <c r="F1204" s="119" t="s">
        <v>441</v>
      </c>
      <c r="G1204" s="120" t="s">
        <v>440</v>
      </c>
      <c r="L1204" s="37" t="s">
        <v>18</v>
      </c>
      <c r="N1204" s="4"/>
      <c r="O1204" s="4"/>
    </row>
    <row r="1205" spans="1:15">
      <c r="A1205" s="121" t="str">
        <f t="shared" si="161"/>
        <v>71090200000001</v>
      </c>
      <c r="B1205" s="115" t="s">
        <v>439</v>
      </c>
      <c r="C1205" s="116" t="s">
        <v>187</v>
      </c>
      <c r="D1205" s="117" t="s">
        <v>140</v>
      </c>
      <c r="E1205" s="118" t="s">
        <v>441</v>
      </c>
      <c r="F1205" s="119" t="s">
        <v>441</v>
      </c>
      <c r="G1205" s="120" t="s">
        <v>96</v>
      </c>
      <c r="L1205" s="37" t="e">
        <v>#N/A</v>
      </c>
      <c r="N1205" s="4"/>
      <c r="O1205" s="4"/>
    </row>
    <row r="1206" spans="1:15">
      <c r="A1206" s="121" t="str">
        <f t="shared" si="161"/>
        <v>71090201000000</v>
      </c>
      <c r="B1206" s="115" t="s">
        <v>439</v>
      </c>
      <c r="C1206" s="116" t="s">
        <v>187</v>
      </c>
      <c r="D1206" s="117" t="s">
        <v>140</v>
      </c>
      <c r="E1206" s="118" t="s">
        <v>106</v>
      </c>
      <c r="F1206" s="119" t="s">
        <v>441</v>
      </c>
      <c r="G1206" s="120" t="s">
        <v>440</v>
      </c>
      <c r="L1206" s="37" t="s">
        <v>19</v>
      </c>
      <c r="N1206" s="4"/>
      <c r="O1206" s="4"/>
    </row>
    <row r="1207" spans="1:15">
      <c r="A1207" s="121" t="str">
        <f t="shared" si="161"/>
        <v>71090201000001</v>
      </c>
      <c r="B1207" s="115" t="s">
        <v>439</v>
      </c>
      <c r="C1207" s="116" t="s">
        <v>187</v>
      </c>
      <c r="D1207" s="117" t="s">
        <v>140</v>
      </c>
      <c r="E1207" s="118" t="s">
        <v>106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61"/>
        <v>71090201010000</v>
      </c>
      <c r="B1208" s="115" t="s">
        <v>439</v>
      </c>
      <c r="C1208" s="116" t="s">
        <v>187</v>
      </c>
      <c r="D1208" s="117" t="s">
        <v>140</v>
      </c>
      <c r="E1208" s="118" t="s">
        <v>106</v>
      </c>
      <c r="F1208" s="119" t="s">
        <v>106</v>
      </c>
      <c r="G1208" s="120" t="s">
        <v>440</v>
      </c>
      <c r="L1208" s="37" t="s">
        <v>20</v>
      </c>
      <c r="N1208" s="4"/>
      <c r="O1208" s="4"/>
    </row>
    <row r="1209" spans="1:15">
      <c r="A1209" s="121" t="str">
        <f t="shared" si="161"/>
        <v>71090201014239</v>
      </c>
      <c r="B1209" s="115" t="s">
        <v>439</v>
      </c>
      <c r="C1209" s="116" t="s">
        <v>187</v>
      </c>
      <c r="D1209" s="117" t="s">
        <v>140</v>
      </c>
      <c r="E1209" s="118" t="s">
        <v>106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61"/>
        <v>71090201020000</v>
      </c>
      <c r="B1210" s="115" t="s">
        <v>439</v>
      </c>
      <c r="C1210" s="116" t="s">
        <v>187</v>
      </c>
      <c r="D1210" s="117" t="s">
        <v>140</v>
      </c>
      <c r="E1210" s="118" t="s">
        <v>106</v>
      </c>
      <c r="F1210" s="119" t="s">
        <v>140</v>
      </c>
      <c r="G1210" s="120" t="s">
        <v>440</v>
      </c>
      <c r="L1210" s="37" t="s">
        <v>21</v>
      </c>
      <c r="N1210" s="4"/>
      <c r="O1210" s="4"/>
    </row>
    <row r="1211" spans="1:15">
      <c r="A1211" s="121" t="str">
        <f t="shared" si="161"/>
        <v>71090201024239</v>
      </c>
      <c r="B1211" s="115" t="s">
        <v>439</v>
      </c>
      <c r="C1211" s="116" t="s">
        <v>187</v>
      </c>
      <c r="D1211" s="117" t="s">
        <v>140</v>
      </c>
      <c r="E1211" s="118" t="s">
        <v>106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61"/>
        <v>71090201030000</v>
      </c>
      <c r="B1212" s="115" t="s">
        <v>439</v>
      </c>
      <c r="C1212" s="116" t="s">
        <v>187</v>
      </c>
      <c r="D1212" s="117" t="s">
        <v>140</v>
      </c>
      <c r="E1212" s="118" t="s">
        <v>106</v>
      </c>
      <c r="F1212" s="119" t="s">
        <v>442</v>
      </c>
      <c r="G1212" s="120" t="s">
        <v>440</v>
      </c>
      <c r="L1212" s="37" t="s">
        <v>22</v>
      </c>
      <c r="N1212" s="4"/>
      <c r="O1212" s="4"/>
    </row>
    <row r="1213" spans="1:15">
      <c r="A1213" s="121" t="str">
        <f t="shared" si="161"/>
        <v>71090201034239</v>
      </c>
      <c r="B1213" s="115" t="s">
        <v>439</v>
      </c>
      <c r="C1213" s="116" t="s">
        <v>187</v>
      </c>
      <c r="D1213" s="117" t="s">
        <v>140</v>
      </c>
      <c r="E1213" s="118" t="s">
        <v>106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61"/>
        <v>71090201040000</v>
      </c>
      <c r="B1214" s="115" t="s">
        <v>439</v>
      </c>
      <c r="C1214" s="116" t="s">
        <v>187</v>
      </c>
      <c r="D1214" s="117" t="s">
        <v>140</v>
      </c>
      <c r="E1214" s="118" t="s">
        <v>106</v>
      </c>
      <c r="F1214" s="119" t="s">
        <v>155</v>
      </c>
      <c r="G1214" s="120" t="s">
        <v>440</v>
      </c>
      <c r="L1214" s="37" t="s">
        <v>23</v>
      </c>
      <c r="N1214" s="4"/>
      <c r="O1214" s="4"/>
    </row>
    <row r="1215" spans="1:15">
      <c r="A1215" s="121" t="str">
        <f t="shared" si="161"/>
        <v>71090201044239</v>
      </c>
      <c r="B1215" s="115" t="s">
        <v>439</v>
      </c>
      <c r="C1215" s="116" t="s">
        <v>187</v>
      </c>
      <c r="D1215" s="117" t="s">
        <v>140</v>
      </c>
      <c r="E1215" s="118" t="s">
        <v>106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61"/>
        <v>71090202000000</v>
      </c>
      <c r="B1216" s="115" t="s">
        <v>439</v>
      </c>
      <c r="C1216" s="116" t="s">
        <v>187</v>
      </c>
      <c r="D1216" s="117" t="s">
        <v>140</v>
      </c>
      <c r="E1216" s="118" t="s">
        <v>140</v>
      </c>
      <c r="F1216" s="119" t="s">
        <v>441</v>
      </c>
      <c r="G1216" s="120" t="s">
        <v>440</v>
      </c>
      <c r="L1216" s="37" t="s">
        <v>24</v>
      </c>
      <c r="N1216" s="4"/>
      <c r="O1216" s="4"/>
    </row>
    <row r="1217" spans="1:15">
      <c r="A1217" s="121" t="str">
        <f t="shared" si="161"/>
        <v>71090202000001</v>
      </c>
      <c r="B1217" s="115" t="s">
        <v>439</v>
      </c>
      <c r="C1217" s="116" t="s">
        <v>187</v>
      </c>
      <c r="D1217" s="117" t="s">
        <v>140</v>
      </c>
      <c r="E1217" s="118" t="s">
        <v>140</v>
      </c>
      <c r="F1217" s="119" t="s">
        <v>441</v>
      </c>
      <c r="G1217" s="120" t="s">
        <v>96</v>
      </c>
      <c r="L1217" s="37" t="e">
        <v>#N/A</v>
      </c>
      <c r="N1217" s="4"/>
      <c r="O1217" s="4"/>
    </row>
    <row r="1218" spans="1:15">
      <c r="A1218" s="121" t="str">
        <f t="shared" si="161"/>
        <v>71090202010000</v>
      </c>
      <c r="B1218" s="115" t="s">
        <v>439</v>
      </c>
      <c r="C1218" s="116" t="s">
        <v>187</v>
      </c>
      <c r="D1218" s="117" t="s">
        <v>140</v>
      </c>
      <c r="E1218" s="118" t="s">
        <v>140</v>
      </c>
      <c r="F1218" s="119" t="s">
        <v>106</v>
      </c>
      <c r="G1218" s="120" t="s">
        <v>440</v>
      </c>
      <c r="L1218" s="37" t="s">
        <v>25</v>
      </c>
      <c r="N1218" s="4"/>
      <c r="O1218" s="4"/>
    </row>
    <row r="1219" spans="1:15">
      <c r="A1219" s="121" t="str">
        <f t="shared" si="161"/>
        <v>71090202014239</v>
      </c>
      <c r="B1219" s="115" t="s">
        <v>439</v>
      </c>
      <c r="C1219" s="116" t="s">
        <v>187</v>
      </c>
      <c r="D1219" s="117" t="s">
        <v>140</v>
      </c>
      <c r="E1219" s="118" t="s">
        <v>140</v>
      </c>
      <c r="F1219" s="119" t="s">
        <v>106</v>
      </c>
      <c r="G1219" s="120">
        <v>4239</v>
      </c>
      <c r="L1219" s="37" t="s">
        <v>125</v>
      </c>
      <c r="M1219" s="38">
        <v>4239</v>
      </c>
      <c r="N1219" s="4"/>
      <c r="O1219" s="4"/>
    </row>
    <row r="1220" spans="1:15">
      <c r="A1220" s="121" t="str">
        <f t="shared" si="161"/>
        <v>71090202020000</v>
      </c>
      <c r="B1220" s="115" t="s">
        <v>439</v>
      </c>
      <c r="C1220" s="116" t="s">
        <v>187</v>
      </c>
      <c r="D1220" s="117" t="s">
        <v>140</v>
      </c>
      <c r="E1220" s="118" t="s">
        <v>140</v>
      </c>
      <c r="F1220" s="119" t="s">
        <v>140</v>
      </c>
      <c r="G1220" s="120" t="s">
        <v>440</v>
      </c>
      <c r="L1220" s="37" t="s">
        <v>26</v>
      </c>
      <c r="N1220" s="4"/>
      <c r="O1220" s="4"/>
    </row>
    <row r="1221" spans="1:15">
      <c r="A1221" s="121" t="str">
        <f t="shared" si="161"/>
        <v>71090202024239</v>
      </c>
      <c r="B1221" s="115" t="s">
        <v>439</v>
      </c>
      <c r="C1221" s="116" t="s">
        <v>187</v>
      </c>
      <c r="D1221" s="117" t="s">
        <v>140</v>
      </c>
      <c r="E1221" s="118" t="s">
        <v>140</v>
      </c>
      <c r="F1221" s="119" t="s">
        <v>140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61"/>
        <v>71090202030000</v>
      </c>
      <c r="B1222" s="115" t="s">
        <v>439</v>
      </c>
      <c r="C1222" s="116" t="s">
        <v>187</v>
      </c>
      <c r="D1222" s="117" t="s">
        <v>140</v>
      </c>
      <c r="E1222" s="118" t="s">
        <v>140</v>
      </c>
      <c r="F1222" s="119" t="s">
        <v>442</v>
      </c>
      <c r="G1222" s="120" t="s">
        <v>440</v>
      </c>
      <c r="L1222" s="37" t="s">
        <v>27</v>
      </c>
      <c r="N1222" s="4"/>
      <c r="O1222" s="4"/>
    </row>
    <row r="1223" spans="1:15">
      <c r="A1223" s="121" t="str">
        <f t="shared" si="161"/>
        <v>71090202034239</v>
      </c>
      <c r="B1223" s="115" t="s">
        <v>439</v>
      </c>
      <c r="C1223" s="116" t="s">
        <v>187</v>
      </c>
      <c r="D1223" s="117" t="s">
        <v>140</v>
      </c>
      <c r="E1223" s="118" t="s">
        <v>140</v>
      </c>
      <c r="F1223" s="119" t="s">
        <v>442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61"/>
        <v>71090202040000</v>
      </c>
      <c r="B1224" s="115" t="s">
        <v>439</v>
      </c>
      <c r="C1224" s="116" t="s">
        <v>187</v>
      </c>
      <c r="D1224" s="117" t="s">
        <v>140</v>
      </c>
      <c r="E1224" s="118" t="s">
        <v>140</v>
      </c>
      <c r="F1224" s="119" t="s">
        <v>155</v>
      </c>
      <c r="G1224" s="120" t="s">
        <v>440</v>
      </c>
      <c r="L1224" s="37" t="s">
        <v>28</v>
      </c>
      <c r="N1224" s="4"/>
      <c r="O1224" s="4"/>
    </row>
    <row r="1225" spans="1:15">
      <c r="A1225" s="121" t="str">
        <f t="shared" si="161"/>
        <v>71090202044239</v>
      </c>
      <c r="B1225" s="115" t="s">
        <v>439</v>
      </c>
      <c r="C1225" s="116" t="s">
        <v>187</v>
      </c>
      <c r="D1225" s="117" t="s">
        <v>140</v>
      </c>
      <c r="E1225" s="118" t="s">
        <v>140</v>
      </c>
      <c r="F1225" s="119" t="s">
        <v>155</v>
      </c>
      <c r="G1225" s="120">
        <v>4239</v>
      </c>
      <c r="L1225" s="37" t="s">
        <v>125</v>
      </c>
      <c r="M1225" s="38">
        <v>4239</v>
      </c>
      <c r="N1225" s="4"/>
      <c r="O1225" s="4"/>
    </row>
    <row r="1226" spans="1:15">
      <c r="A1226" s="121" t="str">
        <f t="shared" si="161"/>
        <v>71090501014239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106</v>
      </c>
      <c r="G1226" s="120">
        <v>4239</v>
      </c>
      <c r="L1226" s="37" t="s">
        <v>125</v>
      </c>
      <c r="M1226" s="38">
        <v>4239</v>
      </c>
      <c r="N1226" s="4"/>
      <c r="O1226" s="4"/>
    </row>
    <row r="1227" spans="1:15">
      <c r="A1227" s="121" t="str">
        <f t="shared" si="161"/>
        <v>71090501015122</v>
      </c>
      <c r="B1227" s="115" t="s">
        <v>439</v>
      </c>
      <c r="C1227" s="116" t="s">
        <v>187</v>
      </c>
      <c r="D1227" s="117" t="s">
        <v>149</v>
      </c>
      <c r="E1227" s="118" t="s">
        <v>106</v>
      </c>
      <c r="F1227" s="119" t="s">
        <v>106</v>
      </c>
      <c r="G1227" s="120">
        <v>5122</v>
      </c>
      <c r="L1227" s="37" t="s">
        <v>332</v>
      </c>
      <c r="M1227" s="38">
        <v>5122</v>
      </c>
      <c r="N1227" s="4"/>
      <c r="O1227" s="4"/>
    </row>
    <row r="1228" spans="1:15">
      <c r="A1228" s="121" t="str">
        <f t="shared" si="161"/>
        <v>71090501020000</v>
      </c>
      <c r="B1228" s="115" t="s">
        <v>439</v>
      </c>
      <c r="C1228" s="116" t="s">
        <v>187</v>
      </c>
      <c r="D1228" s="117" t="s">
        <v>149</v>
      </c>
      <c r="E1228" s="118" t="s">
        <v>106</v>
      </c>
      <c r="F1228" s="119" t="s">
        <v>140</v>
      </c>
      <c r="G1228" s="120" t="s">
        <v>440</v>
      </c>
      <c r="L1228" s="37" t="s">
        <v>29</v>
      </c>
      <c r="N1228" s="4"/>
      <c r="O1228" s="4"/>
    </row>
    <row r="1229" spans="1:15" ht="30">
      <c r="A1229" s="121" t="str">
        <f t="shared" si="161"/>
        <v>71090501025113</v>
      </c>
      <c r="B1229" s="115" t="s">
        <v>439</v>
      </c>
      <c r="C1229" s="116" t="s">
        <v>187</v>
      </c>
      <c r="D1229" s="117" t="s">
        <v>149</v>
      </c>
      <c r="E1229" s="118" t="s">
        <v>106</v>
      </c>
      <c r="F1229" s="119" t="s">
        <v>140</v>
      </c>
      <c r="G1229" s="120">
        <v>5113</v>
      </c>
      <c r="L1229" s="37" t="s">
        <v>174</v>
      </c>
      <c r="M1229" s="38">
        <v>5113</v>
      </c>
      <c r="N1229" s="4"/>
      <c r="O1229" s="4"/>
    </row>
    <row r="1230" spans="1:15">
      <c r="A1230" s="121" t="str">
        <f t="shared" si="161"/>
        <v>71090501030000</v>
      </c>
      <c r="B1230" s="115" t="s">
        <v>439</v>
      </c>
      <c r="C1230" s="116" t="s">
        <v>187</v>
      </c>
      <c r="D1230" s="117" t="s">
        <v>149</v>
      </c>
      <c r="E1230" s="118" t="s">
        <v>106</v>
      </c>
      <c r="F1230" s="119" t="s">
        <v>442</v>
      </c>
      <c r="G1230" s="120" t="s">
        <v>440</v>
      </c>
      <c r="L1230" s="37" t="s">
        <v>30</v>
      </c>
      <c r="N1230" s="4"/>
      <c r="O1230" s="4"/>
    </row>
    <row r="1231" spans="1:15">
      <c r="A1231" s="121" t="str">
        <f t="shared" si="161"/>
        <v>71090501034239</v>
      </c>
      <c r="B1231" s="115" t="s">
        <v>439</v>
      </c>
      <c r="C1231" s="116" t="s">
        <v>187</v>
      </c>
      <c r="D1231" s="117" t="s">
        <v>149</v>
      </c>
      <c r="E1231" s="118" t="s">
        <v>106</v>
      </c>
      <c r="F1231" s="119" t="s">
        <v>442</v>
      </c>
      <c r="G1231" s="120">
        <v>4239</v>
      </c>
      <c r="L1231" s="37" t="s">
        <v>125</v>
      </c>
      <c r="M1231" s="38">
        <v>4239</v>
      </c>
      <c r="N1231" s="4"/>
      <c r="O1231" s="4"/>
    </row>
    <row r="1232" spans="1:15">
      <c r="A1232" s="121" t="str">
        <f t="shared" si="161"/>
        <v>71090501040000</v>
      </c>
      <c r="B1232" s="115" t="s">
        <v>439</v>
      </c>
      <c r="C1232" s="116" t="s">
        <v>187</v>
      </c>
      <c r="D1232" s="117" t="s">
        <v>149</v>
      </c>
      <c r="E1232" s="118" t="s">
        <v>106</v>
      </c>
      <c r="F1232" s="119" t="s">
        <v>155</v>
      </c>
      <c r="G1232" s="120" t="s">
        <v>440</v>
      </c>
      <c r="L1232" s="37" t="s">
        <v>31</v>
      </c>
      <c r="N1232" s="4"/>
      <c r="O1232" s="4"/>
    </row>
    <row r="1233" spans="1:15">
      <c r="A1233" s="121" t="str">
        <f t="shared" si="161"/>
        <v>71090501044239</v>
      </c>
      <c r="B1233" s="115" t="s">
        <v>439</v>
      </c>
      <c r="C1233" s="116" t="s">
        <v>187</v>
      </c>
      <c r="D1233" s="117" t="s">
        <v>149</v>
      </c>
      <c r="E1233" s="118" t="s">
        <v>106</v>
      </c>
      <c r="F1233" s="119" t="s">
        <v>155</v>
      </c>
      <c r="G1233" s="120">
        <v>4239</v>
      </c>
      <c r="L1233" s="37" t="s">
        <v>125</v>
      </c>
      <c r="M1233" s="38">
        <v>4239</v>
      </c>
      <c r="N1233" s="4"/>
      <c r="O1233" s="4"/>
    </row>
    <row r="1234" spans="1:15">
      <c r="A1234" s="121" t="str">
        <f t="shared" si="161"/>
        <v>71090501050000</v>
      </c>
      <c r="B1234" s="115" t="s">
        <v>439</v>
      </c>
      <c r="C1234" s="116" t="s">
        <v>187</v>
      </c>
      <c r="D1234" s="117" t="s">
        <v>149</v>
      </c>
      <c r="E1234" s="118" t="s">
        <v>106</v>
      </c>
      <c r="F1234" s="119" t="s">
        <v>149</v>
      </c>
      <c r="G1234" s="120" t="s">
        <v>440</v>
      </c>
      <c r="L1234" s="37" t="s">
        <v>32</v>
      </c>
      <c r="N1234" s="4"/>
      <c r="O1234" s="4"/>
    </row>
    <row r="1235" spans="1:15" ht="30">
      <c r="A1235" s="121" t="str">
        <f t="shared" si="161"/>
        <v>71090501054819</v>
      </c>
      <c r="B1235" s="115" t="s">
        <v>439</v>
      </c>
      <c r="C1235" s="116" t="s">
        <v>187</v>
      </c>
      <c r="D1235" s="117" t="s">
        <v>149</v>
      </c>
      <c r="E1235" s="118" t="s">
        <v>106</v>
      </c>
      <c r="F1235" s="119" t="s">
        <v>149</v>
      </c>
      <c r="G1235" s="120">
        <v>4819</v>
      </c>
      <c r="L1235" s="37" t="s">
        <v>219</v>
      </c>
      <c r="M1235" s="38">
        <v>4819</v>
      </c>
      <c r="N1235" s="4"/>
      <c r="O1235" s="4"/>
    </row>
    <row r="1236" spans="1:15">
      <c r="A1236" s="121" t="str">
        <f t="shared" si="161"/>
        <v>71090501055129</v>
      </c>
      <c r="B1236" s="115" t="s">
        <v>439</v>
      </c>
      <c r="C1236" s="116" t="s">
        <v>187</v>
      </c>
      <c r="D1236" s="117" t="s">
        <v>149</v>
      </c>
      <c r="E1236" s="118" t="s">
        <v>106</v>
      </c>
      <c r="F1236" s="119" t="s">
        <v>149</v>
      </c>
      <c r="G1236" s="120">
        <v>5129</v>
      </c>
      <c r="L1236" s="37" t="s">
        <v>424</v>
      </c>
      <c r="M1236" s="38">
        <v>5129</v>
      </c>
      <c r="N1236" s="4"/>
      <c r="O1236" s="4"/>
    </row>
    <row r="1237" spans="1:15" ht="30">
      <c r="A1237" s="121" t="str">
        <f t="shared" si="161"/>
        <v>71090601015113</v>
      </c>
      <c r="B1237" s="115" t="s">
        <v>439</v>
      </c>
      <c r="C1237" s="116" t="s">
        <v>187</v>
      </c>
      <c r="D1237" s="117" t="s">
        <v>157</v>
      </c>
      <c r="E1237" s="118" t="s">
        <v>106</v>
      </c>
      <c r="F1237" s="119" t="s">
        <v>106</v>
      </c>
      <c r="G1237" s="120">
        <v>5113</v>
      </c>
      <c r="L1237" s="37" t="s">
        <v>174</v>
      </c>
      <c r="M1237" s="38">
        <v>5113</v>
      </c>
      <c r="N1237" s="4"/>
      <c r="O1237" s="4"/>
    </row>
    <row r="1238" spans="1:15">
      <c r="A1238" s="121" t="str">
        <f t="shared" si="161"/>
        <v>71090601020000</v>
      </c>
      <c r="B1238" s="115" t="s">
        <v>439</v>
      </c>
      <c r="C1238" s="116" t="s">
        <v>187</v>
      </c>
      <c r="D1238" s="117" t="s">
        <v>157</v>
      </c>
      <c r="E1238" s="118" t="s">
        <v>106</v>
      </c>
      <c r="F1238" s="119" t="s">
        <v>140</v>
      </c>
      <c r="G1238" s="120" t="s">
        <v>440</v>
      </c>
      <c r="L1238" s="37" t="s">
        <v>33</v>
      </c>
      <c r="N1238" s="4"/>
      <c r="O1238" s="4"/>
    </row>
    <row r="1239" spans="1:15">
      <c r="A1239" s="121" t="str">
        <f t="shared" si="161"/>
        <v>71090601024639</v>
      </c>
      <c r="B1239" s="115" t="s">
        <v>439</v>
      </c>
      <c r="C1239" s="116" t="s">
        <v>187</v>
      </c>
      <c r="D1239" s="117" t="s">
        <v>157</v>
      </c>
      <c r="E1239" s="118" t="s">
        <v>106</v>
      </c>
      <c r="F1239" s="119" t="s">
        <v>140</v>
      </c>
      <c r="G1239" s="120">
        <v>4639</v>
      </c>
      <c r="L1239" s="37" t="s">
        <v>167</v>
      </c>
      <c r="M1239" s="38">
        <v>4639</v>
      </c>
      <c r="N1239" s="4"/>
      <c r="O1239" s="4"/>
    </row>
    <row r="1240" spans="1:15">
      <c r="A1240" s="121" t="str">
        <f t="shared" si="161"/>
        <v>71090601030000</v>
      </c>
      <c r="B1240" s="115" t="s">
        <v>439</v>
      </c>
      <c r="C1240" s="116" t="s">
        <v>187</v>
      </c>
      <c r="D1240" s="117" t="s">
        <v>157</v>
      </c>
      <c r="E1240" s="118" t="s">
        <v>106</v>
      </c>
      <c r="F1240" s="119" t="s">
        <v>442</v>
      </c>
      <c r="G1240" s="120" t="s">
        <v>440</v>
      </c>
      <c r="L1240" s="37" t="s">
        <v>34</v>
      </c>
      <c r="N1240" s="4"/>
      <c r="O1240" s="4"/>
    </row>
    <row r="1241" spans="1:15">
      <c r="A1241" s="121" t="str">
        <f t="shared" si="161"/>
        <v>71090601034639</v>
      </c>
      <c r="B1241" s="115" t="s">
        <v>439</v>
      </c>
      <c r="C1241" s="116" t="s">
        <v>187</v>
      </c>
      <c r="D1241" s="117" t="s">
        <v>157</v>
      </c>
      <c r="E1241" s="118" t="s">
        <v>106</v>
      </c>
      <c r="F1241" s="119" t="s">
        <v>442</v>
      </c>
      <c r="G1241" s="120">
        <v>4639</v>
      </c>
      <c r="L1241" s="37" t="s">
        <v>167</v>
      </c>
      <c r="M1241" s="38">
        <v>4639</v>
      </c>
      <c r="N1241" s="4"/>
      <c r="O1241" s="4"/>
    </row>
    <row r="1242" spans="1:15">
      <c r="A1242" s="121" t="str">
        <f t="shared" si="161"/>
        <v>71090601040000</v>
      </c>
      <c r="B1242" s="115" t="s">
        <v>439</v>
      </c>
      <c r="C1242" s="116" t="s">
        <v>187</v>
      </c>
      <c r="D1242" s="117" t="s">
        <v>157</v>
      </c>
      <c r="E1242" s="118" t="s">
        <v>106</v>
      </c>
      <c r="F1242" s="119" t="s">
        <v>155</v>
      </c>
      <c r="G1242" s="120" t="s">
        <v>440</v>
      </c>
      <c r="L1242" s="37" t="s">
        <v>35</v>
      </c>
      <c r="N1242" s="4"/>
      <c r="O1242" s="4"/>
    </row>
    <row r="1243" spans="1:15" ht="30">
      <c r="A1243" s="121" t="str">
        <f t="shared" si="161"/>
        <v>71090601045113</v>
      </c>
      <c r="B1243" s="115" t="s">
        <v>439</v>
      </c>
      <c r="C1243" s="116" t="s">
        <v>187</v>
      </c>
      <c r="D1243" s="117" t="s">
        <v>157</v>
      </c>
      <c r="E1243" s="118" t="s">
        <v>106</v>
      </c>
      <c r="F1243" s="119" t="s">
        <v>155</v>
      </c>
      <c r="G1243" s="120">
        <v>5113</v>
      </c>
      <c r="L1243" s="37" t="s">
        <v>174</v>
      </c>
      <c r="M1243" s="38">
        <v>5113</v>
      </c>
      <c r="N1243" s="4"/>
      <c r="O1243" s="4"/>
    </row>
    <row r="1244" spans="1:15">
      <c r="A1244" s="121" t="str">
        <f t="shared" si="161"/>
        <v>71090601050000</v>
      </c>
      <c r="B1244" s="115" t="s">
        <v>439</v>
      </c>
      <c r="C1244" s="116" t="s">
        <v>187</v>
      </c>
      <c r="D1244" s="117" t="s">
        <v>157</v>
      </c>
      <c r="E1244" s="118" t="s">
        <v>106</v>
      </c>
      <c r="F1244" s="119" t="s">
        <v>149</v>
      </c>
      <c r="G1244" s="120" t="s">
        <v>440</v>
      </c>
      <c r="L1244" s="37" t="s">
        <v>36</v>
      </c>
      <c r="N1244" s="4"/>
      <c r="O1244" s="4"/>
    </row>
    <row r="1245" spans="1:15">
      <c r="A1245" s="121" t="str">
        <f t="shared" si="161"/>
        <v>71090601054239</v>
      </c>
      <c r="B1245" s="115" t="s">
        <v>439</v>
      </c>
      <c r="C1245" s="116" t="s">
        <v>187</v>
      </c>
      <c r="D1245" s="117" t="s">
        <v>157</v>
      </c>
      <c r="E1245" s="118" t="s">
        <v>106</v>
      </c>
      <c r="F1245" s="119" t="s">
        <v>149</v>
      </c>
      <c r="G1245" s="120">
        <v>4239</v>
      </c>
      <c r="L1245" s="37" t="s">
        <v>125</v>
      </c>
      <c r="M1245" s="38">
        <v>4239</v>
      </c>
      <c r="N1245" s="4"/>
      <c r="O1245" s="4"/>
    </row>
    <row r="1246" spans="1:15">
      <c r="A1246" s="121" t="str">
        <f t="shared" si="161"/>
        <v>71100701014239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106</v>
      </c>
      <c r="G1246" s="120">
        <v>4239</v>
      </c>
      <c r="L1246" s="37" t="s">
        <v>125</v>
      </c>
      <c r="M1246" s="38">
        <v>4239</v>
      </c>
      <c r="N1246" s="4"/>
      <c r="O1246" s="4"/>
    </row>
    <row r="1247" spans="1:15">
      <c r="A1247" s="121" t="str">
        <f t="shared" si="161"/>
        <v>71100701014639</v>
      </c>
      <c r="B1247" s="115" t="s">
        <v>439</v>
      </c>
      <c r="C1247" s="116" t="s">
        <v>189</v>
      </c>
      <c r="D1247" s="117" t="s">
        <v>183</v>
      </c>
      <c r="E1247" s="118" t="s">
        <v>106</v>
      </c>
      <c r="F1247" s="119" t="s">
        <v>106</v>
      </c>
      <c r="G1247" s="120">
        <v>4639</v>
      </c>
      <c r="L1247" s="37" t="s">
        <v>167</v>
      </c>
      <c r="M1247" s="38">
        <v>4639</v>
      </c>
      <c r="N1247" s="4"/>
      <c r="O1247" s="4"/>
    </row>
    <row r="1248" spans="1:15">
      <c r="A1248" s="121" t="str">
        <f t="shared" si="161"/>
        <v>71100701034216</v>
      </c>
      <c r="B1248" s="115" t="s">
        <v>439</v>
      </c>
      <c r="C1248" s="116" t="s">
        <v>189</v>
      </c>
      <c r="D1248" s="117" t="s">
        <v>183</v>
      </c>
      <c r="E1248" s="118" t="s">
        <v>106</v>
      </c>
      <c r="F1248" s="119" t="s">
        <v>442</v>
      </c>
      <c r="G1248" s="120">
        <v>4216</v>
      </c>
      <c r="L1248" s="37" t="s">
        <v>118</v>
      </c>
      <c r="M1248" s="38">
        <v>4216</v>
      </c>
      <c r="N1248" s="4"/>
      <c r="O1248" s="4"/>
    </row>
    <row r="1249" spans="1:15">
      <c r="A1249" s="121" t="str">
        <f t="shared" si="161"/>
        <v>71100701034239</v>
      </c>
      <c r="B1249" s="115" t="s">
        <v>439</v>
      </c>
      <c r="C1249" s="116" t="s">
        <v>189</v>
      </c>
      <c r="D1249" s="117" t="s">
        <v>183</v>
      </c>
      <c r="E1249" s="118" t="s">
        <v>106</v>
      </c>
      <c r="F1249" s="119" t="s">
        <v>442</v>
      </c>
      <c r="G1249" s="120">
        <v>4239</v>
      </c>
      <c r="L1249" s="37" t="s">
        <v>125</v>
      </c>
      <c r="M1249" s="38">
        <v>4239</v>
      </c>
      <c r="N1249" s="4"/>
      <c r="O1249" s="4"/>
    </row>
    <row r="1250" spans="1:15" ht="30">
      <c r="A1250" s="121" t="str">
        <f t="shared" si="161"/>
        <v>71100701034819</v>
      </c>
      <c r="B1250" s="115" t="s">
        <v>439</v>
      </c>
      <c r="C1250" s="116" t="s">
        <v>189</v>
      </c>
      <c r="D1250" s="117" t="s">
        <v>183</v>
      </c>
      <c r="E1250" s="118" t="s">
        <v>106</v>
      </c>
      <c r="F1250" s="119" t="s">
        <v>442</v>
      </c>
      <c r="G1250" s="120">
        <v>4819</v>
      </c>
      <c r="L1250" s="37" t="s">
        <v>219</v>
      </c>
      <c r="M1250" s="38">
        <v>4819</v>
      </c>
      <c r="N1250" s="4"/>
      <c r="O1250" s="4"/>
    </row>
    <row r="1251" spans="1:15">
      <c r="A1251" s="121" t="str">
        <f t="shared" si="161"/>
        <v>71100701044239</v>
      </c>
      <c r="B1251" s="115" t="s">
        <v>439</v>
      </c>
      <c r="C1251" s="116" t="s">
        <v>189</v>
      </c>
      <c r="D1251" s="117" t="s">
        <v>183</v>
      </c>
      <c r="E1251" s="118" t="s">
        <v>106</v>
      </c>
      <c r="F1251" s="119" t="s">
        <v>155</v>
      </c>
      <c r="G1251" s="120">
        <v>4239</v>
      </c>
      <c r="L1251" s="37" t="s">
        <v>125</v>
      </c>
      <c r="M1251" s="38">
        <v>4239</v>
      </c>
      <c r="N1251" s="4"/>
      <c r="O1251" s="4"/>
    </row>
    <row r="1252" spans="1:15">
      <c r="A1252" s="121" t="str">
        <f t="shared" si="161"/>
        <v>71100701044269</v>
      </c>
      <c r="B1252" s="115" t="s">
        <v>439</v>
      </c>
      <c r="C1252" s="116" t="s">
        <v>189</v>
      </c>
      <c r="D1252" s="117" t="s">
        <v>183</v>
      </c>
      <c r="E1252" s="118" t="s">
        <v>106</v>
      </c>
      <c r="F1252" s="119" t="s">
        <v>155</v>
      </c>
      <c r="G1252" s="120">
        <v>4269</v>
      </c>
      <c r="L1252" s="37" t="s">
        <v>240</v>
      </c>
      <c r="M1252" s="38">
        <v>4269</v>
      </c>
      <c r="N1252" s="4"/>
      <c r="O1252" s="4"/>
    </row>
    <row r="1253" spans="1:15" ht="30">
      <c r="A1253" s="121" t="str">
        <f t="shared" si="161"/>
        <v>71100701044521</v>
      </c>
      <c r="B1253" s="115" t="s">
        <v>439</v>
      </c>
      <c r="C1253" s="116" t="s">
        <v>189</v>
      </c>
      <c r="D1253" s="117" t="s">
        <v>183</v>
      </c>
      <c r="E1253" s="118" t="s">
        <v>106</v>
      </c>
      <c r="F1253" s="119" t="s">
        <v>155</v>
      </c>
      <c r="G1253" s="120">
        <v>4521</v>
      </c>
      <c r="L1253" s="37" t="s">
        <v>267</v>
      </c>
      <c r="M1253" s="38">
        <v>4521</v>
      </c>
      <c r="N1253" s="4"/>
      <c r="O1253" s="4"/>
    </row>
    <row r="1254" spans="1:15">
      <c r="A1254" s="121" t="str">
        <f t="shared" si="161"/>
        <v>71100701044639</v>
      </c>
      <c r="B1254" s="115" t="s">
        <v>439</v>
      </c>
      <c r="C1254" s="116" t="s">
        <v>189</v>
      </c>
      <c r="D1254" s="117" t="s">
        <v>183</v>
      </c>
      <c r="E1254" s="118" t="s">
        <v>106</v>
      </c>
      <c r="F1254" s="119" t="s">
        <v>155</v>
      </c>
      <c r="G1254" s="120">
        <v>4639</v>
      </c>
      <c r="L1254" s="37" t="s">
        <v>167</v>
      </c>
      <c r="M1254" s="38">
        <v>4639</v>
      </c>
      <c r="N1254" s="4"/>
      <c r="O1254" s="4"/>
    </row>
    <row r="1255" spans="1:15">
      <c r="A1255" s="121" t="str">
        <f t="shared" si="161"/>
        <v>71100701050000</v>
      </c>
      <c r="B1255" s="115" t="s">
        <v>439</v>
      </c>
      <c r="C1255" s="116" t="s">
        <v>189</v>
      </c>
      <c r="D1255" s="117" t="s">
        <v>183</v>
      </c>
      <c r="E1255" s="118" t="s">
        <v>106</v>
      </c>
      <c r="F1255" s="119" t="s">
        <v>149</v>
      </c>
      <c r="G1255" s="120" t="s">
        <v>440</v>
      </c>
      <c r="L1255" s="37" t="s">
        <v>37</v>
      </c>
      <c r="N1255" s="4"/>
      <c r="O1255" s="4"/>
    </row>
    <row r="1256" spans="1:15" ht="30">
      <c r="A1256" s="121" t="str">
        <f t="shared" si="161"/>
        <v>71100701054819</v>
      </c>
      <c r="B1256" s="115" t="s">
        <v>439</v>
      </c>
      <c r="C1256" s="116" t="s">
        <v>189</v>
      </c>
      <c r="D1256" s="117" t="s">
        <v>183</v>
      </c>
      <c r="E1256" s="118" t="s">
        <v>106</v>
      </c>
      <c r="F1256" s="119" t="s">
        <v>149</v>
      </c>
      <c r="G1256" s="120">
        <v>4819</v>
      </c>
      <c r="L1256" s="37" t="s">
        <v>219</v>
      </c>
      <c r="M1256" s="38">
        <v>4819</v>
      </c>
      <c r="N1256" s="4"/>
      <c r="O1256" s="4"/>
    </row>
    <row r="1257" spans="1:15">
      <c r="A1257" s="121" t="str">
        <f t="shared" ref="A1257:A1272" si="162">CONCATENATE(B1257,C1257,D1257,E1257,F1257,G1257)</f>
        <v>71100901014216</v>
      </c>
      <c r="B1257" s="115" t="s">
        <v>439</v>
      </c>
      <c r="C1257" s="116" t="s">
        <v>189</v>
      </c>
      <c r="D1257" s="117" t="s">
        <v>187</v>
      </c>
      <c r="E1257" s="118" t="s">
        <v>106</v>
      </c>
      <c r="F1257" s="119" t="s">
        <v>106</v>
      </c>
      <c r="G1257" s="120">
        <v>4216</v>
      </c>
      <c r="L1257" s="37" t="s">
        <v>118</v>
      </c>
      <c r="M1257" s="38">
        <v>4216</v>
      </c>
      <c r="N1257" s="4"/>
      <c r="O1257" s="4"/>
    </row>
    <row r="1258" spans="1:15" ht="30">
      <c r="A1258" s="121" t="str">
        <f t="shared" si="162"/>
        <v>71100901014252</v>
      </c>
      <c r="B1258" s="115" t="s">
        <v>439</v>
      </c>
      <c r="C1258" s="116" t="s">
        <v>189</v>
      </c>
      <c r="D1258" s="117" t="s">
        <v>187</v>
      </c>
      <c r="E1258" s="118" t="s">
        <v>106</v>
      </c>
      <c r="F1258" s="119" t="s">
        <v>106</v>
      </c>
      <c r="G1258" s="120">
        <v>4252</v>
      </c>
      <c r="L1258" s="37" t="s">
        <v>127</v>
      </c>
      <c r="M1258" s="38">
        <v>4252</v>
      </c>
      <c r="N1258" s="4"/>
      <c r="O1258" s="4"/>
    </row>
    <row r="1259" spans="1:15">
      <c r="A1259" s="121" t="str">
        <f t="shared" si="162"/>
        <v>71100901014264</v>
      </c>
      <c r="B1259" s="115" t="s">
        <v>439</v>
      </c>
      <c r="C1259" s="116" t="s">
        <v>189</v>
      </c>
      <c r="D1259" s="117" t="s">
        <v>187</v>
      </c>
      <c r="E1259" s="118" t="s">
        <v>106</v>
      </c>
      <c r="F1259" s="119" t="s">
        <v>106</v>
      </c>
      <c r="G1259" s="120">
        <v>4264</v>
      </c>
      <c r="L1259" s="37" t="s">
        <v>129</v>
      </c>
      <c r="M1259" s="38">
        <v>4264</v>
      </c>
      <c r="N1259" s="4"/>
      <c r="O1259" s="4"/>
    </row>
    <row r="1260" spans="1:15">
      <c r="A1260" s="121" t="str">
        <f t="shared" si="162"/>
        <v>71100901014267</v>
      </c>
      <c r="B1260" s="115" t="s">
        <v>439</v>
      </c>
      <c r="C1260" s="116" t="s">
        <v>189</v>
      </c>
      <c r="D1260" s="117" t="s">
        <v>187</v>
      </c>
      <c r="E1260" s="118" t="s">
        <v>106</v>
      </c>
      <c r="F1260" s="119" t="s">
        <v>106</v>
      </c>
      <c r="G1260" s="120">
        <v>4267</v>
      </c>
      <c r="L1260" s="37" t="s">
        <v>130</v>
      </c>
      <c r="M1260" s="38">
        <v>4267</v>
      </c>
      <c r="N1260" s="4"/>
      <c r="O1260" s="4"/>
    </row>
    <row r="1261" spans="1:15">
      <c r="A1261" s="121" t="str">
        <f t="shared" si="162"/>
        <v>71100901014861</v>
      </c>
      <c r="B1261" s="115" t="s">
        <v>439</v>
      </c>
      <c r="C1261" s="116" t="s">
        <v>189</v>
      </c>
      <c r="D1261" s="117" t="s">
        <v>187</v>
      </c>
      <c r="E1261" s="118" t="s">
        <v>106</v>
      </c>
      <c r="F1261" s="119" t="s">
        <v>106</v>
      </c>
      <c r="G1261" s="120">
        <v>4861</v>
      </c>
      <c r="L1261" s="37" t="s">
        <v>134</v>
      </c>
      <c r="M1261" s="38">
        <v>4861</v>
      </c>
      <c r="N1261" s="4"/>
      <c r="O1261" s="4"/>
    </row>
    <row r="1262" spans="1:15">
      <c r="A1262" s="121" t="str">
        <f t="shared" si="162"/>
        <v>71100901015122</v>
      </c>
      <c r="B1262" s="115" t="s">
        <v>439</v>
      </c>
      <c r="C1262" s="116" t="s">
        <v>189</v>
      </c>
      <c r="D1262" s="117" t="s">
        <v>187</v>
      </c>
      <c r="E1262" s="118" t="s">
        <v>106</v>
      </c>
      <c r="F1262" s="119" t="s">
        <v>106</v>
      </c>
      <c r="G1262" s="120">
        <v>5122</v>
      </c>
      <c r="L1262" s="37" t="s">
        <v>332</v>
      </c>
      <c r="M1262" s="38">
        <v>5122</v>
      </c>
      <c r="N1262" s="4"/>
      <c r="O1262" s="4"/>
    </row>
    <row r="1263" spans="1:15">
      <c r="A1263" s="121" t="str">
        <f t="shared" si="162"/>
        <v>71100902010000</v>
      </c>
      <c r="B1263" s="115" t="s">
        <v>439</v>
      </c>
      <c r="C1263" s="116" t="s">
        <v>189</v>
      </c>
      <c r="D1263" s="117" t="s">
        <v>187</v>
      </c>
      <c r="E1263" s="118" t="s">
        <v>140</v>
      </c>
      <c r="F1263" s="119" t="s">
        <v>106</v>
      </c>
      <c r="G1263" s="120" t="s">
        <v>440</v>
      </c>
      <c r="L1263" s="37" t="s">
        <v>38</v>
      </c>
      <c r="N1263" s="4"/>
      <c r="O1263" s="4"/>
    </row>
    <row r="1264" spans="1:15">
      <c r="A1264" s="121" t="str">
        <f t="shared" si="162"/>
        <v>71100902014729</v>
      </c>
      <c r="B1264" s="115" t="s">
        <v>439</v>
      </c>
      <c r="C1264" s="116" t="s">
        <v>189</v>
      </c>
      <c r="D1264" s="117" t="s">
        <v>187</v>
      </c>
      <c r="E1264" s="118" t="s">
        <v>140</v>
      </c>
      <c r="F1264" s="119" t="s">
        <v>106</v>
      </c>
      <c r="G1264" s="120">
        <v>4729</v>
      </c>
      <c r="L1264" s="37" t="s">
        <v>348</v>
      </c>
      <c r="M1264" s="38">
        <v>4729</v>
      </c>
      <c r="N1264" s="4"/>
      <c r="O1264" s="4"/>
    </row>
    <row r="1265" spans="1:15">
      <c r="A1265" s="121" t="str">
        <f t="shared" si="162"/>
        <v>71110000000000</v>
      </c>
      <c r="B1265" s="115" t="s">
        <v>439</v>
      </c>
      <c r="C1265" s="116" t="s">
        <v>104</v>
      </c>
      <c r="D1265" s="117" t="s">
        <v>441</v>
      </c>
      <c r="E1265" s="118" t="s">
        <v>441</v>
      </c>
      <c r="F1265" s="119" t="s">
        <v>441</v>
      </c>
      <c r="G1265" s="120" t="s">
        <v>440</v>
      </c>
      <c r="L1265" s="37" t="s">
        <v>39</v>
      </c>
      <c r="N1265" s="4"/>
      <c r="O1265" s="4"/>
    </row>
    <row r="1266" spans="1:15">
      <c r="A1266" s="121" t="str">
        <f t="shared" si="162"/>
        <v>71110000000001</v>
      </c>
      <c r="B1266" s="115" t="s">
        <v>439</v>
      </c>
      <c r="C1266" s="116" t="s">
        <v>104</v>
      </c>
      <c r="D1266" s="117" t="s">
        <v>441</v>
      </c>
      <c r="E1266" s="118" t="s">
        <v>441</v>
      </c>
      <c r="F1266" s="119" t="s">
        <v>441</v>
      </c>
      <c r="G1266" s="120" t="s">
        <v>96</v>
      </c>
      <c r="L1266" s="37" t="e">
        <v>#N/A</v>
      </c>
      <c r="N1266" s="4"/>
      <c r="O1266" s="4"/>
    </row>
    <row r="1267" spans="1:15">
      <c r="A1267" s="121" t="str">
        <f t="shared" si="162"/>
        <v>71110100000000</v>
      </c>
      <c r="B1267" s="115" t="s">
        <v>439</v>
      </c>
      <c r="C1267" s="116" t="s">
        <v>104</v>
      </c>
      <c r="D1267" s="117" t="s">
        <v>106</v>
      </c>
      <c r="E1267" s="118" t="s">
        <v>441</v>
      </c>
      <c r="F1267" s="119" t="s">
        <v>441</v>
      </c>
      <c r="G1267" s="120" t="s">
        <v>440</v>
      </c>
      <c r="L1267" s="37" t="s">
        <v>40</v>
      </c>
      <c r="N1267" s="4"/>
      <c r="O1267" s="4"/>
    </row>
    <row r="1268" spans="1:15">
      <c r="A1268" s="121" t="str">
        <f t="shared" si="162"/>
        <v>71110100000001</v>
      </c>
      <c r="B1268" s="115" t="s">
        <v>439</v>
      </c>
      <c r="C1268" s="116" t="s">
        <v>104</v>
      </c>
      <c r="D1268" s="117" t="s">
        <v>106</v>
      </c>
      <c r="E1268" s="118" t="s">
        <v>441</v>
      </c>
      <c r="F1268" s="119" t="s">
        <v>441</v>
      </c>
      <c r="G1268" s="120" t="s">
        <v>96</v>
      </c>
      <c r="L1268" s="37" t="e">
        <v>#N/A</v>
      </c>
      <c r="N1268" s="4"/>
      <c r="O1268" s="4"/>
    </row>
    <row r="1269" spans="1:15">
      <c r="A1269" s="121" t="str">
        <f t="shared" si="162"/>
        <v>71110102000000</v>
      </c>
      <c r="B1269" s="115" t="s">
        <v>439</v>
      </c>
      <c r="C1269" s="116" t="s">
        <v>104</v>
      </c>
      <c r="D1269" s="117" t="s">
        <v>106</v>
      </c>
      <c r="E1269" s="118" t="s">
        <v>140</v>
      </c>
      <c r="F1269" s="119" t="s">
        <v>441</v>
      </c>
      <c r="G1269" s="120" t="s">
        <v>440</v>
      </c>
      <c r="L1269" s="37" t="s">
        <v>41</v>
      </c>
      <c r="N1269" s="4"/>
      <c r="O1269" s="4"/>
    </row>
    <row r="1270" spans="1:15">
      <c r="A1270" s="121" t="str">
        <f t="shared" si="162"/>
        <v>71110102000001</v>
      </c>
      <c r="B1270" s="115" t="s">
        <v>439</v>
      </c>
      <c r="C1270" s="116" t="s">
        <v>104</v>
      </c>
      <c r="D1270" s="117" t="s">
        <v>106</v>
      </c>
      <c r="E1270" s="118" t="s">
        <v>140</v>
      </c>
      <c r="F1270" s="119" t="s">
        <v>441</v>
      </c>
      <c r="G1270" s="120" t="s">
        <v>96</v>
      </c>
      <c r="L1270" s="37" t="e">
        <v>#N/A</v>
      </c>
      <c r="N1270" s="4"/>
      <c r="O1270" s="4"/>
    </row>
    <row r="1271" spans="1:15">
      <c r="A1271" s="121" t="str">
        <f t="shared" si="162"/>
        <v>71110102004891</v>
      </c>
      <c r="B1271" s="115" t="s">
        <v>439</v>
      </c>
      <c r="C1271" s="116" t="s">
        <v>104</v>
      </c>
      <c r="D1271" s="117" t="s">
        <v>106</v>
      </c>
      <c r="E1271" s="118" t="s">
        <v>140</v>
      </c>
      <c r="F1271" s="119" t="s">
        <v>441</v>
      </c>
      <c r="G1271" s="120">
        <v>4891</v>
      </c>
      <c r="L1271" s="37" t="s">
        <v>416</v>
      </c>
      <c r="M1271" s="38">
        <v>4891</v>
      </c>
      <c r="N1271" s="4"/>
      <c r="O1271" s="4"/>
    </row>
    <row r="1272" spans="1:15">
      <c r="A1272" s="121" t="str">
        <f t="shared" si="162"/>
        <v>7111010200x</v>
      </c>
      <c r="B1272" s="115" t="s">
        <v>439</v>
      </c>
      <c r="C1272" s="116" t="s">
        <v>104</v>
      </c>
      <c r="D1272" s="117" t="s">
        <v>106</v>
      </c>
      <c r="E1272" s="118" t="s">
        <v>140</v>
      </c>
      <c r="F1272" s="119" t="s">
        <v>441</v>
      </c>
      <c r="G1272" s="120" t="s">
        <v>361</v>
      </c>
      <c r="L1272" s="37" t="e">
        <v>#NAME?</v>
      </c>
      <c r="M1272" s="38" t="s">
        <v>361</v>
      </c>
      <c r="N1272" s="4"/>
      <c r="O1272" s="4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595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61" t="s">
        <v>905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7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35.2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30.75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>
        <v>0</v>
      </c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34.5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3.5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7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596</v>
      </c>
      <c r="O5" s="474"/>
      <c r="P5" s="474"/>
    </row>
    <row r="6" spans="1:22" ht="19.5" customHeight="1">
      <c r="A6" s="235" t="s">
        <v>733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61" t="s">
        <v>906</v>
      </c>
      <c r="I7" s="461"/>
      <c r="J7" s="461"/>
      <c r="K7" s="461"/>
      <c r="L7" s="461"/>
      <c r="M7" s="461"/>
      <c r="N7" s="461"/>
      <c r="O7" s="461"/>
      <c r="P7" s="461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30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 ht="18" customHeight="1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/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78"/>
      <c r="T712" s="160"/>
      <c r="U712" s="160"/>
      <c r="V712" s="160"/>
    </row>
    <row r="713" spans="1:22" ht="19.5" customHeight="1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 ht="19.5" customHeight="1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7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51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8.5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 ht="0.75" customHeight="1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597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61" t="s">
        <v>907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>
        <v>0</v>
      </c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33" customHeight="1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20.25" customHeight="1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405"/>
      <c r="P462" s="338"/>
      <c r="Q462" s="160"/>
      <c r="R462" s="160"/>
      <c r="S462" s="378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30.75" customHeight="1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 ht="21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32.2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839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61" t="s">
        <v>908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1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/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/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31.5" customHeight="1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779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61" t="s">
        <v>909</v>
      </c>
      <c r="I7" s="461"/>
      <c r="J7" s="461"/>
      <c r="K7" s="461"/>
      <c r="L7" s="461"/>
      <c r="M7" s="461"/>
      <c r="N7" s="461"/>
      <c r="O7" s="461"/>
      <c r="P7" s="461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>
        <v>0</v>
      </c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>
        <v>0</v>
      </c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>
        <v>0</v>
      </c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>
        <v>0</v>
      </c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>
        <v>0</v>
      </c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>
        <v>0</v>
      </c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>
        <v>0</v>
      </c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>
        <v>0</v>
      </c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>
        <v>0</v>
      </c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>
        <v>0</v>
      </c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2" spans="12:12" s="4" customFormat="1">
      <c r="L772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3" spans="12:12" s="4" customFormat="1">
      <c r="L803" s="37"/>
    </row>
    <row r="805" spans="12:12" s="4" customFormat="1">
      <c r="L805" s="37"/>
    </row>
    <row r="806" spans="12:12" s="4" customFormat="1">
      <c r="L806" s="37"/>
    </row>
    <row r="808" spans="12:12" s="4" customFormat="1">
      <c r="L808" s="37"/>
    </row>
    <row r="809" spans="12:12" s="4" customFormat="1">
      <c r="L809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5" spans="12:12" s="4" customFormat="1">
      <c r="L825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0" spans="12:12" s="4" customFormat="1">
      <c r="L920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7" spans="12:12" s="4" customFormat="1">
      <c r="L957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4" spans="12:12" s="4" customFormat="1">
      <c r="L964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2" spans="12:12" s="4" customFormat="1">
      <c r="L982" s="37"/>
    </row>
    <row r="984" spans="12:12" s="4" customFormat="1">
      <c r="L984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89" spans="12:12" s="4" customFormat="1">
      <c r="L989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5" spans="12:12" s="4" customFormat="1">
      <c r="L1005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1" spans="12:12" s="4" customFormat="1">
      <c r="L1011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0" spans="12:12" s="4" customFormat="1">
      <c r="L1050" s="37"/>
    </row>
    <row r="1051" spans="12:12" s="4" customFormat="1">
      <c r="L1051" s="37"/>
    </row>
    <row r="1053" spans="12:12" s="4" customFormat="1">
      <c r="L1053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3" spans="12:12" s="4" customFormat="1">
      <c r="L1073" s="37"/>
    </row>
    <row r="1074" spans="12:12" s="4" customFormat="1">
      <c r="L1074" s="37"/>
    </row>
    <row r="1076" spans="12:12" s="4" customFormat="1">
      <c r="L1076" s="37"/>
    </row>
    <row r="1077" spans="12:12" s="4" customFormat="1">
      <c r="L1077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5" spans="12:12" s="4" customFormat="1">
      <c r="L1095" s="37"/>
    </row>
    <row r="1097" spans="12:12" s="4" customFormat="1">
      <c r="L1097" s="37"/>
    </row>
    <row r="1098" spans="12:12" s="4" customFormat="1">
      <c r="L1098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7" spans="12:12" s="4" customFormat="1">
      <c r="L1107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8" spans="12:12" s="4" customFormat="1">
      <c r="L1138" s="37"/>
    </row>
    <row r="1140" spans="12:12" s="4" customFormat="1">
      <c r="L1140" s="37"/>
    </row>
    <row r="1141" spans="12:12" s="4" customFormat="1">
      <c r="L1141" s="37"/>
    </row>
    <row r="1143" spans="12:12" s="4" customFormat="1">
      <c r="L1143" s="37"/>
    </row>
    <row r="1144" spans="12:12" s="4" customFormat="1">
      <c r="L1144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0" spans="12:12" s="4" customFormat="1">
      <c r="L1160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5" spans="12:12" s="4" customFormat="1">
      <c r="L1255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69" spans="12:12" s="4" customFormat="1">
      <c r="L1269" s="37"/>
    </row>
    <row r="1270" spans="12:12" s="4" customFormat="1">
      <c r="L1270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410"/>
      <c r="F1" s="410"/>
      <c r="G1" s="410"/>
      <c r="H1" s="410"/>
      <c r="I1" s="410"/>
      <c r="J1" s="410"/>
      <c r="K1" s="410" t="s">
        <v>366</v>
      </c>
      <c r="L1" s="410"/>
      <c r="M1" s="410"/>
    </row>
    <row r="2" spans="1:16" ht="15.75" customHeight="1">
      <c r="E2" s="410"/>
      <c r="F2" s="410"/>
      <c r="G2" s="410"/>
      <c r="H2" s="410"/>
      <c r="I2" s="410"/>
      <c r="J2" s="410"/>
      <c r="K2" s="410" t="s">
        <v>367</v>
      </c>
      <c r="L2" s="410"/>
      <c r="M2" s="410"/>
    </row>
    <row r="3" spans="1:16" ht="15.75" customHeight="1">
      <c r="E3" s="410"/>
      <c r="F3" s="410"/>
      <c r="G3" s="410"/>
      <c r="H3" s="410"/>
      <c r="I3" s="410"/>
      <c r="J3" s="410"/>
      <c r="K3" s="410" t="s">
        <v>368</v>
      </c>
      <c r="L3" s="410"/>
      <c r="M3" s="410"/>
    </row>
    <row r="4" spans="1:16" ht="15.75" customHeight="1">
      <c r="E4" s="410"/>
      <c r="F4" s="410"/>
      <c r="G4" s="410"/>
      <c r="H4" s="410"/>
      <c r="I4" s="410"/>
      <c r="J4" s="410"/>
      <c r="K4" s="410" t="s">
        <v>369</v>
      </c>
      <c r="L4" s="410"/>
      <c r="M4" s="410"/>
    </row>
    <row r="6" spans="1:16" ht="38.25" customHeight="1">
      <c r="A6" s="412" t="s">
        <v>370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13" t="s">
        <v>97</v>
      </c>
      <c r="G8" s="413"/>
      <c r="H8" s="413"/>
      <c r="I8" s="413"/>
      <c r="J8" s="413"/>
      <c r="K8" s="413"/>
      <c r="L8" s="413"/>
      <c r="M8" s="413"/>
    </row>
    <row r="9" spans="1:16" ht="16.5" customHeight="1">
      <c r="A9" s="414" t="s">
        <v>371</v>
      </c>
      <c r="B9" s="411" t="s">
        <v>372</v>
      </c>
      <c r="C9" s="415" t="s">
        <v>373</v>
      </c>
      <c r="D9" s="411" t="s">
        <v>372</v>
      </c>
      <c r="E9" s="416" t="s">
        <v>374</v>
      </c>
      <c r="F9" s="417" t="s">
        <v>375</v>
      </c>
      <c r="G9" s="418"/>
      <c r="H9" s="418"/>
      <c r="I9" s="418"/>
      <c r="J9" s="418"/>
      <c r="K9" s="418"/>
      <c r="L9" s="418"/>
      <c r="M9" s="419"/>
    </row>
    <row r="10" spans="1:16" ht="20.25" customHeight="1">
      <c r="A10" s="414"/>
      <c r="B10" s="411"/>
      <c r="C10" s="415"/>
      <c r="D10" s="411"/>
      <c r="E10" s="416"/>
      <c r="F10" s="416" t="s">
        <v>376</v>
      </c>
      <c r="G10" s="416"/>
      <c r="H10" s="416"/>
      <c r="I10" s="416"/>
      <c r="J10" s="416" t="s">
        <v>377</v>
      </c>
      <c r="K10" s="416"/>
      <c r="L10" s="416"/>
      <c r="M10" s="416"/>
    </row>
    <row r="11" spans="1:16">
      <c r="A11" s="414"/>
      <c r="B11" s="411"/>
      <c r="C11" s="415"/>
      <c r="D11" s="411"/>
      <c r="E11" s="416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20" t="s">
        <v>465</v>
      </c>
      <c r="B1" s="420"/>
      <c r="C1" s="420"/>
      <c r="D1" s="143" t="s">
        <v>588</v>
      </c>
      <c r="E1" s="144">
        <v>15</v>
      </c>
    </row>
    <row r="2" spans="1:5" ht="62.25" customHeight="1">
      <c r="A2" s="421" t="s">
        <v>466</v>
      </c>
      <c r="B2" s="421"/>
      <c r="C2" s="421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7.2'!$A$13:$AC$1490,Hashvt!$E$1)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7.3'!$A$13:$AC$805,Hashvt!$E$1)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7.4'!$A$13:$AC$804,Hashvt!$E$1)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7.5'!$A$13:$AC$1490,Hashvt!$E$1)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7.6'!$A$13:$AC$1490,Hashvt!$E$1)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7.7'!$A$13:$AC$1490,Hashvt!$E$1)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7.9'!$A$13:$AC$1490,Hashvt!$E$1)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7.8'!$A$13:$AC$1490,Hashvt!$E$1)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7.10'!$A$13:$AC$1490,Hashvt!$E$1)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7.11'!$A$13:$AC$1490,Hashvt!$E$1)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7.12'!$A$13:$P$1490,Hashvt!$E$1)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7.13'!$A$13:$P$1486,Hashvt!$E$1)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22" t="s">
        <v>484</v>
      </c>
      <c r="B19" s="423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24" t="s">
        <v>43</v>
      </c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34" t="s">
        <v>98</v>
      </c>
      <c r="I4" s="434" t="s">
        <v>99</v>
      </c>
      <c r="J4" s="437" t="s">
        <v>100</v>
      </c>
      <c r="K4" s="437" t="s">
        <v>101</v>
      </c>
      <c r="L4" s="440" t="s">
        <v>102</v>
      </c>
      <c r="M4" s="443" t="s">
        <v>103</v>
      </c>
      <c r="N4" s="431" t="s">
        <v>585</v>
      </c>
      <c r="O4" s="425" t="s">
        <v>586</v>
      </c>
      <c r="P4" s="426"/>
      <c r="Q4" s="426"/>
      <c r="R4" s="426"/>
      <c r="S4" s="426"/>
      <c r="T4" s="426"/>
      <c r="U4" s="427"/>
      <c r="V4" s="425" t="s">
        <v>587</v>
      </c>
      <c r="W4" s="426"/>
      <c r="X4" s="426"/>
      <c r="Y4" s="426"/>
      <c r="Z4" s="426"/>
      <c r="AA4" s="426"/>
      <c r="AB4" s="427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35"/>
      <c r="I5" s="435"/>
      <c r="J5" s="438"/>
      <c r="K5" s="438"/>
      <c r="L5" s="441"/>
      <c r="M5" s="444"/>
      <c r="N5" s="432"/>
      <c r="O5" s="428"/>
      <c r="P5" s="429"/>
      <c r="Q5" s="429"/>
      <c r="R5" s="429"/>
      <c r="S5" s="429"/>
      <c r="T5" s="429"/>
      <c r="U5" s="430"/>
      <c r="V5" s="428"/>
      <c r="W5" s="429"/>
      <c r="X5" s="429"/>
      <c r="Y5" s="429"/>
      <c r="Z5" s="429"/>
      <c r="AA5" s="429"/>
      <c r="AB5" s="430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36"/>
      <c r="I6" s="436"/>
      <c r="J6" s="439"/>
      <c r="K6" s="439"/>
      <c r="L6" s="442"/>
      <c r="M6" s="445"/>
      <c r="N6" s="433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7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2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2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2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2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2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6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9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7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9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1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9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6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2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6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2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9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2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6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2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2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2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9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6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2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6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2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1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9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6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1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9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9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6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2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6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2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6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2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6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2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2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6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2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2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7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9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6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6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2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2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6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2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1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6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6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2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2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6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2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2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6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2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9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9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6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2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6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2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6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2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7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1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9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6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2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2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6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2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6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2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2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2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7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1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9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6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2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2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2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2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2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2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2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2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2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2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6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9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1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6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2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2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2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2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2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2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2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2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2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2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6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9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1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9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2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2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37" workbookViewId="0">
      <selection activeCell="E88" sqref="E88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410" t="s">
        <v>614</v>
      </c>
      <c r="E1" s="410"/>
      <c r="F1" s="410"/>
    </row>
    <row r="2" spans="1:57" ht="15.75" customHeight="1">
      <c r="D2" s="410" t="s">
        <v>612</v>
      </c>
      <c r="E2" s="410"/>
      <c r="F2" s="410"/>
    </row>
    <row r="3" spans="1:57" ht="15.75" customHeight="1">
      <c r="D3" s="410" t="s">
        <v>912</v>
      </c>
      <c r="E3" s="410"/>
      <c r="F3" s="410"/>
    </row>
    <row r="4" spans="1:57" ht="15.75" customHeight="1">
      <c r="D4" s="410" t="s">
        <v>913</v>
      </c>
      <c r="E4" s="410"/>
      <c r="F4" s="410"/>
    </row>
    <row r="5" spans="1:57">
      <c r="D5" s="274"/>
    </row>
    <row r="6" spans="1:57" s="136" customFormat="1" ht="36" customHeight="1">
      <c r="A6" s="461" t="s">
        <v>841</v>
      </c>
      <c r="B6" s="461"/>
      <c r="C6" s="461"/>
      <c r="D6" s="461"/>
      <c r="E6" s="461"/>
      <c r="F6" s="461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62" t="s">
        <v>97</v>
      </c>
      <c r="E8" s="462"/>
      <c r="F8" s="462"/>
    </row>
    <row r="9" spans="1:57" ht="39.75" customHeight="1">
      <c r="A9" s="463" t="s">
        <v>615</v>
      </c>
      <c r="B9" s="465" t="s">
        <v>616</v>
      </c>
      <c r="C9" s="463" t="s">
        <v>617</v>
      </c>
      <c r="D9" s="467" t="s">
        <v>618</v>
      </c>
      <c r="E9" s="468" t="s">
        <v>375</v>
      </c>
      <c r="F9" s="468"/>
    </row>
    <row r="10" spans="1:57" ht="31.5" customHeight="1">
      <c r="A10" s="464"/>
      <c r="B10" s="466"/>
      <c r="C10" s="464"/>
      <c r="D10" s="467"/>
      <c r="E10" s="2" t="s">
        <v>376</v>
      </c>
      <c r="F10" s="2" t="s">
        <v>377</v>
      </c>
    </row>
    <row r="11" spans="1:57" s="210" customFormat="1">
      <c r="A11" s="275">
        <v>1</v>
      </c>
      <c r="B11" s="276">
        <v>2</v>
      </c>
      <c r="C11" s="275">
        <v>3</v>
      </c>
      <c r="D11" s="275">
        <v>4</v>
      </c>
      <c r="E11" s="276">
        <v>5</v>
      </c>
      <c r="F11" s="275">
        <v>6</v>
      </c>
    </row>
    <row r="12" spans="1:57" ht="42">
      <c r="A12" s="278">
        <v>1000</v>
      </c>
      <c r="B12" s="279" t="s">
        <v>631</v>
      </c>
      <c r="C12" s="280"/>
      <c r="D12" s="281">
        <f>+E12+F12-F125</f>
        <v>0</v>
      </c>
      <c r="E12" s="281">
        <f>+E14+E54+E76</f>
        <v>0</v>
      </c>
      <c r="F12" s="281">
        <f>+F14+F54+F76</f>
        <v>0</v>
      </c>
      <c r="G12" s="277"/>
      <c r="H12" s="277"/>
      <c r="I12" s="277"/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7"/>
      <c r="AO12" s="277"/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</row>
    <row r="13" spans="1:57" ht="14.25">
      <c r="A13" s="282"/>
      <c r="B13" s="329"/>
      <c r="C13" s="330"/>
      <c r="D13" s="331"/>
      <c r="E13" s="331"/>
      <c r="F13" s="331"/>
    </row>
    <row r="14" spans="1:57" s="277" customFormat="1" ht="51">
      <c r="A14" s="283">
        <v>1100</v>
      </c>
      <c r="B14" s="284" t="s">
        <v>632</v>
      </c>
      <c r="C14" s="285">
        <v>7100</v>
      </c>
      <c r="D14" s="286">
        <f>D17+D22+D25+D45+D48</f>
        <v>0</v>
      </c>
      <c r="E14" s="286">
        <f t="shared" ref="E14:F14" si="0">E17+E22+E25+E45+E48</f>
        <v>0</v>
      </c>
      <c r="F14" s="286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87"/>
      <c r="B15" s="288" t="s">
        <v>633</v>
      </c>
      <c r="C15" s="289"/>
      <c r="D15" s="290">
        <f>D17+D22</f>
        <v>0</v>
      </c>
      <c r="E15" s="290">
        <f t="shared" ref="E15:F15" si="1">E17+E22</f>
        <v>0</v>
      </c>
      <c r="F15" s="290">
        <f t="shared" si="1"/>
        <v>0</v>
      </c>
    </row>
    <row r="16" spans="1:57" s="277" customFormat="1">
      <c r="A16" s="287"/>
      <c r="B16" s="288" t="s">
        <v>634</v>
      </c>
      <c r="C16" s="289"/>
      <c r="D16" s="290">
        <f>+D19+D22</f>
        <v>0</v>
      </c>
      <c r="E16" s="290">
        <f t="shared" ref="E16:F16" si="2">+E19+E22</f>
        <v>0</v>
      </c>
      <c r="F16" s="290">
        <f t="shared" si="2"/>
        <v>0</v>
      </c>
    </row>
    <row r="17" spans="1:6" ht="25.5">
      <c r="A17" s="291">
        <v>1110</v>
      </c>
      <c r="B17" s="292" t="s">
        <v>635</v>
      </c>
      <c r="C17" s="293">
        <v>7131</v>
      </c>
      <c r="D17" s="294">
        <f>D19+D20</f>
        <v>0</v>
      </c>
      <c r="E17" s="294">
        <f>E19+E20+E21</f>
        <v>0</v>
      </c>
      <c r="F17" s="294">
        <f>F19+F20+F21</f>
        <v>0</v>
      </c>
    </row>
    <row r="18" spans="1:6">
      <c r="A18" s="295"/>
      <c r="B18" s="296" t="s">
        <v>108</v>
      </c>
      <c r="C18" s="297"/>
      <c r="D18" s="298"/>
      <c r="E18" s="299"/>
      <c r="F18" s="299"/>
    </row>
    <row r="19" spans="1:6" ht="25.5">
      <c r="A19" s="300">
        <v>1111</v>
      </c>
      <c r="B19" s="296" t="s">
        <v>619</v>
      </c>
      <c r="C19" s="297"/>
      <c r="D19" s="20">
        <f t="shared" ref="D19:D21" si="3">E19+F19</f>
        <v>0</v>
      </c>
      <c r="E19" s="16"/>
      <c r="F19" s="16"/>
    </row>
    <row r="20" spans="1:6" s="277" customFormat="1" ht="25.5">
      <c r="A20" s="300">
        <v>1112</v>
      </c>
      <c r="B20" s="296" t="s">
        <v>620</v>
      </c>
      <c r="C20" s="297"/>
      <c r="D20" s="20">
        <f t="shared" si="3"/>
        <v>0</v>
      </c>
      <c r="E20" s="16"/>
      <c r="F20" s="16"/>
    </row>
    <row r="21" spans="1:6" s="277" customFormat="1" ht="23.25" customHeight="1">
      <c r="A21" s="300">
        <v>1113</v>
      </c>
      <c r="B21" s="296" t="s">
        <v>771</v>
      </c>
      <c r="C21" s="297"/>
      <c r="D21" s="20">
        <f t="shared" si="3"/>
        <v>0</v>
      </c>
      <c r="E21" s="16"/>
      <c r="F21" s="16"/>
    </row>
    <row r="22" spans="1:6">
      <c r="A22" s="302">
        <v>1120</v>
      </c>
      <c r="B22" s="303" t="s">
        <v>636</v>
      </c>
      <c r="C22" s="304">
        <v>7136</v>
      </c>
      <c r="D22" s="305">
        <f>D24</f>
        <v>0</v>
      </c>
      <c r="E22" s="305">
        <f t="shared" ref="E22:F22" si="4">E24</f>
        <v>0</v>
      </c>
      <c r="F22" s="305">
        <f t="shared" si="4"/>
        <v>0</v>
      </c>
    </row>
    <row r="23" spans="1:6">
      <c r="A23" s="295"/>
      <c r="B23" s="296" t="s">
        <v>108</v>
      </c>
      <c r="C23" s="297"/>
      <c r="D23" s="301"/>
      <c r="E23" s="16"/>
      <c r="F23" s="16"/>
    </row>
    <row r="24" spans="1:6" s="277" customFormat="1">
      <c r="A24" s="300">
        <v>1121</v>
      </c>
      <c r="B24" s="296" t="s">
        <v>621</v>
      </c>
      <c r="C24" s="297"/>
      <c r="D24" s="20">
        <f t="shared" ref="D24:D43" si="5">E24+F24</f>
        <v>0</v>
      </c>
      <c r="E24" s="16"/>
      <c r="F24" s="16"/>
    </row>
    <row r="25" spans="1:6" ht="89.25">
      <c r="A25" s="291">
        <v>1130</v>
      </c>
      <c r="B25" s="292" t="s">
        <v>637</v>
      </c>
      <c r="C25" s="293">
        <v>7145</v>
      </c>
      <c r="D25" s="306">
        <f>D26+D27+D28+D29+D30+D31+D32+D33+D34+D35+D36+D37+D38+D39+D40+D41+D42+D43+D44</f>
        <v>0</v>
      </c>
      <c r="E25" s="306">
        <f t="shared" ref="E25:F25" si="6">E26+E27+E28+E29+E30+E31+E32+E33+E34+E35+E36+E37+E38+E39+E40+E41+E42+E43+E44</f>
        <v>0</v>
      </c>
      <c r="F25" s="306">
        <f t="shared" si="6"/>
        <v>0</v>
      </c>
    </row>
    <row r="26" spans="1:6" ht="38.25">
      <c r="A26" s="300">
        <v>11301</v>
      </c>
      <c r="B26" s="296" t="s">
        <v>638</v>
      </c>
      <c r="C26" s="297"/>
      <c r="D26" s="20">
        <f t="shared" si="5"/>
        <v>0</v>
      </c>
      <c r="E26" s="20"/>
      <c r="F26" s="20"/>
    </row>
    <row r="27" spans="1:6" ht="63.75">
      <c r="A27" s="307">
        <v>11302</v>
      </c>
      <c r="B27" s="308" t="s">
        <v>639</v>
      </c>
      <c r="C27" s="309"/>
      <c r="D27" s="20">
        <f t="shared" si="5"/>
        <v>0</v>
      </c>
      <c r="E27" s="20"/>
      <c r="F27" s="20"/>
    </row>
    <row r="28" spans="1:6" ht="38.25">
      <c r="A28" s="300">
        <v>11303</v>
      </c>
      <c r="B28" s="296" t="s">
        <v>640</v>
      </c>
      <c r="C28" s="297"/>
      <c r="D28" s="20">
        <f t="shared" si="5"/>
        <v>0</v>
      </c>
      <c r="E28" s="20"/>
      <c r="F28" s="20"/>
    </row>
    <row r="29" spans="1:6" ht="89.25">
      <c r="A29" s="300">
        <v>11304</v>
      </c>
      <c r="B29" s="295" t="s">
        <v>641</v>
      </c>
      <c r="C29" s="297"/>
      <c r="D29" s="20">
        <f t="shared" si="5"/>
        <v>0</v>
      </c>
      <c r="E29" s="20"/>
      <c r="F29" s="20">
        <v>0</v>
      </c>
    </row>
    <row r="30" spans="1:6" ht="76.5">
      <c r="A30" s="300">
        <v>11305</v>
      </c>
      <c r="B30" s="295" t="s">
        <v>642</v>
      </c>
      <c r="C30" s="297"/>
      <c r="D30" s="20">
        <f t="shared" si="5"/>
        <v>0</v>
      </c>
      <c r="E30" s="20"/>
      <c r="F30" s="20"/>
    </row>
    <row r="31" spans="1:6" ht="51">
      <c r="A31" s="300">
        <v>11306</v>
      </c>
      <c r="B31" s="295" t="s">
        <v>643</v>
      </c>
      <c r="C31" s="297"/>
      <c r="D31" s="20">
        <f t="shared" si="5"/>
        <v>0</v>
      </c>
      <c r="E31" s="20"/>
      <c r="F31" s="20"/>
    </row>
    <row r="32" spans="1:6" ht="38.25">
      <c r="A32" s="300">
        <v>11307</v>
      </c>
      <c r="B32" s="296" t="s">
        <v>644</v>
      </c>
      <c r="C32" s="297"/>
      <c r="D32" s="20">
        <f t="shared" si="5"/>
        <v>0</v>
      </c>
      <c r="E32" s="20"/>
      <c r="F32" s="20"/>
    </row>
    <row r="33" spans="1:57" ht="63.75">
      <c r="A33" s="300">
        <v>11308</v>
      </c>
      <c r="B33" s="296" t="s">
        <v>645</v>
      </c>
      <c r="C33" s="297"/>
      <c r="D33" s="20">
        <f t="shared" si="5"/>
        <v>0</v>
      </c>
      <c r="E33" s="20"/>
      <c r="F33" s="20"/>
    </row>
    <row r="34" spans="1:57" ht="63.75">
      <c r="A34" s="300">
        <v>11309</v>
      </c>
      <c r="B34" s="296" t="s">
        <v>646</v>
      </c>
      <c r="C34" s="297"/>
      <c r="D34" s="20">
        <f t="shared" si="5"/>
        <v>0</v>
      </c>
      <c r="E34" s="20"/>
      <c r="F34" s="20"/>
    </row>
    <row r="35" spans="1:57" ht="38.25">
      <c r="A35" s="300">
        <v>11310</v>
      </c>
      <c r="B35" s="296" t="s">
        <v>647</v>
      </c>
      <c r="C35" s="297"/>
      <c r="D35" s="20">
        <f t="shared" si="5"/>
        <v>0</v>
      </c>
      <c r="E35" s="20"/>
      <c r="F35" s="20"/>
    </row>
    <row r="36" spans="1:57" ht="38.25">
      <c r="A36" s="300">
        <v>11311</v>
      </c>
      <c r="B36" s="295" t="s">
        <v>648</v>
      </c>
      <c r="C36" s="297"/>
      <c r="D36" s="20">
        <f t="shared" si="5"/>
        <v>0</v>
      </c>
      <c r="E36" s="20"/>
      <c r="F36" s="20">
        <v>0</v>
      </c>
    </row>
    <row r="37" spans="1:57" ht="102">
      <c r="A37" s="300">
        <v>11312</v>
      </c>
      <c r="B37" s="296" t="s">
        <v>649</v>
      </c>
      <c r="C37" s="297"/>
      <c r="D37" s="20">
        <f t="shared" si="5"/>
        <v>0</v>
      </c>
      <c r="E37" s="20"/>
      <c r="F37" s="20"/>
    </row>
    <row r="38" spans="1:57" ht="76.5">
      <c r="A38" s="300">
        <v>11313</v>
      </c>
      <c r="B38" s="296" t="s">
        <v>650</v>
      </c>
      <c r="C38" s="297"/>
      <c r="D38" s="20">
        <f t="shared" si="5"/>
        <v>0</v>
      </c>
      <c r="E38" s="20"/>
      <c r="F38" s="20"/>
    </row>
    <row r="39" spans="1:57" ht="51">
      <c r="A39" s="300">
        <v>11314</v>
      </c>
      <c r="B39" s="296" t="s">
        <v>651</v>
      </c>
      <c r="C39" s="297"/>
      <c r="D39" s="20">
        <f t="shared" si="5"/>
        <v>0</v>
      </c>
      <c r="E39" s="20"/>
      <c r="F39" s="20"/>
    </row>
    <row r="40" spans="1:57" ht="51">
      <c r="A40" s="300">
        <v>11315</v>
      </c>
      <c r="B40" s="295" t="s">
        <v>652</v>
      </c>
      <c r="C40" s="297"/>
      <c r="D40" s="20">
        <f t="shared" si="5"/>
        <v>0</v>
      </c>
      <c r="E40" s="20"/>
      <c r="F40" s="20">
        <v>0</v>
      </c>
    </row>
    <row r="41" spans="1:57" ht="38.25">
      <c r="A41" s="300">
        <v>11316</v>
      </c>
      <c r="B41" s="296" t="s">
        <v>653</v>
      </c>
      <c r="C41" s="297"/>
      <c r="D41" s="20">
        <f t="shared" si="5"/>
        <v>0</v>
      </c>
      <c r="E41" s="20"/>
      <c r="F41" s="20"/>
    </row>
    <row r="42" spans="1:57" ht="38.25">
      <c r="A42" s="300">
        <v>11317</v>
      </c>
      <c r="B42" s="295" t="s">
        <v>654</v>
      </c>
      <c r="C42" s="297"/>
      <c r="D42" s="20">
        <f t="shared" si="5"/>
        <v>0</v>
      </c>
      <c r="E42" s="20"/>
      <c r="F42" s="20">
        <v>0</v>
      </c>
    </row>
    <row r="43" spans="1:57" ht="38.25">
      <c r="A43" s="300">
        <v>11318</v>
      </c>
      <c r="B43" s="296" t="s">
        <v>655</v>
      </c>
      <c r="C43" s="297"/>
      <c r="D43" s="20">
        <f t="shared" si="5"/>
        <v>0</v>
      </c>
      <c r="E43" s="20"/>
      <c r="F43" s="20">
        <v>0</v>
      </c>
    </row>
    <row r="44" spans="1:57" ht="20.25" customHeight="1">
      <c r="A44" s="300">
        <v>11319</v>
      </c>
      <c r="B44" s="295" t="s">
        <v>656</v>
      </c>
      <c r="C44" s="297"/>
      <c r="D44" s="20">
        <f t="shared" ref="D44:D47" si="7">E44+F44</f>
        <v>0</v>
      </c>
      <c r="E44" s="20"/>
      <c r="F44" s="20">
        <v>0</v>
      </c>
    </row>
    <row r="45" spans="1:57" ht="25.5">
      <c r="A45" s="291">
        <v>1140</v>
      </c>
      <c r="B45" s="292" t="s">
        <v>657</v>
      </c>
      <c r="C45" s="293">
        <v>7146</v>
      </c>
      <c r="D45" s="310">
        <f>D46+D47</f>
        <v>0</v>
      </c>
      <c r="E45" s="310">
        <f t="shared" ref="E45:F45" si="8">E46+E47</f>
        <v>0</v>
      </c>
      <c r="F45" s="310">
        <f t="shared" si="8"/>
        <v>0</v>
      </c>
    </row>
    <row r="46" spans="1:57" ht="76.5">
      <c r="A46" s="300">
        <v>1141</v>
      </c>
      <c r="B46" s="296" t="s">
        <v>658</v>
      </c>
      <c r="C46" s="297"/>
      <c r="D46" s="20">
        <f t="shared" si="7"/>
        <v>0</v>
      </c>
      <c r="E46" s="16"/>
      <c r="F46" s="16"/>
    </row>
    <row r="47" spans="1:57" s="277" customFormat="1" ht="76.5">
      <c r="A47" s="300">
        <v>1142</v>
      </c>
      <c r="B47" s="296" t="s">
        <v>659</v>
      </c>
      <c r="C47" s="297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91">
        <v>1150</v>
      </c>
      <c r="B48" s="292" t="s">
        <v>660</v>
      </c>
      <c r="C48" s="311">
        <v>7161</v>
      </c>
      <c r="D48" s="294">
        <f>D49+D53</f>
        <v>0</v>
      </c>
      <c r="E48" s="294">
        <f t="shared" ref="E48:F48" si="9">E49+E53</f>
        <v>0</v>
      </c>
      <c r="F48" s="294">
        <f t="shared" si="9"/>
        <v>0</v>
      </c>
    </row>
    <row r="49" spans="1:57" ht="51">
      <c r="A49" s="312">
        <v>1151</v>
      </c>
      <c r="B49" s="313" t="s">
        <v>661</v>
      </c>
      <c r="C49" s="314"/>
      <c r="D49" s="328">
        <f>D50+D51+D52</f>
        <v>0</v>
      </c>
      <c r="E49" s="328">
        <f t="shared" ref="E49:F49" si="10">E50+E51+E52</f>
        <v>0</v>
      </c>
      <c r="F49" s="328">
        <f t="shared" si="10"/>
        <v>0</v>
      </c>
    </row>
    <row r="50" spans="1:57">
      <c r="A50" s="300">
        <v>1152</v>
      </c>
      <c r="B50" s="296" t="s">
        <v>662</v>
      </c>
      <c r="C50" s="297"/>
      <c r="D50" s="20">
        <f t="shared" ref="D50:D52" si="11">E50+F50</f>
        <v>0</v>
      </c>
      <c r="E50" s="16"/>
      <c r="F50" s="16"/>
      <c r="G50" s="277"/>
      <c r="H50" s="277"/>
      <c r="I50" s="277"/>
      <c r="J50" s="277"/>
      <c r="K50" s="277"/>
      <c r="L50" s="277"/>
      <c r="M50" s="277"/>
      <c r="N50" s="277"/>
      <c r="O50" s="277"/>
      <c r="P50" s="277"/>
      <c r="Q50" s="277"/>
      <c r="R50" s="277"/>
      <c r="S50" s="277"/>
      <c r="T50" s="277"/>
      <c r="U50" s="277"/>
      <c r="V50" s="277"/>
      <c r="W50" s="277"/>
      <c r="X50" s="277"/>
      <c r="Y50" s="277"/>
      <c r="Z50" s="277"/>
      <c r="AA50" s="277"/>
      <c r="AB50" s="277"/>
      <c r="AC50" s="277"/>
      <c r="AD50" s="277"/>
      <c r="AE50" s="277"/>
      <c r="AF50" s="277"/>
      <c r="AG50" s="277"/>
      <c r="AH50" s="277"/>
      <c r="AI50" s="277"/>
      <c r="AJ50" s="277"/>
      <c r="AK50" s="277"/>
      <c r="AL50" s="277"/>
      <c r="AM50" s="277"/>
      <c r="AN50" s="277"/>
      <c r="AO50" s="277"/>
      <c r="AP50" s="277"/>
      <c r="AQ50" s="277"/>
      <c r="AR50" s="277"/>
      <c r="AS50" s="277"/>
      <c r="AT50" s="277"/>
      <c r="AU50" s="277"/>
      <c r="AV50" s="277"/>
      <c r="AW50" s="277"/>
      <c r="AX50" s="277"/>
      <c r="AY50" s="277"/>
      <c r="AZ50" s="277"/>
      <c r="BA50" s="277"/>
      <c r="BB50" s="277"/>
      <c r="BC50" s="277"/>
      <c r="BD50" s="277"/>
      <c r="BE50" s="277"/>
    </row>
    <row r="51" spans="1:57">
      <c r="A51" s="300">
        <v>1153</v>
      </c>
      <c r="B51" s="296" t="s">
        <v>663</v>
      </c>
      <c r="C51" s="297"/>
      <c r="D51" s="20">
        <f t="shared" si="11"/>
        <v>0</v>
      </c>
      <c r="E51" s="16"/>
      <c r="F51" s="16"/>
    </row>
    <row r="52" spans="1:57" ht="25.5">
      <c r="A52" s="300">
        <v>1154</v>
      </c>
      <c r="B52" s="296" t="s">
        <v>664</v>
      </c>
      <c r="C52" s="297"/>
      <c r="D52" s="20">
        <f t="shared" si="11"/>
        <v>0</v>
      </c>
      <c r="E52" s="16"/>
      <c r="F52" s="16"/>
    </row>
    <row r="53" spans="1:57" s="277" customFormat="1" ht="63.75">
      <c r="A53" s="300">
        <v>1155</v>
      </c>
      <c r="B53" s="308" t="s">
        <v>665</v>
      </c>
      <c r="C53" s="309"/>
      <c r="D53" s="20">
        <f t="shared" ref="D53" si="12">E53+F53</f>
        <v>0</v>
      </c>
      <c r="E53" s="16"/>
      <c r="F53" s="16"/>
    </row>
    <row r="54" spans="1:57" ht="38.25">
      <c r="A54" s="285">
        <v>1200</v>
      </c>
      <c r="B54" s="315" t="s">
        <v>666</v>
      </c>
      <c r="C54" s="332">
        <v>7300</v>
      </c>
      <c r="D54" s="286">
        <f>+D55+D57+D59+D61+D63+D73</f>
        <v>0</v>
      </c>
      <c r="E54" s="286">
        <f t="shared" ref="E54:F54" si="13">+E55+E57+E59+E61+E63+E73</f>
        <v>0</v>
      </c>
      <c r="F54" s="286">
        <f t="shared" si="13"/>
        <v>0</v>
      </c>
    </row>
    <row r="55" spans="1:57" s="277" customFormat="1" ht="38.25">
      <c r="A55" s="302">
        <v>1210</v>
      </c>
      <c r="B55" s="316" t="s">
        <v>667</v>
      </c>
      <c r="C55" s="317">
        <v>7311</v>
      </c>
      <c r="D55" s="310">
        <f>+D56</f>
        <v>0</v>
      </c>
      <c r="E55" s="310">
        <f t="shared" ref="E55:F55" si="14">+E56</f>
        <v>0</v>
      </c>
      <c r="F55" s="310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300">
        <v>1211</v>
      </c>
      <c r="B56" s="296" t="s">
        <v>668</v>
      </c>
      <c r="C56" s="297"/>
      <c r="D56" s="20">
        <f t="shared" ref="D56:D62" si="15">E56+F56</f>
        <v>0</v>
      </c>
      <c r="E56" s="20"/>
      <c r="F56" s="20">
        <v>0</v>
      </c>
    </row>
    <row r="57" spans="1:57" ht="38.25">
      <c r="A57" s="302">
        <v>1220</v>
      </c>
      <c r="B57" s="303" t="s">
        <v>669</v>
      </c>
      <c r="C57" s="304">
        <v>7312</v>
      </c>
      <c r="D57" s="310">
        <f>+D58</f>
        <v>0</v>
      </c>
      <c r="E57" s="318"/>
      <c r="F57" s="318"/>
    </row>
    <row r="58" spans="1:57" ht="63.75">
      <c r="A58" s="300">
        <v>1221</v>
      </c>
      <c r="B58" s="296" t="s">
        <v>670</v>
      </c>
      <c r="C58" s="297"/>
      <c r="D58" s="20">
        <f t="shared" si="15"/>
        <v>0</v>
      </c>
      <c r="E58" s="16"/>
      <c r="F58" s="16"/>
    </row>
    <row r="59" spans="1:57" ht="38.25">
      <c r="A59" s="291">
        <v>1230</v>
      </c>
      <c r="B59" s="292" t="s">
        <v>671</v>
      </c>
      <c r="C59" s="293">
        <v>7321</v>
      </c>
      <c r="D59" s="310">
        <f>+D60</f>
        <v>0</v>
      </c>
      <c r="E59" s="310">
        <f t="shared" ref="E59:F59" si="16">+E60</f>
        <v>0</v>
      </c>
      <c r="F59" s="310">
        <f t="shared" si="16"/>
        <v>0</v>
      </c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7"/>
      <c r="BA59" s="277"/>
      <c r="BB59" s="277"/>
      <c r="BC59" s="277"/>
      <c r="BD59" s="277"/>
      <c r="BE59" s="277"/>
    </row>
    <row r="60" spans="1:57" ht="51">
      <c r="A60" s="300">
        <v>1231</v>
      </c>
      <c r="B60" s="296" t="s">
        <v>672</v>
      </c>
      <c r="C60" s="297"/>
      <c r="D60" s="20">
        <f t="shared" si="15"/>
        <v>0</v>
      </c>
      <c r="E60" s="189"/>
      <c r="F60" s="16"/>
    </row>
    <row r="61" spans="1:57" ht="38.25">
      <c r="A61" s="291">
        <v>1240</v>
      </c>
      <c r="B61" s="292" t="s">
        <v>673</v>
      </c>
      <c r="C61" s="311">
        <v>7322</v>
      </c>
      <c r="D61" s="310">
        <f>D62</f>
        <v>0</v>
      </c>
      <c r="E61" s="310">
        <f t="shared" ref="E61:F61" si="17">E62</f>
        <v>0</v>
      </c>
      <c r="F61" s="310">
        <f t="shared" si="17"/>
        <v>0</v>
      </c>
    </row>
    <row r="62" spans="1:57" ht="51">
      <c r="A62" s="300">
        <v>1241</v>
      </c>
      <c r="B62" s="296" t="s">
        <v>674</v>
      </c>
      <c r="C62" s="297"/>
      <c r="D62" s="20">
        <f t="shared" si="15"/>
        <v>0</v>
      </c>
      <c r="E62" s="20">
        <v>0</v>
      </c>
      <c r="F62" s="20"/>
    </row>
    <row r="63" spans="1:57" s="277" customFormat="1" ht="54.75" customHeight="1">
      <c r="A63" s="452">
        <v>1250</v>
      </c>
      <c r="B63" s="319" t="s">
        <v>675</v>
      </c>
      <c r="C63" s="455">
        <v>7331</v>
      </c>
      <c r="D63" s="458">
        <f>+D66+D67+D71+D72</f>
        <v>0</v>
      </c>
      <c r="E63" s="458">
        <f t="shared" ref="E63:F63" si="18">+E66+E67+E71+E72</f>
        <v>0</v>
      </c>
      <c r="F63" s="458">
        <f t="shared" si="18"/>
        <v>0</v>
      </c>
    </row>
    <row r="64" spans="1:57">
      <c r="A64" s="453"/>
      <c r="B64" s="320" t="s">
        <v>676</v>
      </c>
      <c r="C64" s="456"/>
      <c r="D64" s="459"/>
      <c r="E64" s="459"/>
      <c r="F64" s="459"/>
    </row>
    <row r="65" spans="1:57">
      <c r="A65" s="454"/>
      <c r="B65" s="321" t="s">
        <v>110</v>
      </c>
      <c r="C65" s="457"/>
      <c r="D65" s="460"/>
      <c r="E65" s="460"/>
      <c r="F65" s="460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  <c r="AZ65" s="277"/>
      <c r="BA65" s="277"/>
      <c r="BB65" s="277"/>
      <c r="BC65" s="277"/>
      <c r="BD65" s="277"/>
      <c r="BE65" s="277"/>
    </row>
    <row r="66" spans="1:57" ht="25.5">
      <c r="A66" s="300">
        <v>1251</v>
      </c>
      <c r="B66" s="296" t="s">
        <v>677</v>
      </c>
      <c r="C66" s="297"/>
      <c r="D66" s="20">
        <f t="shared" ref="D66" si="19">E66+F66</f>
        <v>0</v>
      </c>
      <c r="E66" s="16"/>
      <c r="F66" s="16"/>
    </row>
    <row r="67" spans="1:57" ht="25.5">
      <c r="A67" s="446">
        <v>1252</v>
      </c>
      <c r="B67" s="313" t="s">
        <v>678</v>
      </c>
      <c r="C67" s="448"/>
      <c r="D67" s="450">
        <f>+D69+D70</f>
        <v>0</v>
      </c>
      <c r="E67" s="450">
        <f t="shared" ref="E67:F67" si="20">+E69+E70</f>
        <v>0</v>
      </c>
      <c r="F67" s="450">
        <f t="shared" si="20"/>
        <v>0</v>
      </c>
    </row>
    <row r="68" spans="1:57">
      <c r="A68" s="447"/>
      <c r="B68" s="322" t="s">
        <v>108</v>
      </c>
      <c r="C68" s="449"/>
      <c r="D68" s="451"/>
      <c r="E68" s="451"/>
      <c r="F68" s="451"/>
      <c r="G68" s="277"/>
      <c r="H68" s="277"/>
      <c r="I68" s="277"/>
      <c r="J68" s="277"/>
      <c r="K68" s="277"/>
      <c r="L68" s="277"/>
      <c r="M68" s="277"/>
      <c r="N68" s="277"/>
      <c r="O68" s="277"/>
      <c r="P68" s="277"/>
      <c r="Q68" s="277"/>
      <c r="R68" s="277"/>
      <c r="S68" s="277"/>
      <c r="T68" s="277"/>
      <c r="U68" s="277"/>
      <c r="V68" s="277"/>
      <c r="W68" s="277"/>
      <c r="X68" s="277"/>
      <c r="Y68" s="277"/>
      <c r="Z68" s="277"/>
      <c r="AA68" s="277"/>
      <c r="AB68" s="277"/>
      <c r="AC68" s="277"/>
      <c r="AD68" s="277"/>
      <c r="AE68" s="277"/>
      <c r="AF68" s="277"/>
      <c r="AG68" s="277"/>
      <c r="AH68" s="277"/>
      <c r="AI68" s="277"/>
      <c r="AJ68" s="277"/>
      <c r="AK68" s="277"/>
      <c r="AL68" s="277"/>
      <c r="AM68" s="277"/>
      <c r="AN68" s="277"/>
      <c r="AO68" s="277"/>
      <c r="AP68" s="277"/>
      <c r="AQ68" s="277"/>
      <c r="AR68" s="277"/>
      <c r="AS68" s="277"/>
      <c r="AT68" s="277"/>
      <c r="AU68" s="277"/>
      <c r="AV68" s="277"/>
      <c r="AW68" s="277"/>
      <c r="AX68" s="277"/>
      <c r="AY68" s="277"/>
      <c r="AZ68" s="277"/>
      <c r="BA68" s="277"/>
      <c r="BB68" s="277"/>
      <c r="BC68" s="277"/>
      <c r="BD68" s="277"/>
      <c r="BE68" s="277"/>
    </row>
    <row r="69" spans="1:57" s="277" customFormat="1" ht="51">
      <c r="A69" s="300">
        <v>1253</v>
      </c>
      <c r="B69" s="296" t="s">
        <v>679</v>
      </c>
      <c r="C69" s="297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300">
        <v>1254</v>
      </c>
      <c r="B70" s="296" t="s">
        <v>680</v>
      </c>
      <c r="C70" s="297"/>
      <c r="D70" s="20">
        <f t="shared" si="21"/>
        <v>0</v>
      </c>
      <c r="E70" s="20"/>
      <c r="F70" s="20"/>
    </row>
    <row r="71" spans="1:57" ht="33" customHeight="1">
      <c r="A71" s="300">
        <v>1255</v>
      </c>
      <c r="B71" s="296" t="s">
        <v>681</v>
      </c>
      <c r="C71" s="297"/>
      <c r="D71" s="20">
        <f>E71+F71</f>
        <v>0</v>
      </c>
      <c r="E71" s="404">
        <v>0</v>
      </c>
      <c r="F71" s="20">
        <v>0</v>
      </c>
    </row>
    <row r="72" spans="1:57" ht="38.25">
      <c r="A72" s="300">
        <v>1256</v>
      </c>
      <c r="B72" s="296" t="s">
        <v>682</v>
      </c>
      <c r="C72" s="297"/>
      <c r="D72" s="20">
        <f>E72+F72</f>
        <v>0</v>
      </c>
      <c r="E72" s="20"/>
      <c r="F72" s="20"/>
    </row>
    <row r="73" spans="1:57" ht="51">
      <c r="A73" s="291">
        <v>1260</v>
      </c>
      <c r="B73" s="319" t="s">
        <v>683</v>
      </c>
      <c r="C73" s="311">
        <v>7332</v>
      </c>
      <c r="D73" s="294">
        <f>+D74+D75</f>
        <v>0</v>
      </c>
      <c r="E73" s="294">
        <f t="shared" ref="E73:F73" si="22">+E74+E75</f>
        <v>0</v>
      </c>
      <c r="F73" s="294">
        <f t="shared" si="22"/>
        <v>0</v>
      </c>
    </row>
    <row r="74" spans="1:57" s="277" customFormat="1" ht="38.25">
      <c r="A74" s="300">
        <v>1261</v>
      </c>
      <c r="B74" s="296" t="s">
        <v>684</v>
      </c>
      <c r="C74" s="297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300">
        <v>1262</v>
      </c>
      <c r="B75" s="296" t="s">
        <v>685</v>
      </c>
      <c r="C75" s="297"/>
      <c r="D75" s="20">
        <f>E75+F75</f>
        <v>0</v>
      </c>
      <c r="E75" s="20"/>
      <c r="F75" s="20"/>
    </row>
    <row r="76" spans="1:57" ht="63.75">
      <c r="A76" s="283">
        <v>1300</v>
      </c>
      <c r="B76" s="323" t="s">
        <v>686</v>
      </c>
      <c r="C76" s="333">
        <v>7400</v>
      </c>
      <c r="D76" s="324">
        <f>+D77+D79+D81+D86+D90+D114+D117+D120+D123</f>
        <v>0</v>
      </c>
      <c r="E76" s="324">
        <f t="shared" ref="E76:F76" si="23">+E77+E79+E81+E86+E90+E114+E117+E120+E123</f>
        <v>0</v>
      </c>
      <c r="F76" s="324">
        <f t="shared" si="23"/>
        <v>0</v>
      </c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77"/>
      <c r="AO76" s="277"/>
      <c r="AP76" s="277"/>
      <c r="AQ76" s="277"/>
      <c r="AR76" s="277"/>
      <c r="AS76" s="277"/>
      <c r="AT76" s="277"/>
      <c r="AU76" s="277"/>
      <c r="AV76" s="277"/>
      <c r="AW76" s="277"/>
      <c r="AX76" s="277"/>
      <c r="AY76" s="277"/>
      <c r="AZ76" s="277"/>
      <c r="BA76" s="277"/>
      <c r="BB76" s="277"/>
      <c r="BC76" s="277"/>
      <c r="BD76" s="277"/>
      <c r="BE76" s="277"/>
    </row>
    <row r="77" spans="1:57" ht="25.5">
      <c r="A77" s="291">
        <v>1310</v>
      </c>
      <c r="B77" s="319" t="s">
        <v>687</v>
      </c>
      <c r="C77" s="293">
        <v>7411</v>
      </c>
      <c r="D77" s="306">
        <f>+D78</f>
        <v>0</v>
      </c>
      <c r="E77" s="306">
        <f t="shared" ref="E77:F77" si="24">+E78</f>
        <v>0</v>
      </c>
      <c r="F77" s="306">
        <f t="shared" si="24"/>
        <v>0</v>
      </c>
    </row>
    <row r="78" spans="1:57" ht="51">
      <c r="A78" s="300">
        <v>1311</v>
      </c>
      <c r="B78" s="296" t="s">
        <v>688</v>
      </c>
      <c r="C78" s="297"/>
      <c r="D78" s="20">
        <f>E78+F78</f>
        <v>0</v>
      </c>
      <c r="E78" s="20"/>
      <c r="F78" s="20"/>
      <c r="G78" s="277"/>
      <c r="H78" s="277"/>
      <c r="I78" s="277"/>
      <c r="J78" s="277"/>
      <c r="K78" s="277"/>
      <c r="L78" s="277"/>
      <c r="M78" s="277"/>
      <c r="N78" s="277"/>
      <c r="O78" s="277"/>
      <c r="P78" s="277"/>
      <c r="Q78" s="277"/>
      <c r="R78" s="277"/>
      <c r="S78" s="277"/>
      <c r="T78" s="277"/>
      <c r="U78" s="277"/>
      <c r="V78" s="277"/>
      <c r="W78" s="277"/>
      <c r="X78" s="277"/>
      <c r="Y78" s="277"/>
      <c r="Z78" s="277"/>
      <c r="AA78" s="277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277"/>
      <c r="AW78" s="277"/>
      <c r="AX78" s="277"/>
      <c r="AY78" s="277"/>
      <c r="AZ78" s="277"/>
      <c r="BA78" s="277"/>
      <c r="BB78" s="277"/>
      <c r="BC78" s="277"/>
      <c r="BD78" s="277"/>
      <c r="BE78" s="277"/>
    </row>
    <row r="79" spans="1:57">
      <c r="A79" s="291">
        <v>1320</v>
      </c>
      <c r="B79" s="319" t="s">
        <v>689</v>
      </c>
      <c r="C79" s="293">
        <v>7412</v>
      </c>
      <c r="D79" s="294">
        <f>+D80</f>
        <v>0</v>
      </c>
      <c r="E79" s="294">
        <f t="shared" ref="E79:F79" si="25">+E80</f>
        <v>0</v>
      </c>
      <c r="F79" s="294">
        <f t="shared" si="25"/>
        <v>0</v>
      </c>
    </row>
    <row r="80" spans="1:57" s="277" customFormat="1" ht="38.25">
      <c r="A80" s="300">
        <v>1321</v>
      </c>
      <c r="B80" s="296" t="s">
        <v>622</v>
      </c>
      <c r="C80" s="297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325">
        <v>1330</v>
      </c>
      <c r="B81" s="319" t="s">
        <v>690</v>
      </c>
      <c r="C81" s="326">
        <v>7415</v>
      </c>
      <c r="D81" s="294">
        <f>+D82+D83+D84+D85</f>
        <v>0</v>
      </c>
      <c r="E81" s="294">
        <f t="shared" ref="E81:F81" si="26">+E82+E83+E84+E85</f>
        <v>0</v>
      </c>
      <c r="F81" s="294">
        <f t="shared" si="26"/>
        <v>0</v>
      </c>
    </row>
    <row r="82" spans="1:57" ht="25.5">
      <c r="A82" s="300">
        <v>1331</v>
      </c>
      <c r="B82" s="296" t="s">
        <v>691</v>
      </c>
      <c r="C82" s="297"/>
      <c r="D82" s="20">
        <f>E82+F82</f>
        <v>0</v>
      </c>
      <c r="E82" s="20"/>
      <c r="F82" s="20">
        <v>0</v>
      </c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7"/>
      <c r="Z82" s="277"/>
      <c r="AA82" s="277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277"/>
      <c r="AW82" s="277"/>
      <c r="AX82" s="277"/>
      <c r="AY82" s="277"/>
      <c r="AZ82" s="277"/>
      <c r="BA82" s="277"/>
      <c r="BB82" s="277"/>
      <c r="BC82" s="277"/>
      <c r="BD82" s="277"/>
      <c r="BE82" s="277"/>
    </row>
    <row r="83" spans="1:57" ht="38.25">
      <c r="A83" s="300">
        <v>1332</v>
      </c>
      <c r="B83" s="296" t="s">
        <v>692</v>
      </c>
      <c r="C83" s="297"/>
      <c r="D83" s="20">
        <f t="shared" ref="D83:D89" si="27">E83+F83</f>
        <v>0</v>
      </c>
      <c r="E83" s="20"/>
      <c r="F83" s="20"/>
      <c r="G83" s="277"/>
      <c r="H83" s="277"/>
      <c r="I83" s="277"/>
      <c r="J83" s="277"/>
      <c r="K83" s="277"/>
      <c r="L83" s="277"/>
      <c r="M83" s="277"/>
      <c r="N83" s="277"/>
      <c r="O83" s="277"/>
      <c r="P83" s="277"/>
      <c r="Q83" s="277"/>
      <c r="R83" s="277"/>
      <c r="S83" s="277"/>
      <c r="T83" s="277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I83" s="277"/>
      <c r="AJ83" s="277"/>
      <c r="AK83" s="277"/>
      <c r="AL83" s="277"/>
      <c r="AM83" s="277"/>
      <c r="AN83" s="277"/>
      <c r="AO83" s="277"/>
      <c r="AP83" s="277"/>
      <c r="AQ83" s="277"/>
      <c r="AR83" s="277"/>
      <c r="AS83" s="277"/>
      <c r="AT83" s="277"/>
      <c r="AU83" s="277"/>
      <c r="AV83" s="277"/>
      <c r="AW83" s="277"/>
      <c r="AX83" s="277"/>
      <c r="AY83" s="277"/>
      <c r="AZ83" s="277"/>
      <c r="BA83" s="277"/>
      <c r="BB83" s="277"/>
      <c r="BC83" s="277"/>
      <c r="BD83" s="277"/>
      <c r="BE83" s="277"/>
    </row>
    <row r="84" spans="1:57" s="277" customFormat="1" ht="51">
      <c r="A84" s="300">
        <v>1333</v>
      </c>
      <c r="B84" s="296" t="s">
        <v>693</v>
      </c>
      <c r="C84" s="297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300">
        <v>1334</v>
      </c>
      <c r="B85" s="296" t="s">
        <v>623</v>
      </c>
      <c r="C85" s="297"/>
      <c r="D85" s="20">
        <f t="shared" si="27"/>
        <v>0</v>
      </c>
      <c r="E85" s="16"/>
      <c r="F85" s="16"/>
    </row>
    <row r="86" spans="1:57" ht="63.75">
      <c r="A86" s="291">
        <v>1340</v>
      </c>
      <c r="B86" s="292" t="s">
        <v>694</v>
      </c>
      <c r="C86" s="293">
        <v>7421</v>
      </c>
      <c r="D86" s="294">
        <f>+D87+D88+D89</f>
        <v>0</v>
      </c>
      <c r="E86" s="294">
        <f t="shared" ref="E86:F86" si="28">+E87+E88+E89</f>
        <v>0</v>
      </c>
      <c r="F86" s="294">
        <f t="shared" si="28"/>
        <v>0</v>
      </c>
      <c r="G86" s="277"/>
      <c r="H86" s="277"/>
      <c r="I86" s="277"/>
      <c r="J86" s="277"/>
      <c r="K86" s="277"/>
      <c r="L86" s="277"/>
      <c r="M86" s="277"/>
      <c r="N86" s="277"/>
      <c r="O86" s="277"/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277"/>
      <c r="AW86" s="277"/>
      <c r="AX86" s="277"/>
      <c r="AY86" s="277"/>
      <c r="AZ86" s="277"/>
      <c r="BA86" s="277"/>
      <c r="BB86" s="277"/>
      <c r="BC86" s="277"/>
      <c r="BD86" s="277"/>
      <c r="BE86" s="277"/>
    </row>
    <row r="87" spans="1:57" ht="89.25">
      <c r="A87" s="300">
        <v>1341</v>
      </c>
      <c r="B87" s="296" t="s">
        <v>695</v>
      </c>
      <c r="C87" s="297"/>
      <c r="D87" s="20">
        <f t="shared" si="27"/>
        <v>0</v>
      </c>
      <c r="E87" s="20"/>
      <c r="F87" s="20"/>
    </row>
    <row r="88" spans="1:57" ht="57.75" customHeight="1">
      <c r="A88" s="300">
        <v>1342</v>
      </c>
      <c r="B88" s="296" t="s">
        <v>696</v>
      </c>
      <c r="C88" s="297"/>
      <c r="D88" s="20">
        <f t="shared" si="27"/>
        <v>0</v>
      </c>
      <c r="E88" s="20"/>
      <c r="F88" s="20">
        <v>0</v>
      </c>
    </row>
    <row r="89" spans="1:57" s="277" customFormat="1" ht="63.75" customHeight="1">
      <c r="A89" s="300">
        <v>1343</v>
      </c>
      <c r="B89" s="296" t="s">
        <v>697</v>
      </c>
      <c r="C89" s="297"/>
      <c r="D89" s="20">
        <f t="shared" si="27"/>
        <v>0</v>
      </c>
      <c r="E89" s="20"/>
      <c r="F89" s="20"/>
    </row>
    <row r="90" spans="1:57" ht="38.25">
      <c r="A90" s="291">
        <v>1350</v>
      </c>
      <c r="B90" s="292" t="s">
        <v>698</v>
      </c>
      <c r="C90" s="293">
        <v>7422</v>
      </c>
      <c r="D90" s="294">
        <f>+D91+D112+D113</f>
        <v>0</v>
      </c>
      <c r="E90" s="294">
        <f t="shared" ref="E90:F90" si="29">+E91+E112+E113</f>
        <v>0</v>
      </c>
      <c r="F90" s="294">
        <f t="shared" si="29"/>
        <v>0</v>
      </c>
    </row>
    <row r="91" spans="1:57" ht="89.25">
      <c r="A91" s="312">
        <v>1351</v>
      </c>
      <c r="B91" s="313" t="s">
        <v>699</v>
      </c>
      <c r="C91" s="314"/>
      <c r="D91" s="327">
        <f>+D92+D93+D94+D95+D96+D97+D98+D99+D100+D101+D102+D103+D104+D105+D106+D107+D108+D109+D110+D111</f>
        <v>0</v>
      </c>
      <c r="E91" s="327">
        <f t="shared" ref="E91:F91" si="30">+E92+E93+E94+E95+E96+E97+E98+E99+E100+E101+E102+E103+E104+E105+E106+E107+E108+E109+E110+E111</f>
        <v>0</v>
      </c>
      <c r="F91" s="327">
        <f t="shared" si="30"/>
        <v>0</v>
      </c>
    </row>
    <row r="92" spans="1:57" s="277" customFormat="1" ht="63.75">
      <c r="A92" s="300">
        <v>13501</v>
      </c>
      <c r="B92" s="296" t="s">
        <v>700</v>
      </c>
      <c r="C92" s="297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300">
        <v>13502</v>
      </c>
      <c r="B93" s="296" t="s">
        <v>701</v>
      </c>
      <c r="C93" s="297"/>
      <c r="D93" s="20">
        <f t="shared" si="31"/>
        <v>0</v>
      </c>
      <c r="E93" s="20"/>
      <c r="F93" s="20">
        <v>0</v>
      </c>
    </row>
    <row r="94" spans="1:57" ht="51">
      <c r="A94" s="300">
        <v>13503</v>
      </c>
      <c r="B94" s="296" t="s">
        <v>702</v>
      </c>
      <c r="C94" s="297"/>
      <c r="D94" s="20">
        <f t="shared" si="31"/>
        <v>0</v>
      </c>
      <c r="E94" s="20"/>
      <c r="F94" s="20">
        <v>0</v>
      </c>
    </row>
    <row r="95" spans="1:57" s="277" customFormat="1" ht="63.75">
      <c r="A95" s="300">
        <v>13504</v>
      </c>
      <c r="B95" s="296" t="s">
        <v>703</v>
      </c>
      <c r="C95" s="297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77" customFormat="1" ht="25.5">
      <c r="A96" s="300">
        <v>13505</v>
      </c>
      <c r="B96" s="296" t="s">
        <v>704</v>
      </c>
      <c r="C96" s="297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300">
        <v>13506</v>
      </c>
      <c r="B97" s="296" t="s">
        <v>705</v>
      </c>
      <c r="C97" s="297"/>
      <c r="D97" s="20">
        <f t="shared" si="31"/>
        <v>0</v>
      </c>
      <c r="E97" s="16"/>
      <c r="F97" s="16"/>
    </row>
    <row r="98" spans="1:6" ht="38.25">
      <c r="A98" s="300">
        <v>13507</v>
      </c>
      <c r="B98" s="296" t="s">
        <v>706</v>
      </c>
      <c r="C98" s="297"/>
      <c r="D98" s="20">
        <f t="shared" si="31"/>
        <v>0</v>
      </c>
      <c r="E98" s="16"/>
      <c r="F98" s="16"/>
    </row>
    <row r="99" spans="1:6" ht="76.5">
      <c r="A99" s="300">
        <v>13508</v>
      </c>
      <c r="B99" s="296" t="s">
        <v>707</v>
      </c>
      <c r="C99" s="297"/>
      <c r="D99" s="20">
        <f t="shared" si="31"/>
        <v>0</v>
      </c>
      <c r="E99" s="16"/>
      <c r="F99" s="16"/>
    </row>
    <row r="100" spans="1:6">
      <c r="A100" s="300">
        <v>13509</v>
      </c>
      <c r="B100" s="296" t="s">
        <v>708</v>
      </c>
      <c r="C100" s="297"/>
      <c r="D100" s="20">
        <f t="shared" si="31"/>
        <v>0</v>
      </c>
      <c r="E100" s="16"/>
      <c r="F100" s="16"/>
    </row>
    <row r="101" spans="1:6" ht="51">
      <c r="A101" s="300">
        <v>13510</v>
      </c>
      <c r="B101" s="296" t="s">
        <v>709</v>
      </c>
      <c r="C101" s="297"/>
      <c r="D101" s="20">
        <f t="shared" si="31"/>
        <v>0</v>
      </c>
      <c r="E101" s="16"/>
      <c r="F101" s="16"/>
    </row>
    <row r="102" spans="1:6" ht="89.25">
      <c r="A102" s="300">
        <v>13511</v>
      </c>
      <c r="B102" s="296" t="s">
        <v>710</v>
      </c>
      <c r="C102" s="297"/>
      <c r="D102" s="20">
        <f t="shared" si="31"/>
        <v>0</v>
      </c>
      <c r="E102" s="16"/>
      <c r="F102" s="16"/>
    </row>
    <row r="103" spans="1:6" ht="38.25">
      <c r="A103" s="300">
        <v>13512</v>
      </c>
      <c r="B103" s="296" t="s">
        <v>711</v>
      </c>
      <c r="C103" s="297"/>
      <c r="D103" s="20">
        <f t="shared" si="31"/>
        <v>0</v>
      </c>
      <c r="E103" s="16"/>
      <c r="F103" s="16"/>
    </row>
    <row r="104" spans="1:6" ht="25.5">
      <c r="A104" s="300">
        <v>13513</v>
      </c>
      <c r="B104" s="296" t="s">
        <v>712</v>
      </c>
      <c r="C104" s="297"/>
      <c r="D104" s="20">
        <f t="shared" si="31"/>
        <v>0</v>
      </c>
      <c r="E104" s="16"/>
      <c r="F104" s="16"/>
    </row>
    <row r="105" spans="1:6" ht="51">
      <c r="A105" s="300">
        <v>13514</v>
      </c>
      <c r="B105" s="296" t="s">
        <v>713</v>
      </c>
      <c r="C105" s="297"/>
      <c r="D105" s="20">
        <f t="shared" si="31"/>
        <v>0</v>
      </c>
      <c r="E105" s="16"/>
      <c r="F105" s="16"/>
    </row>
    <row r="106" spans="1:6" ht="76.5">
      <c r="A106" s="300">
        <v>13515</v>
      </c>
      <c r="B106" s="296" t="s">
        <v>714</v>
      </c>
      <c r="C106" s="297"/>
      <c r="D106" s="20">
        <f t="shared" si="31"/>
        <v>0</v>
      </c>
      <c r="E106" s="16"/>
      <c r="F106" s="16"/>
    </row>
    <row r="107" spans="1:6" ht="53.25" customHeight="1">
      <c r="A107" s="300">
        <v>13516</v>
      </c>
      <c r="B107" s="296" t="s">
        <v>715</v>
      </c>
      <c r="C107" s="297"/>
      <c r="D107" s="20">
        <f t="shared" si="31"/>
        <v>0</v>
      </c>
      <c r="E107" s="20"/>
      <c r="F107" s="16"/>
    </row>
    <row r="108" spans="1:6" ht="114.75">
      <c r="A108" s="300">
        <v>13517</v>
      </c>
      <c r="B108" s="296" t="s">
        <v>716</v>
      </c>
      <c r="C108" s="297"/>
      <c r="D108" s="20">
        <f t="shared" si="31"/>
        <v>0</v>
      </c>
      <c r="E108" s="16"/>
      <c r="F108" s="16"/>
    </row>
    <row r="109" spans="1:6" ht="25.5">
      <c r="A109" s="300">
        <v>13518</v>
      </c>
      <c r="B109" s="296" t="s">
        <v>717</v>
      </c>
      <c r="C109" s="297"/>
      <c r="D109" s="20">
        <f t="shared" si="31"/>
        <v>0</v>
      </c>
      <c r="E109" s="16"/>
      <c r="F109" s="16"/>
    </row>
    <row r="110" spans="1:6" ht="25.5">
      <c r="A110" s="300">
        <v>13519</v>
      </c>
      <c r="B110" s="296" t="s">
        <v>718</v>
      </c>
      <c r="C110" s="297"/>
      <c r="D110" s="20">
        <f t="shared" si="31"/>
        <v>0</v>
      </c>
      <c r="E110" s="16"/>
      <c r="F110" s="16"/>
    </row>
    <row r="111" spans="1:6">
      <c r="A111" s="300">
        <v>13520</v>
      </c>
      <c r="B111" s="296" t="s">
        <v>719</v>
      </c>
      <c r="C111" s="297"/>
      <c r="D111" s="20">
        <f t="shared" si="31"/>
        <v>0</v>
      </c>
      <c r="E111" s="20"/>
      <c r="F111" s="20">
        <v>0</v>
      </c>
    </row>
    <row r="112" spans="1:6" ht="38.25">
      <c r="A112" s="300">
        <v>1352</v>
      </c>
      <c r="B112" s="296" t="s">
        <v>720</v>
      </c>
      <c r="C112" s="297"/>
      <c r="D112" s="20">
        <f t="shared" si="31"/>
        <v>0</v>
      </c>
      <c r="E112" s="16"/>
      <c r="F112" s="16"/>
    </row>
    <row r="113" spans="1:6" ht="25.5">
      <c r="A113" s="300">
        <v>1353</v>
      </c>
      <c r="B113" s="296" t="s">
        <v>721</v>
      </c>
      <c r="C113" s="297"/>
      <c r="D113" s="20">
        <f t="shared" si="31"/>
        <v>0</v>
      </c>
      <c r="E113" s="16"/>
      <c r="F113" s="16"/>
    </row>
    <row r="114" spans="1:6" ht="38.25">
      <c r="A114" s="291">
        <v>1360</v>
      </c>
      <c r="B114" s="292" t="s">
        <v>722</v>
      </c>
      <c r="C114" s="293">
        <v>7431</v>
      </c>
      <c r="D114" s="294">
        <f>D115+D116</f>
        <v>0</v>
      </c>
      <c r="E114" s="294">
        <f t="shared" ref="E114:F114" si="32">E115+E116</f>
        <v>0</v>
      </c>
      <c r="F114" s="294">
        <f t="shared" si="32"/>
        <v>0</v>
      </c>
    </row>
    <row r="115" spans="1:6" ht="51">
      <c r="A115" s="300">
        <v>1361</v>
      </c>
      <c r="B115" s="296" t="s">
        <v>624</v>
      </c>
      <c r="C115" s="297"/>
      <c r="D115" s="20">
        <f t="shared" si="31"/>
        <v>0</v>
      </c>
      <c r="E115" s="16"/>
      <c r="F115" s="16"/>
    </row>
    <row r="116" spans="1:6" ht="38.25">
      <c r="A116" s="300">
        <v>1362</v>
      </c>
      <c r="B116" s="296" t="s">
        <v>723</v>
      </c>
      <c r="C116" s="297"/>
      <c r="D116" s="20">
        <f t="shared" si="31"/>
        <v>0</v>
      </c>
      <c r="E116" s="16"/>
      <c r="F116" s="16"/>
    </row>
    <row r="117" spans="1:6" ht="63.75">
      <c r="A117" s="291">
        <v>1370</v>
      </c>
      <c r="B117" s="292" t="s">
        <v>724</v>
      </c>
      <c r="C117" s="293">
        <v>7441</v>
      </c>
      <c r="D117" s="294">
        <f>+D118+D119</f>
        <v>0</v>
      </c>
      <c r="E117" s="294">
        <f t="shared" ref="E117:F117" si="33">+E118+E119</f>
        <v>0</v>
      </c>
      <c r="F117" s="294">
        <f t="shared" si="33"/>
        <v>0</v>
      </c>
    </row>
    <row r="118" spans="1:6" ht="102">
      <c r="A118" s="300">
        <v>1371</v>
      </c>
      <c r="B118" s="296" t="s">
        <v>725</v>
      </c>
      <c r="C118" s="297"/>
      <c r="D118" s="20">
        <f t="shared" si="31"/>
        <v>0</v>
      </c>
      <c r="E118" s="20"/>
      <c r="F118" s="20"/>
    </row>
    <row r="119" spans="1:6" ht="107.25" customHeight="1">
      <c r="A119" s="300">
        <v>1372</v>
      </c>
      <c r="B119" s="296" t="s">
        <v>726</v>
      </c>
      <c r="C119" s="297"/>
      <c r="D119" s="20">
        <f t="shared" si="31"/>
        <v>0</v>
      </c>
      <c r="E119" s="20"/>
      <c r="F119" s="20">
        <v>0</v>
      </c>
    </row>
    <row r="120" spans="1:6" ht="63.75">
      <c r="A120" s="291">
        <v>1380</v>
      </c>
      <c r="B120" s="292" t="s">
        <v>727</v>
      </c>
      <c r="C120" s="293">
        <v>7442</v>
      </c>
      <c r="D120" s="294">
        <f>+D121+D122</f>
        <v>0</v>
      </c>
      <c r="E120" s="294">
        <f t="shared" ref="E120:F120" si="34">+E121+E122</f>
        <v>0</v>
      </c>
      <c r="F120" s="294">
        <f t="shared" si="34"/>
        <v>0</v>
      </c>
    </row>
    <row r="121" spans="1:6" ht="114.75">
      <c r="A121" s="300">
        <v>1381</v>
      </c>
      <c r="B121" s="296" t="s">
        <v>728</v>
      </c>
      <c r="C121" s="297"/>
      <c r="D121" s="20">
        <f t="shared" si="31"/>
        <v>0</v>
      </c>
      <c r="E121" s="16"/>
      <c r="F121" s="16"/>
    </row>
    <row r="122" spans="1:6" ht="114.75">
      <c r="A122" s="300">
        <v>1382</v>
      </c>
      <c r="B122" s="296" t="s">
        <v>729</v>
      </c>
      <c r="C122" s="297"/>
      <c r="D122" s="20">
        <f t="shared" si="31"/>
        <v>0</v>
      </c>
      <c r="E122" s="16"/>
      <c r="F122" s="16"/>
    </row>
    <row r="123" spans="1:6" ht="38.25">
      <c r="A123" s="291">
        <v>1390</v>
      </c>
      <c r="B123" s="292" t="s">
        <v>730</v>
      </c>
      <c r="C123" s="293">
        <v>7451</v>
      </c>
      <c r="D123" s="294">
        <f t="shared" ref="D123:E123" si="35">D124+D125+D126</f>
        <v>0</v>
      </c>
      <c r="E123" s="294">
        <f t="shared" si="35"/>
        <v>0</v>
      </c>
      <c r="F123" s="294">
        <f>F124+F125+F126</f>
        <v>0</v>
      </c>
    </row>
    <row r="124" spans="1:6" ht="25.5">
      <c r="A124" s="300">
        <v>1391</v>
      </c>
      <c r="B124" s="296" t="s">
        <v>731</v>
      </c>
      <c r="C124" s="297"/>
      <c r="D124" s="20">
        <f t="shared" si="31"/>
        <v>0</v>
      </c>
      <c r="E124" s="16"/>
      <c r="F124" s="16"/>
    </row>
    <row r="125" spans="1:6" ht="29.25" customHeight="1">
      <c r="A125" s="300">
        <v>1392</v>
      </c>
      <c r="B125" s="296" t="s">
        <v>625</v>
      </c>
      <c r="C125" s="297"/>
      <c r="D125" s="20">
        <f t="shared" si="31"/>
        <v>0</v>
      </c>
      <c r="E125" s="20">
        <v>0</v>
      </c>
      <c r="F125" s="20"/>
    </row>
    <row r="126" spans="1:6" ht="38.25">
      <c r="A126" s="300">
        <v>1393</v>
      </c>
      <c r="B126" s="296" t="s">
        <v>626</v>
      </c>
      <c r="C126" s="297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D8:F8"/>
    <mergeCell ref="A9:A10"/>
    <mergeCell ref="B9:B10"/>
    <mergeCell ref="C9:C10"/>
    <mergeCell ref="D9:D10"/>
    <mergeCell ref="E9:F9"/>
    <mergeCell ref="A6:F6"/>
    <mergeCell ref="D1:F1"/>
    <mergeCell ref="D2:F2"/>
    <mergeCell ref="D3:F3"/>
    <mergeCell ref="D4:F4"/>
    <mergeCell ref="A63:A65"/>
    <mergeCell ref="C63:C65"/>
    <mergeCell ref="D63:D65"/>
    <mergeCell ref="E63:E65"/>
    <mergeCell ref="F63:F65"/>
    <mergeCell ref="A67:A68"/>
    <mergeCell ref="C67:C68"/>
    <mergeCell ref="D67:D68"/>
    <mergeCell ref="E67:E68"/>
    <mergeCell ref="F67:F68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tabSelected="1" zoomScaleNormal="100" zoomScaleSheetLayoutView="110" workbookViewId="0"/>
  </sheetViews>
  <sheetFormatPr defaultColWidth="9.140625" defaultRowHeight="15.75"/>
  <cols>
    <col min="1" max="1" width="5.5703125" style="4" customWidth="1"/>
    <col min="2" max="2" width="39" style="4" customWidth="1"/>
    <col min="3" max="3" width="5.42578125" style="4" customWidth="1"/>
    <col min="4" max="6" width="18" style="4" customWidth="1"/>
    <col min="7" max="7" width="13.42578125" style="4" bestFit="1" customWidth="1"/>
    <col min="8" max="8" width="16.5703125" style="4" customWidth="1"/>
    <col min="9" max="16384" width="9.140625" style="4"/>
  </cols>
  <sheetData>
    <row r="1" spans="1:7">
      <c r="B1" s="235"/>
      <c r="D1" s="410" t="s">
        <v>366</v>
      </c>
      <c r="E1" s="410"/>
      <c r="F1" s="410"/>
      <c r="G1" s="236"/>
    </row>
    <row r="2" spans="1:7">
      <c r="B2" s="235"/>
      <c r="D2" s="410" t="s">
        <v>612</v>
      </c>
      <c r="E2" s="410"/>
      <c r="F2" s="410"/>
      <c r="G2" s="236"/>
    </row>
    <row r="3" spans="1:7">
      <c r="B3" s="235"/>
      <c r="D3" s="410" t="s">
        <v>921</v>
      </c>
      <c r="E3" s="410"/>
      <c r="F3" s="410"/>
      <c r="G3" s="236"/>
    </row>
    <row r="4" spans="1:7">
      <c r="B4" s="235"/>
      <c r="D4" s="410" t="s">
        <v>922</v>
      </c>
      <c r="E4" s="410"/>
      <c r="F4" s="410"/>
      <c r="G4" s="236"/>
    </row>
    <row r="5" spans="1:7">
      <c r="B5" s="235"/>
      <c r="E5" s="238"/>
      <c r="F5" s="238"/>
      <c r="G5" s="236"/>
    </row>
    <row r="6" spans="1:7" ht="36" customHeight="1">
      <c r="A6" s="461" t="s">
        <v>899</v>
      </c>
      <c r="B6" s="461"/>
      <c r="C6" s="461"/>
      <c r="D6" s="461"/>
      <c r="E6" s="461"/>
      <c r="F6" s="461"/>
    </row>
    <row r="7" spans="1:7" ht="12.75" customHeight="1">
      <c r="A7" s="235" t="s">
        <v>599</v>
      </c>
    </row>
    <row r="8" spans="1:7" ht="14.25" customHeight="1">
      <c r="E8" s="472" t="s">
        <v>97</v>
      </c>
      <c r="F8" s="472"/>
      <c r="G8" s="239"/>
    </row>
    <row r="9" spans="1:7" ht="46.5" customHeight="1">
      <c r="A9" s="470" t="s">
        <v>598</v>
      </c>
      <c r="B9" s="470" t="s">
        <v>373</v>
      </c>
      <c r="C9" s="471" t="s">
        <v>372</v>
      </c>
      <c r="D9" s="416" t="s">
        <v>374</v>
      </c>
      <c r="E9" s="469" t="s">
        <v>375</v>
      </c>
      <c r="F9" s="469"/>
    </row>
    <row r="10" spans="1:7" ht="36" customHeight="1">
      <c r="A10" s="470"/>
      <c r="B10" s="470"/>
      <c r="C10" s="471"/>
      <c r="D10" s="416"/>
      <c r="E10" s="2" t="s">
        <v>376</v>
      </c>
      <c r="F10" s="2" t="s">
        <v>377</v>
      </c>
    </row>
    <row r="11" spans="1:7">
      <c r="A11" s="240">
        <v>1</v>
      </c>
      <c r="B11" s="240">
        <v>2</v>
      </c>
      <c r="C11" s="240">
        <v>3</v>
      </c>
      <c r="D11" s="240">
        <v>4</v>
      </c>
      <c r="E11" s="240">
        <v>5</v>
      </c>
      <c r="F11" s="240">
        <v>6</v>
      </c>
    </row>
    <row r="12" spans="1:7" s="235" customFormat="1" ht="21.75" customHeight="1">
      <c r="A12" s="241">
        <v>8010</v>
      </c>
      <c r="B12" s="242" t="s">
        <v>600</v>
      </c>
      <c r="C12" s="243"/>
      <c r="D12" s="244">
        <v>250000</v>
      </c>
      <c r="E12" s="244">
        <v>0</v>
      </c>
      <c r="F12" s="244">
        <v>250000</v>
      </c>
    </row>
    <row r="13" spans="1:7" s="235" customFormat="1" ht="12" customHeight="1">
      <c r="A13" s="190"/>
      <c r="B13" s="35" t="s">
        <v>108</v>
      </c>
      <c r="C13" s="245"/>
      <c r="D13" s="246"/>
      <c r="E13" s="246"/>
      <c r="F13" s="246"/>
    </row>
    <row r="14" spans="1:7">
      <c r="A14" s="247">
        <v>8100</v>
      </c>
      <c r="B14" s="248" t="s">
        <v>601</v>
      </c>
      <c r="C14" s="249"/>
      <c r="D14" s="250">
        <v>250000</v>
      </c>
      <c r="E14" s="250">
        <v>0</v>
      </c>
      <c r="F14" s="250">
        <v>250000</v>
      </c>
    </row>
    <row r="15" spans="1:7" ht="13.5" customHeight="1">
      <c r="A15" s="190"/>
      <c r="B15" s="251" t="s">
        <v>108</v>
      </c>
      <c r="C15" s="25"/>
      <c r="D15" s="252"/>
      <c r="E15" s="252"/>
      <c r="F15" s="252"/>
    </row>
    <row r="16" spans="1:7" s="386" customFormat="1" hidden="1">
      <c r="A16" s="382">
        <v>8110</v>
      </c>
      <c r="B16" s="383" t="s">
        <v>783</v>
      </c>
      <c r="C16" s="382"/>
      <c r="D16" s="384">
        <v>0</v>
      </c>
      <c r="E16" s="385">
        <v>0</v>
      </c>
      <c r="F16" s="385">
        <v>0</v>
      </c>
    </row>
    <row r="17" spans="1:6" ht="12" hidden="1" customHeight="1">
      <c r="A17" s="25"/>
      <c r="B17" s="260" t="s">
        <v>108</v>
      </c>
      <c r="C17" s="25"/>
      <c r="D17" s="262"/>
      <c r="E17" s="262"/>
      <c r="F17" s="262"/>
    </row>
    <row r="18" spans="1:6" s="235" customFormat="1" ht="38.25" hidden="1">
      <c r="A18" s="273">
        <v>8111</v>
      </c>
      <c r="B18" s="256" t="s">
        <v>784</v>
      </c>
      <c r="C18" s="257"/>
      <c r="D18" s="258"/>
      <c r="E18" s="258"/>
      <c r="F18" s="258"/>
    </row>
    <row r="19" spans="1:6" ht="13.5" hidden="1" customHeight="1">
      <c r="A19" s="25"/>
      <c r="B19" s="260" t="s">
        <v>110</v>
      </c>
      <c r="C19" s="25"/>
      <c r="D19" s="262"/>
      <c r="E19" s="262"/>
      <c r="F19" s="262"/>
    </row>
    <row r="20" spans="1:6" ht="105.75" hidden="1" customHeight="1">
      <c r="A20" s="25">
        <v>8112</v>
      </c>
      <c r="B20" s="260" t="s">
        <v>785</v>
      </c>
      <c r="C20" s="25">
        <v>9111</v>
      </c>
      <c r="D20" s="262"/>
      <c r="E20" s="262"/>
      <c r="F20" s="262"/>
    </row>
    <row r="21" spans="1:6" hidden="1">
      <c r="A21" s="25">
        <v>8113</v>
      </c>
      <c r="B21" s="260" t="s">
        <v>786</v>
      </c>
      <c r="C21" s="25">
        <v>6111</v>
      </c>
      <c r="D21" s="262"/>
      <c r="E21" s="262"/>
      <c r="F21" s="262"/>
    </row>
    <row r="22" spans="1:6" s="235" customFormat="1" ht="29.25" hidden="1" customHeight="1">
      <c r="A22" s="273">
        <v>8120</v>
      </c>
      <c r="B22" s="256" t="s">
        <v>787</v>
      </c>
      <c r="C22" s="257"/>
      <c r="D22" s="258">
        <v>0</v>
      </c>
      <c r="E22" s="258">
        <v>0</v>
      </c>
      <c r="F22" s="258">
        <v>0</v>
      </c>
    </row>
    <row r="23" spans="1:6" hidden="1">
      <c r="A23" s="25"/>
      <c r="B23" s="260" t="s">
        <v>108</v>
      </c>
      <c r="C23" s="25"/>
      <c r="D23" s="262"/>
      <c r="E23" s="262"/>
      <c r="F23" s="262"/>
    </row>
    <row r="24" spans="1:6" s="391" customFormat="1" hidden="1">
      <c r="A24" s="387">
        <v>8121</v>
      </c>
      <c r="B24" s="388" t="s">
        <v>788</v>
      </c>
      <c r="C24" s="387"/>
      <c r="D24" s="389">
        <v>0</v>
      </c>
      <c r="E24" s="390">
        <v>0</v>
      </c>
      <c r="F24" s="390">
        <v>0</v>
      </c>
    </row>
    <row r="25" spans="1:6" hidden="1">
      <c r="A25" s="25"/>
      <c r="B25" s="260" t="s">
        <v>110</v>
      </c>
      <c r="C25" s="25"/>
      <c r="D25" s="262"/>
      <c r="E25" s="262"/>
      <c r="F25" s="262"/>
    </row>
    <row r="26" spans="1:6" ht="65.25" hidden="1" customHeight="1">
      <c r="A26" s="25">
        <v>8122</v>
      </c>
      <c r="B26" s="260" t="s">
        <v>789</v>
      </c>
      <c r="C26" s="25">
        <v>9112</v>
      </c>
      <c r="D26" s="272">
        <v>0</v>
      </c>
      <c r="E26" s="262">
        <v>0</v>
      </c>
      <c r="F26" s="262"/>
    </row>
    <row r="27" spans="1:6" hidden="1">
      <c r="A27" s="25"/>
      <c r="B27" s="260" t="s">
        <v>790</v>
      </c>
      <c r="C27" s="25"/>
      <c r="D27" s="262"/>
      <c r="E27" s="262"/>
      <c r="F27" s="262"/>
    </row>
    <row r="28" spans="1:6" hidden="1">
      <c r="A28" s="25">
        <v>8123</v>
      </c>
      <c r="B28" s="260" t="s">
        <v>791</v>
      </c>
      <c r="C28" s="25"/>
      <c r="D28" s="409"/>
      <c r="E28" s="262"/>
      <c r="F28" s="262"/>
    </row>
    <row r="29" spans="1:6" hidden="1">
      <c r="A29" s="25">
        <v>8124</v>
      </c>
      <c r="B29" s="260" t="s">
        <v>792</v>
      </c>
      <c r="C29" s="25"/>
      <c r="D29" s="272">
        <v>0</v>
      </c>
      <c r="E29" s="262">
        <v>0</v>
      </c>
      <c r="F29" s="262"/>
    </row>
    <row r="30" spans="1:6" ht="44.25" hidden="1" customHeight="1">
      <c r="A30" s="25">
        <v>8130</v>
      </c>
      <c r="B30" s="260" t="s">
        <v>793</v>
      </c>
      <c r="C30" s="25">
        <v>6112</v>
      </c>
      <c r="D30" s="262"/>
      <c r="E30" s="262"/>
      <c r="F30" s="262"/>
    </row>
    <row r="31" spans="1:6" hidden="1">
      <c r="A31" s="25"/>
      <c r="B31" s="260" t="s">
        <v>790</v>
      </c>
      <c r="C31" s="25"/>
      <c r="D31" s="262"/>
      <c r="E31" s="262"/>
      <c r="F31" s="262"/>
    </row>
    <row r="32" spans="1:6" hidden="1">
      <c r="A32" s="25">
        <v>8131</v>
      </c>
      <c r="B32" s="260" t="s">
        <v>794</v>
      </c>
      <c r="C32" s="25"/>
      <c r="D32" s="262"/>
      <c r="E32" s="262"/>
      <c r="F32" s="262"/>
    </row>
    <row r="33" spans="1:6" hidden="1">
      <c r="A33" s="25">
        <v>8132</v>
      </c>
      <c r="B33" s="260" t="s">
        <v>795</v>
      </c>
      <c r="C33" s="25"/>
      <c r="D33" s="262"/>
      <c r="E33" s="262"/>
      <c r="F33" s="262"/>
    </row>
    <row r="34" spans="1:6" s="391" customFormat="1" hidden="1">
      <c r="A34" s="387">
        <v>8140</v>
      </c>
      <c r="B34" s="388" t="s">
        <v>796</v>
      </c>
      <c r="C34" s="387"/>
      <c r="D34" s="389"/>
      <c r="E34" s="390"/>
      <c r="F34" s="390"/>
    </row>
    <row r="35" spans="1:6" hidden="1">
      <c r="A35" s="25"/>
      <c r="B35" s="260" t="s">
        <v>110</v>
      </c>
      <c r="C35" s="25"/>
      <c r="D35" s="262"/>
      <c r="E35" s="262"/>
      <c r="F35" s="262"/>
    </row>
    <row r="36" spans="1:6" hidden="1">
      <c r="A36" s="25">
        <v>8141</v>
      </c>
      <c r="B36" s="260" t="s">
        <v>797</v>
      </c>
      <c r="C36" s="25">
        <v>9112</v>
      </c>
      <c r="D36" s="262"/>
      <c r="E36" s="262"/>
      <c r="F36" s="262"/>
    </row>
    <row r="37" spans="1:6" hidden="1">
      <c r="A37" s="25"/>
      <c r="B37" s="260" t="s">
        <v>790</v>
      </c>
      <c r="C37" s="25"/>
      <c r="D37" s="262"/>
      <c r="E37" s="262"/>
      <c r="F37" s="262"/>
    </row>
    <row r="38" spans="1:6" hidden="1">
      <c r="A38" s="25">
        <v>8142</v>
      </c>
      <c r="B38" s="260" t="s">
        <v>798</v>
      </c>
      <c r="C38" s="25"/>
      <c r="D38" s="262"/>
      <c r="E38" s="262"/>
      <c r="F38" s="262"/>
    </row>
    <row r="39" spans="1:6" hidden="1">
      <c r="A39" s="25">
        <v>8143</v>
      </c>
      <c r="B39" s="260" t="s">
        <v>799</v>
      </c>
      <c r="C39" s="25"/>
      <c r="D39" s="262"/>
      <c r="E39" s="262"/>
      <c r="F39" s="262"/>
    </row>
    <row r="40" spans="1:6" ht="25.5" hidden="1">
      <c r="A40" s="25">
        <v>8150</v>
      </c>
      <c r="B40" s="260" t="s">
        <v>800</v>
      </c>
      <c r="C40" s="25">
        <v>6112</v>
      </c>
      <c r="D40" s="262"/>
      <c r="E40" s="262"/>
      <c r="F40" s="262"/>
    </row>
    <row r="41" spans="1:6" hidden="1">
      <c r="A41" s="25"/>
      <c r="B41" s="260" t="s">
        <v>790</v>
      </c>
      <c r="C41" s="25"/>
      <c r="D41" s="262"/>
      <c r="E41" s="262"/>
      <c r="F41" s="262"/>
    </row>
    <row r="42" spans="1:6" hidden="1">
      <c r="A42" s="25">
        <v>8151</v>
      </c>
      <c r="B42" s="260" t="s">
        <v>794</v>
      </c>
      <c r="C42" s="25"/>
      <c r="D42" s="262"/>
      <c r="E42" s="262"/>
      <c r="F42" s="262"/>
    </row>
    <row r="43" spans="1:6" s="253" customFormat="1" hidden="1">
      <c r="A43" s="25">
        <v>8152</v>
      </c>
      <c r="B43" s="260" t="s">
        <v>801</v>
      </c>
      <c r="C43" s="25"/>
      <c r="D43" s="262"/>
      <c r="E43" s="262"/>
      <c r="F43" s="262"/>
    </row>
    <row r="44" spans="1:6" s="475" customFormat="1">
      <c r="A44" s="476">
        <v>8160</v>
      </c>
      <c r="B44" s="477" t="s">
        <v>802</v>
      </c>
      <c r="C44" s="476"/>
      <c r="D44" s="478">
        <v>250000</v>
      </c>
      <c r="E44" s="479">
        <v>0</v>
      </c>
      <c r="F44" s="479">
        <v>250000</v>
      </c>
    </row>
    <row r="45" spans="1:6" s="253" customFormat="1">
      <c r="A45" s="25"/>
      <c r="B45" s="260" t="s">
        <v>108</v>
      </c>
      <c r="C45" s="25"/>
      <c r="D45" s="262"/>
      <c r="E45" s="262"/>
      <c r="F45" s="262"/>
    </row>
    <row r="46" spans="1:6" s="235" customFormat="1" ht="25.5">
      <c r="A46" s="273">
        <v>8161</v>
      </c>
      <c r="B46" s="256" t="s">
        <v>602</v>
      </c>
      <c r="C46" s="257"/>
      <c r="D46" s="258">
        <v>250000</v>
      </c>
      <c r="E46" s="258">
        <v>0</v>
      </c>
      <c r="F46" s="258">
        <v>250000</v>
      </c>
    </row>
    <row r="47" spans="1:6" s="235" customFormat="1">
      <c r="A47" s="25"/>
      <c r="B47" s="259" t="s">
        <v>110</v>
      </c>
      <c r="C47" s="190"/>
      <c r="D47" s="254"/>
      <c r="E47" s="255"/>
      <c r="F47" s="254"/>
    </row>
    <row r="48" spans="1:6" s="235" customFormat="1" ht="123" customHeight="1">
      <c r="A48" s="25">
        <v>8163</v>
      </c>
      <c r="B48" s="260" t="s">
        <v>773</v>
      </c>
      <c r="C48" s="25">
        <v>9213</v>
      </c>
      <c r="D48" s="409">
        <v>250000</v>
      </c>
      <c r="E48" s="262">
        <v>0</v>
      </c>
      <c r="F48" s="20">
        <v>250000</v>
      </c>
    </row>
    <row r="49" spans="1:6" ht="25.5" hidden="1">
      <c r="A49" s="25">
        <v>8164</v>
      </c>
      <c r="B49" s="260" t="s">
        <v>603</v>
      </c>
      <c r="C49" s="25" t="s">
        <v>604</v>
      </c>
      <c r="D49" s="261">
        <v>0</v>
      </c>
      <c r="E49" s="262">
        <v>0</v>
      </c>
      <c r="F49" s="392"/>
    </row>
    <row r="50" spans="1:6" ht="25.5" hidden="1">
      <c r="A50" s="273">
        <v>8190</v>
      </c>
      <c r="B50" s="256" t="s">
        <v>605</v>
      </c>
      <c r="C50" s="263"/>
      <c r="D50" s="264">
        <v>0</v>
      </c>
      <c r="E50" s="264">
        <v>0</v>
      </c>
      <c r="F50" s="264">
        <v>0</v>
      </c>
    </row>
    <row r="51" spans="1:6" hidden="1">
      <c r="A51" s="265"/>
      <c r="B51" s="266" t="s">
        <v>383</v>
      </c>
      <c r="C51" s="190"/>
      <c r="D51" s="246"/>
      <c r="E51" s="246"/>
      <c r="F51" s="246"/>
    </row>
    <row r="52" spans="1:6" ht="26.25" hidden="1">
      <c r="A52" s="152">
        <v>8191</v>
      </c>
      <c r="B52" s="267" t="s">
        <v>606</v>
      </c>
      <c r="C52" s="257">
        <v>9320</v>
      </c>
      <c r="D52" s="258">
        <v>0</v>
      </c>
      <c r="E52" s="258">
        <v>0</v>
      </c>
      <c r="F52" s="268">
        <v>0</v>
      </c>
    </row>
    <row r="53" spans="1:6" hidden="1">
      <c r="A53" s="25"/>
      <c r="B53" s="266" t="s">
        <v>110</v>
      </c>
      <c r="C53" s="190"/>
      <c r="D53" s="252"/>
      <c r="E53" s="252"/>
      <c r="F53" s="252"/>
    </row>
    <row r="54" spans="1:6" ht="64.5" hidden="1">
      <c r="A54" s="25">
        <v>8192</v>
      </c>
      <c r="B54" s="269" t="s">
        <v>607</v>
      </c>
      <c r="C54" s="190"/>
      <c r="D54" s="262">
        <v>0</v>
      </c>
      <c r="E54" s="262"/>
      <c r="F54" s="262">
        <v>0</v>
      </c>
    </row>
    <row r="55" spans="1:6" ht="26.25" hidden="1">
      <c r="A55" s="25">
        <v>8193</v>
      </c>
      <c r="B55" s="269" t="s">
        <v>608</v>
      </c>
      <c r="C55" s="190"/>
      <c r="D55" s="261">
        <v>0</v>
      </c>
      <c r="E55" s="262"/>
      <c r="F55" s="262">
        <v>0</v>
      </c>
    </row>
    <row r="56" spans="1:6" ht="26.25" hidden="1">
      <c r="A56" s="152">
        <v>8194</v>
      </c>
      <c r="B56" s="267" t="s">
        <v>609</v>
      </c>
      <c r="C56" s="270">
        <v>9330</v>
      </c>
      <c r="D56" s="258">
        <v>0</v>
      </c>
      <c r="E56" s="271">
        <v>0</v>
      </c>
      <c r="F56" s="271">
        <v>0</v>
      </c>
    </row>
    <row r="57" spans="1:6" hidden="1">
      <c r="A57" s="25"/>
      <c r="B57" s="266" t="s">
        <v>110</v>
      </c>
      <c r="C57" s="12"/>
      <c r="D57" s="272"/>
      <c r="E57" s="262"/>
      <c r="F57" s="252"/>
    </row>
    <row r="58" spans="1:6" ht="39" hidden="1">
      <c r="A58" s="25">
        <v>8195</v>
      </c>
      <c r="B58" s="269" t="s">
        <v>610</v>
      </c>
      <c r="C58" s="12"/>
      <c r="D58" s="272">
        <v>0</v>
      </c>
      <c r="E58" s="262">
        <v>0</v>
      </c>
      <c r="F58" s="262"/>
    </row>
    <row r="59" spans="1:6" ht="39" hidden="1">
      <c r="A59" s="25">
        <v>8196</v>
      </c>
      <c r="B59" s="269" t="s">
        <v>611</v>
      </c>
      <c r="C59" s="12"/>
      <c r="D59" s="272">
        <v>0</v>
      </c>
      <c r="E59" s="262">
        <v>0</v>
      </c>
      <c r="F59" s="262"/>
    </row>
    <row r="60" spans="1:6" ht="38.25" hidden="1">
      <c r="A60" s="25">
        <v>8197</v>
      </c>
      <c r="B60" s="393" t="s">
        <v>803</v>
      </c>
      <c r="C60" s="394"/>
      <c r="D60" s="395" t="s">
        <v>804</v>
      </c>
      <c r="E60" s="395" t="s">
        <v>804</v>
      </c>
      <c r="F60" s="395" t="s">
        <v>804</v>
      </c>
    </row>
    <row r="61" spans="1:6" ht="51" hidden="1">
      <c r="A61" s="25">
        <v>8198</v>
      </c>
      <c r="B61" s="393" t="s">
        <v>805</v>
      </c>
      <c r="C61" s="394"/>
      <c r="D61" s="395" t="s">
        <v>804</v>
      </c>
      <c r="E61" s="394"/>
      <c r="F61" s="394"/>
    </row>
    <row r="62" spans="1:6" ht="38.25" hidden="1">
      <c r="A62" s="25">
        <v>8199</v>
      </c>
      <c r="B62" s="393" t="s">
        <v>806</v>
      </c>
      <c r="C62" s="395"/>
      <c r="D62" s="394"/>
      <c r="E62" s="395"/>
      <c r="F62" s="394"/>
    </row>
    <row r="63" spans="1:6" ht="42.75" hidden="1" customHeight="1">
      <c r="A63" s="25" t="s">
        <v>807</v>
      </c>
      <c r="B63" s="396" t="s">
        <v>808</v>
      </c>
      <c r="C63" s="394"/>
      <c r="D63" s="394"/>
      <c r="E63" s="395" t="s">
        <v>804</v>
      </c>
      <c r="F63" s="394"/>
    </row>
    <row r="64" spans="1:6" hidden="1">
      <c r="A64" s="247">
        <v>8200</v>
      </c>
      <c r="B64" s="248" t="s">
        <v>809</v>
      </c>
      <c r="C64" s="249"/>
      <c r="D64" s="250">
        <v>0</v>
      </c>
      <c r="E64" s="250">
        <v>0</v>
      </c>
      <c r="F64" s="250">
        <v>0</v>
      </c>
    </row>
    <row r="65" spans="1:6" hidden="1">
      <c r="A65" s="25"/>
      <c r="B65" s="395" t="s">
        <v>108</v>
      </c>
      <c r="C65" s="394"/>
      <c r="D65" s="394"/>
      <c r="E65" s="394"/>
      <c r="F65" s="394"/>
    </row>
    <row r="66" spans="1:6" s="386" customFormat="1" hidden="1">
      <c r="A66" s="382">
        <v>8210</v>
      </c>
      <c r="B66" s="383" t="s">
        <v>810</v>
      </c>
      <c r="C66" s="382"/>
      <c r="D66" s="385">
        <v>0</v>
      </c>
      <c r="E66" s="385">
        <v>0</v>
      </c>
      <c r="F66" s="385">
        <v>0</v>
      </c>
    </row>
    <row r="67" spans="1:6" hidden="1">
      <c r="A67" s="25"/>
      <c r="B67" s="396" t="s">
        <v>108</v>
      </c>
      <c r="C67" s="394"/>
      <c r="D67" s="394"/>
      <c r="E67" s="394"/>
      <c r="F67" s="394"/>
    </row>
    <row r="68" spans="1:6" s="235" customFormat="1" ht="38.25" hidden="1">
      <c r="A68" s="273">
        <v>8211</v>
      </c>
      <c r="B68" s="256" t="s">
        <v>811</v>
      </c>
      <c r="C68" s="257"/>
      <c r="D68" s="258"/>
      <c r="E68" s="258" t="s">
        <v>804</v>
      </c>
      <c r="F68" s="258"/>
    </row>
    <row r="69" spans="1:6" hidden="1">
      <c r="A69" s="25"/>
      <c r="B69" s="393" t="s">
        <v>110</v>
      </c>
      <c r="C69" s="25"/>
      <c r="D69" s="394"/>
      <c r="E69" s="395"/>
      <c r="F69" s="394"/>
    </row>
    <row r="70" spans="1:6" ht="25.5" hidden="1">
      <c r="A70" s="25">
        <v>8212</v>
      </c>
      <c r="B70" s="396" t="s">
        <v>785</v>
      </c>
      <c r="C70" s="25">
        <v>9121</v>
      </c>
      <c r="D70" s="394"/>
      <c r="E70" s="395" t="s">
        <v>804</v>
      </c>
      <c r="F70" s="394"/>
    </row>
    <row r="71" spans="1:6" hidden="1">
      <c r="A71" s="25">
        <v>8213</v>
      </c>
      <c r="B71" s="396" t="s">
        <v>786</v>
      </c>
      <c r="C71" s="25">
        <v>6121</v>
      </c>
      <c r="D71" s="394"/>
      <c r="E71" s="395" t="s">
        <v>804</v>
      </c>
      <c r="F71" s="394"/>
    </row>
    <row r="72" spans="1:6" s="235" customFormat="1" ht="25.5" hidden="1">
      <c r="A72" s="273">
        <v>8220</v>
      </c>
      <c r="B72" s="256" t="s">
        <v>812</v>
      </c>
      <c r="C72" s="257"/>
      <c r="D72" s="258">
        <v>0</v>
      </c>
      <c r="E72" s="258">
        <v>0</v>
      </c>
      <c r="F72" s="258">
        <v>0</v>
      </c>
    </row>
    <row r="73" spans="1:6" hidden="1">
      <c r="A73" s="25"/>
      <c r="B73" s="393" t="s">
        <v>108</v>
      </c>
      <c r="C73" s="25"/>
      <c r="D73" s="394"/>
      <c r="E73" s="395"/>
      <c r="F73" s="394"/>
    </row>
    <row r="74" spans="1:6" s="391" customFormat="1" hidden="1">
      <c r="A74" s="387">
        <v>8221</v>
      </c>
      <c r="B74" s="388" t="s">
        <v>788</v>
      </c>
      <c r="C74" s="387"/>
      <c r="D74" s="389">
        <v>0</v>
      </c>
      <c r="E74" s="390">
        <v>0</v>
      </c>
      <c r="F74" s="390">
        <v>0</v>
      </c>
    </row>
    <row r="75" spans="1:6" hidden="1">
      <c r="A75" s="25"/>
      <c r="B75" s="393" t="s">
        <v>110</v>
      </c>
      <c r="C75" s="25"/>
      <c r="D75" s="262"/>
      <c r="E75" s="262"/>
      <c r="F75" s="262"/>
    </row>
    <row r="76" spans="1:6" hidden="1">
      <c r="A76" s="25">
        <v>8222</v>
      </c>
      <c r="B76" s="396" t="s">
        <v>813</v>
      </c>
      <c r="C76" s="25">
        <v>9122</v>
      </c>
      <c r="D76" s="272">
        <v>0</v>
      </c>
      <c r="E76" s="262">
        <v>0</v>
      </c>
      <c r="F76" s="262"/>
    </row>
    <row r="77" spans="1:6" ht="25.5" hidden="1">
      <c r="A77" s="25">
        <v>8230</v>
      </c>
      <c r="B77" s="396" t="s">
        <v>814</v>
      </c>
      <c r="C77" s="25">
        <v>6122</v>
      </c>
      <c r="D77" s="262"/>
      <c r="E77" s="262">
        <v>0</v>
      </c>
      <c r="F77" s="262"/>
    </row>
    <row r="78" spans="1:6" s="391" customFormat="1" hidden="1">
      <c r="A78" s="387">
        <v>8240</v>
      </c>
      <c r="B78" s="388" t="s">
        <v>796</v>
      </c>
      <c r="C78" s="387"/>
      <c r="D78" s="389"/>
      <c r="E78" s="390"/>
      <c r="F78" s="390"/>
    </row>
    <row r="79" spans="1:6" hidden="1">
      <c r="A79" s="25"/>
      <c r="B79" s="393" t="s">
        <v>110</v>
      </c>
      <c r="C79" s="25"/>
      <c r="D79" s="394"/>
      <c r="E79" s="395"/>
      <c r="F79" s="394"/>
    </row>
    <row r="80" spans="1:6" hidden="1">
      <c r="A80" s="25">
        <v>8241</v>
      </c>
      <c r="B80" s="396" t="s">
        <v>815</v>
      </c>
      <c r="C80" s="25">
        <v>9122</v>
      </c>
      <c r="D80" s="394"/>
      <c r="E80" s="394"/>
      <c r="F80" s="394"/>
    </row>
    <row r="81" spans="1:6" ht="25.5" hidden="1">
      <c r="A81" s="25">
        <v>8250</v>
      </c>
      <c r="B81" s="396" t="s">
        <v>816</v>
      </c>
      <c r="C81" s="25">
        <v>6122</v>
      </c>
      <c r="D81" s="394"/>
      <c r="E81" s="394"/>
      <c r="F81" s="394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4" t="s">
        <v>774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589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61" t="s">
        <v>910</v>
      </c>
      <c r="I7" s="461"/>
      <c r="J7" s="461"/>
      <c r="K7" s="461"/>
      <c r="L7" s="461"/>
      <c r="M7" s="461"/>
      <c r="N7" s="461"/>
      <c r="O7" s="461"/>
      <c r="P7" s="46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R13" s="408"/>
      <c r="S13" s="378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45"/>
      <c r="P23" s="345"/>
      <c r="Q23" s="160"/>
      <c r="R23" s="160"/>
      <c r="S23" s="378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45"/>
      <c r="P24" s="345"/>
      <c r="Q24" s="160"/>
      <c r="R24" s="160"/>
      <c r="S24" s="378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45"/>
      <c r="P25" s="345"/>
      <c r="Q25" s="160"/>
      <c r="R25" s="160"/>
      <c r="S25" s="378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45"/>
      <c r="P26" s="345"/>
      <c r="Q26" s="160"/>
      <c r="R26" s="160"/>
      <c r="S26" s="378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45"/>
      <c r="P27" s="345"/>
      <c r="Q27" s="160"/>
      <c r="R27" s="160"/>
      <c r="S27" s="378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345"/>
      <c r="P28" s="345"/>
      <c r="Q28" s="160"/>
      <c r="R28" s="160"/>
      <c r="S28" s="378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45"/>
      <c r="P29" s="345"/>
      <c r="Q29" s="160"/>
      <c r="R29" s="160"/>
      <c r="S29" s="378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45"/>
      <c r="P30" s="345"/>
      <c r="Q30" s="160"/>
      <c r="R30" s="160"/>
      <c r="S30" s="378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45"/>
      <c r="P31" s="345"/>
      <c r="Q31" s="160"/>
      <c r="R31" s="160"/>
      <c r="S31" s="378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45"/>
      <c r="P32" s="345"/>
      <c r="Q32" s="160"/>
      <c r="R32" s="160"/>
      <c r="S32" s="378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45"/>
      <c r="P33" s="345"/>
      <c r="Q33" s="160"/>
      <c r="R33" s="160"/>
      <c r="S33" s="378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45"/>
      <c r="P34" s="345"/>
      <c r="Q34" s="160"/>
      <c r="R34" s="160"/>
      <c r="S34" s="378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45"/>
      <c r="P35" s="345"/>
      <c r="Q35" s="160"/>
      <c r="R35" s="160"/>
      <c r="S35" s="378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45"/>
      <c r="P36" s="345"/>
      <c r="Q36" s="160"/>
      <c r="R36" s="160"/>
      <c r="S36" s="378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45"/>
      <c r="P37" s="345"/>
      <c r="Q37" s="160"/>
      <c r="R37" s="160"/>
      <c r="S37" s="378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45"/>
      <c r="P38" s="345"/>
      <c r="Q38" s="160"/>
      <c r="R38" s="160"/>
      <c r="S38" s="378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45"/>
      <c r="P39" s="345"/>
      <c r="Q39" s="160"/>
      <c r="R39" s="160"/>
      <c r="S39" s="378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45"/>
      <c r="P40" s="345"/>
      <c r="Q40" s="160"/>
      <c r="R40" s="160"/>
      <c r="S40" s="378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45"/>
      <c r="P41" s="345"/>
      <c r="Q41" s="160"/>
      <c r="R41" s="160"/>
      <c r="S41" s="378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45"/>
      <c r="P42" s="345"/>
      <c r="Q42" s="160"/>
      <c r="R42" s="160"/>
      <c r="S42" s="378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45"/>
      <c r="P43" s="345"/>
      <c r="Q43" s="160"/>
      <c r="R43" s="160"/>
      <c r="S43" s="378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345"/>
      <c r="P44" s="345"/>
      <c r="Q44" s="160"/>
      <c r="R44" s="160"/>
      <c r="S44" s="378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45"/>
      <c r="P45" s="345"/>
      <c r="Q45" s="160"/>
      <c r="R45" s="160"/>
      <c r="S45" s="378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45"/>
      <c r="P46" s="345"/>
      <c r="Q46" s="160"/>
      <c r="R46" s="160"/>
      <c r="S46" s="378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345"/>
      <c r="P47" s="345"/>
      <c r="Q47" s="160"/>
      <c r="R47" s="160"/>
      <c r="S47" s="378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45"/>
      <c r="P48" s="345"/>
      <c r="Q48" s="160"/>
      <c r="R48" s="160"/>
      <c r="S48" s="378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45"/>
      <c r="P49" s="345"/>
      <c r="Q49" s="160"/>
      <c r="R49" s="160"/>
      <c r="S49" s="378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45"/>
      <c r="P50" s="345"/>
      <c r="Q50" s="160"/>
      <c r="R50" s="160"/>
      <c r="S50" s="378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45"/>
      <c r="P51" s="345"/>
      <c r="Q51" s="160"/>
      <c r="R51" s="160"/>
      <c r="S51" s="378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45"/>
      <c r="P52" s="345"/>
      <c r="Q52" s="160"/>
      <c r="R52" s="160"/>
      <c r="S52" s="378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45"/>
      <c r="P53" s="345"/>
      <c r="Q53" s="160"/>
      <c r="R53" s="160"/>
      <c r="S53" s="378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78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78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78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78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846</v>
      </c>
      <c r="M117" s="11" t="s">
        <v>845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78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78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78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45"/>
      <c r="P177" s="345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7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78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7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78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76" t="s">
        <v>268</v>
      </c>
      <c r="M193" s="369">
        <v>5129</v>
      </c>
      <c r="N193" s="182">
        <f t="shared" ref="N193" si="28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78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76" t="s">
        <v>268</v>
      </c>
      <c r="M197" s="369">
        <v>5129</v>
      </c>
      <c r="N197" s="182"/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78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78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76" t="s">
        <v>268</v>
      </c>
      <c r="M205" s="369">
        <v>5129</v>
      </c>
      <c r="N205" s="182">
        <f t="shared" ref="N205" si="29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855</v>
      </c>
      <c r="M207" s="11" t="s">
        <v>856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78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78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72"/>
      <c r="I214" s="340"/>
      <c r="J214" s="341"/>
      <c r="K214" s="341"/>
      <c r="L214" s="373" t="s">
        <v>857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72"/>
      <c r="I215" s="340"/>
      <c r="J215" s="341"/>
      <c r="K215" s="341"/>
      <c r="L215" s="373" t="s">
        <v>895</v>
      </c>
      <c r="M215" s="47" t="s">
        <v>896</v>
      </c>
      <c r="N215" s="182">
        <f t="shared" si="27"/>
        <v>0</v>
      </c>
      <c r="O215" s="182"/>
      <c r="P215" s="182"/>
      <c r="Q215" s="160"/>
      <c r="R215" s="160"/>
      <c r="S215" s="378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78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7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78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78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78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78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78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78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99" t="s">
        <v>859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78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78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79" t="s">
        <v>861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78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73" t="s">
        <v>895</v>
      </c>
      <c r="M239" s="47" t="s">
        <v>896</v>
      </c>
      <c r="N239" s="182">
        <f>O239+P239</f>
        <v>0</v>
      </c>
      <c r="O239" s="182"/>
      <c r="P239" s="182"/>
      <c r="Q239" s="160"/>
      <c r="R239" s="160"/>
      <c r="S239" s="378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7"/>
        <v>0</v>
      </c>
      <c r="O240" s="345"/>
      <c r="P240" s="345"/>
      <c r="Q240" s="160"/>
      <c r="R240" s="160"/>
      <c r="S240" s="378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ref="N242" si="38">O242+P242</f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79" t="s">
        <v>893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78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45"/>
      <c r="P245" s="345"/>
      <c r="Q245" s="160"/>
      <c r="R245" s="160"/>
      <c r="S245" s="378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45"/>
      <c r="P250" s="345"/>
      <c r="Q250" s="160"/>
      <c r="R250" s="160"/>
      <c r="S250" s="378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78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74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41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78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75">
        <v>4861</v>
      </c>
      <c r="N259" s="182">
        <f t="shared" si="41"/>
        <v>0</v>
      </c>
      <c r="O259" s="342"/>
      <c r="P259" s="342"/>
      <c r="Q259" s="160"/>
      <c r="R259" s="160"/>
      <c r="S259" s="378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78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78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78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78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78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6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78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78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4"/>
        <v>0</v>
      </c>
      <c r="O288" s="182"/>
      <c r="P288" s="182"/>
      <c r="Q288" s="160"/>
      <c r="R288" s="160"/>
      <c r="S288" s="378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78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45"/>
      <c r="P292" s="345"/>
      <c r="Q292" s="160"/>
      <c r="R292" s="160"/>
      <c r="S292" s="378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4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78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78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78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78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78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78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78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78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78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78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78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78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78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78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78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78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78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78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78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78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78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78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78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78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78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78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78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ref="N353:N354" si="65">O353+P353</f>
        <v>0</v>
      </c>
      <c r="O353" s="182"/>
      <c r="P353" s="182"/>
      <c r="Q353" s="160"/>
      <c r="R353" s="160"/>
      <c r="S353" s="378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78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64"/>
        <v>0</v>
      </c>
      <c r="O355" s="182"/>
      <c r="P355" s="182"/>
      <c r="Q355" s="160"/>
      <c r="R355" s="160"/>
      <c r="S355" s="378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78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78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78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78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78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78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78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78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78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78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78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78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 ht="25.5" customHeight="1">
      <c r="A392" s="121" t="str">
        <f t="shared" ref="A392:A440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72"/>
      <c r="I394" s="340"/>
      <c r="J394" s="341"/>
      <c r="K394" s="341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78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78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873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78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78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72"/>
      <c r="I403" s="340"/>
      <c r="J403" s="341"/>
      <c r="K403" s="341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78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78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78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 ht="15.75" customHeight="1">
      <c r="A418" s="121" t="str">
        <f t="shared" ref="A418:A421" si="8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 ht="15.75" customHeight="1">
      <c r="A419" s="121" t="str">
        <f t="shared" si="8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 ht="15.75" customHeight="1">
      <c r="A420" s="121" t="str">
        <f t="shared" si="8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8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 ht="15.75" customHeight="1">
      <c r="A424" s="121" t="str">
        <f t="shared" si="74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7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 ht="15.75" customHeight="1">
      <c r="A425" s="121" t="str">
        <f t="shared" si="74"/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 ht="15.75" customHeight="1">
      <c r="A426" s="121" t="str">
        <f t="shared" si="74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87">+O430+O433+O437+O439+O428</f>
        <v>0</v>
      </c>
      <c r="P426" s="191">
        <f t="shared" si="87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4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6.25" customHeight="1">
      <c r="A430" s="121" t="str">
        <f t="shared" si="74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32.25" customHeight="1">
      <c r="A431" s="121" t="str">
        <f t="shared" si="74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8">O431+P431</f>
        <v>0</v>
      </c>
      <c r="O431" s="182"/>
      <c r="P431" s="182"/>
      <c r="Q431" s="160"/>
      <c r="R431" s="160"/>
      <c r="S431" s="378"/>
      <c r="T431" s="160"/>
      <c r="U431" s="160"/>
      <c r="V431" s="160"/>
    </row>
    <row r="432" spans="1:22" ht="25.5" customHeight="1">
      <c r="A432" s="121" t="str">
        <f t="shared" si="74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8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15.75" customHeight="1">
      <c r="A433" s="121" t="str">
        <f t="shared" si="74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15.75" customHeight="1">
      <c r="A434" s="121" t="str">
        <f t="shared" si="74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8"/>
        <v>0</v>
      </c>
      <c r="O434" s="182">
        <v>0</v>
      </c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 ht="15.75" customHeight="1">
      <c r="A435" s="121" t="str">
        <f t="shared" si="74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193"/>
      <c r="I435" s="193"/>
      <c r="J435" s="194"/>
      <c r="K435" s="195"/>
      <c r="L435" s="35" t="s">
        <v>134</v>
      </c>
      <c r="M435" s="12">
        <v>4861</v>
      </c>
      <c r="N435" s="182">
        <f t="shared" si="88"/>
        <v>0</v>
      </c>
      <c r="O435" s="182"/>
      <c r="P435" s="182"/>
      <c r="Q435" s="160"/>
      <c r="R435" s="160"/>
      <c r="S435" s="378"/>
      <c r="T435" s="160"/>
      <c r="U435" s="160"/>
      <c r="V435" s="160"/>
    </row>
    <row r="436" spans="1:22" ht="15.75" customHeight="1">
      <c r="A436" s="121" t="str">
        <f t="shared" si="74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8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15.75" customHeight="1">
      <c r="A437" s="121"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 ht="15.75" customHeight="1">
      <c r="A438" s="121" t="str">
        <f t="shared" si="74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29" t="s">
        <v>134</v>
      </c>
      <c r="M438" s="30">
        <v>4861</v>
      </c>
      <c r="N438" s="182">
        <f t="shared" si="88"/>
        <v>0</v>
      </c>
      <c r="O438" s="182"/>
      <c r="P438" s="182"/>
      <c r="Q438" s="160"/>
      <c r="R438" s="160"/>
      <c r="S438" s="378"/>
      <c r="T438" s="160"/>
      <c r="U438" s="160"/>
      <c r="V438" s="160"/>
    </row>
    <row r="439" spans="1:22" ht="15.75" customHeight="1">
      <c r="A439" s="121" t="str">
        <f t="shared" si="74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 ht="15.75" customHeight="1">
      <c r="A440" s="121" t="str">
        <f t="shared" si="74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29" t="s">
        <v>134</v>
      </c>
      <c r="M440" s="30">
        <v>4861</v>
      </c>
      <c r="N440" s="182">
        <f t="shared" si="88"/>
        <v>0</v>
      </c>
      <c r="O440" s="182"/>
      <c r="P440" s="182"/>
      <c r="Q440" s="160"/>
      <c r="R440" s="160"/>
      <c r="S440" s="378"/>
      <c r="T440" s="160"/>
      <c r="U440" s="160"/>
      <c r="V440" s="160"/>
    </row>
    <row r="441" spans="1:22" ht="25.5" customHeight="1">
      <c r="A441" s="121" t="str">
        <f t="shared" ref="A441:A482" si="89">CONCATENATE(B441,C441,D441,E441,F441,G441)</f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7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 ht="15.75" customHeight="1">
      <c r="A442" s="121" t="str">
        <f t="shared" si="89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15.75" customHeight="1">
      <c r="A443" s="121" t="str">
        <f t="shared" si="89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90">+O445+O449+O455+O464+O473</f>
        <v>0</v>
      </c>
      <c r="P443" s="191">
        <f t="shared" si="90"/>
        <v>0</v>
      </c>
      <c r="Q443" s="160"/>
      <c r="R443" s="160"/>
      <c r="S443" s="378"/>
      <c r="T443" s="160"/>
      <c r="U443" s="160"/>
      <c r="V443" s="160"/>
    </row>
    <row r="444" spans="1:22" ht="15.75" customHeight="1">
      <c r="A444" s="121" t="str">
        <f t="shared" si="89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4" customHeight="1">
      <c r="A445" s="121" t="str">
        <f t="shared" si="89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145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33" customHeight="1">
      <c r="A446" s="121" t="str">
        <f t="shared" si="89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91">O446+P446</f>
        <v>0</v>
      </c>
      <c r="O446" s="182"/>
      <c r="P446" s="182">
        <v>0</v>
      </c>
      <c r="Q446" s="160"/>
      <c r="R446" s="160"/>
      <c r="S446" s="378"/>
      <c r="T446" s="160"/>
      <c r="U446" s="160"/>
      <c r="V446" s="160"/>
    </row>
    <row r="447" spans="1:22" s="114" customFormat="1" ht="25.5" customHeight="1">
      <c r="A447" s="121" t="str">
        <f t="shared" si="89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90"/>
      <c r="I447" s="193"/>
      <c r="J447" s="200"/>
      <c r="K447" s="201"/>
      <c r="L447" s="202" t="s">
        <v>240</v>
      </c>
      <c r="M447" s="12">
        <v>4269</v>
      </c>
      <c r="N447" s="182">
        <f t="shared" si="91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 customHeight="1">
      <c r="A448" s="121" t="str">
        <f t="shared" si="89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90"/>
      <c r="I448" s="193"/>
      <c r="J448" s="200"/>
      <c r="K448" s="201"/>
      <c r="L448" s="202" t="s">
        <v>267</v>
      </c>
      <c r="M448" s="12">
        <v>4521</v>
      </c>
      <c r="N448" s="182">
        <f t="shared" si="91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5.5" customHeight="1">
      <c r="A449" s="121" t="str">
        <f t="shared" si="89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145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15.75" customHeight="1">
      <c r="A450" s="121" t="str">
        <f t="shared" si="89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91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 ht="15.75" customHeight="1">
      <c r="A451" s="121" t="str">
        <f t="shared" si="89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91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15.75" customHeight="1">
      <c r="A452" s="121" t="str">
        <f t="shared" si="89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91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 ht="15.75" customHeight="1">
      <c r="A453" s="121" t="str">
        <f t="shared" si="89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91"/>
        <v>0</v>
      </c>
      <c r="O453" s="182"/>
      <c r="P453" s="182"/>
      <c r="Q453" s="160"/>
      <c r="R453" s="160"/>
      <c r="S453" s="378"/>
      <c r="T453" s="160"/>
      <c r="U453" s="160"/>
      <c r="V453" s="160"/>
    </row>
    <row r="454" spans="1:22" s="114" customFormat="1" ht="15.75" customHeight="1">
      <c r="A454" s="121" t="str">
        <f t="shared" si="89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91"/>
        <v>0</v>
      </c>
      <c r="O454" s="182"/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89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145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 ht="15.75" customHeight="1">
      <c r="A456" s="121" t="str">
        <f t="shared" si="89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91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8.5" customHeight="1">
      <c r="A457" s="121" t="str">
        <f t="shared" si="89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91"/>
        <v>0</v>
      </c>
      <c r="O457" s="182"/>
      <c r="P457" s="182">
        <v>0</v>
      </c>
      <c r="Q457" s="160"/>
      <c r="R457" s="160"/>
      <c r="S457" s="378"/>
      <c r="T457" s="160"/>
      <c r="U457" s="160"/>
      <c r="V457" s="160"/>
    </row>
    <row r="458" spans="1:22" ht="15.75" customHeight="1">
      <c r="A458" s="121" t="str">
        <f t="shared" si="89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91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 customHeight="1">
      <c r="A459" s="121" t="str">
        <f t="shared" si="89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91"/>
        <v>0</v>
      </c>
      <c r="O459" s="345"/>
      <c r="P459" s="345"/>
      <c r="Q459" s="160"/>
      <c r="R459" s="160"/>
      <c r="S459" s="378"/>
      <c r="T459" s="160"/>
      <c r="U459" s="160"/>
      <c r="V459" s="160"/>
    </row>
    <row r="460" spans="1:22" s="114" customFormat="1" ht="15.75" customHeight="1">
      <c r="A460" s="121" t="str">
        <f t="shared" si="89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91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 ht="25.5" customHeight="1">
      <c r="A461" s="121" t="str">
        <f t="shared" si="89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91"/>
        <v>0</v>
      </c>
      <c r="O461" s="182">
        <v>0</v>
      </c>
      <c r="P461" s="182"/>
      <c r="Q461" s="160"/>
      <c r="R461" s="160"/>
      <c r="S461" s="378"/>
      <c r="T461" s="160"/>
      <c r="U461" s="160"/>
      <c r="V461" s="160"/>
    </row>
    <row r="462" spans="1:22" s="114" customFormat="1" ht="15.75" customHeight="1">
      <c r="A462" s="121" t="str">
        <f t="shared" si="89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91"/>
        <v>0</v>
      </c>
      <c r="O462" s="345">
        <v>0</v>
      </c>
      <c r="P462" s="345"/>
      <c r="Q462" s="160"/>
      <c r="R462" s="160"/>
      <c r="S462" s="378"/>
      <c r="T462" s="160"/>
      <c r="U462" s="160"/>
      <c r="V462" s="160"/>
    </row>
    <row r="463" spans="1:22" ht="15.75" customHeight="1">
      <c r="A463" s="121" t="str">
        <f t="shared" si="89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336"/>
      <c r="I463" s="364"/>
      <c r="J463" s="368"/>
      <c r="K463" s="368"/>
      <c r="L463" s="376" t="s">
        <v>268</v>
      </c>
      <c r="M463" s="369">
        <v>5129</v>
      </c>
      <c r="N463" s="182">
        <f>O463+P463</f>
        <v>0</v>
      </c>
      <c r="O463" s="345"/>
      <c r="P463" s="345"/>
      <c r="Q463" s="160"/>
      <c r="R463" s="160"/>
      <c r="S463" s="378"/>
      <c r="T463" s="160"/>
      <c r="U463" s="160"/>
      <c r="V463" s="160"/>
    </row>
    <row r="464" spans="1:22" s="155" customFormat="1" ht="28.5" customHeight="1">
      <c r="A464" s="121" t="str">
        <f t="shared" si="89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145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 ht="23.25" customHeight="1">
      <c r="A465" s="121" t="str">
        <f t="shared" si="89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7.75" customHeight="1">
      <c r="A466" s="121" t="str">
        <f t="shared" si="89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92">O466+P466</f>
        <v>0</v>
      </c>
      <c r="O466" s="182"/>
      <c r="P466" s="182">
        <v>0</v>
      </c>
      <c r="Q466" s="160"/>
      <c r="R466" s="160"/>
      <c r="S466" s="378"/>
      <c r="T466" s="160"/>
      <c r="U466" s="160"/>
      <c r="V466" s="160"/>
    </row>
    <row r="467" spans="1:22" ht="25.5" customHeight="1">
      <c r="A467" s="121" t="str">
        <f t="shared" si="89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92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7" customHeight="1">
      <c r="A468" s="121" t="str">
        <f t="shared" si="89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92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 ht="25.5" customHeight="1">
      <c r="A469" s="121" t="str">
        <f t="shared" si="89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92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89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92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 ht="15.75" customHeight="1">
      <c r="B471" s="123"/>
      <c r="H471" s="193"/>
      <c r="I471" s="193"/>
      <c r="J471" s="194"/>
      <c r="K471" s="195"/>
      <c r="L471" s="29" t="s">
        <v>173</v>
      </c>
      <c r="M471" s="30">
        <v>5112</v>
      </c>
      <c r="N471" s="182">
        <f t="shared" si="92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 ht="15.75" customHeight="1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92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 ht="25.5" customHeight="1">
      <c r="A473" s="121" t="str">
        <f t="shared" si="89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145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89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372"/>
      <c r="I474" s="340"/>
      <c r="J474" s="341"/>
      <c r="K474" s="341"/>
      <c r="L474" s="29" t="s">
        <v>142</v>
      </c>
      <c r="M474" s="30">
        <v>4251</v>
      </c>
      <c r="N474" s="182">
        <f t="shared" si="92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5.75" customHeight="1">
      <c r="A475" s="121" t="str">
        <f t="shared" si="89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92"/>
        <v>0</v>
      </c>
      <c r="O475" s="182"/>
      <c r="P475" s="182"/>
      <c r="Q475" s="160"/>
      <c r="R475" s="160"/>
      <c r="S475" s="378"/>
      <c r="T475" s="160"/>
      <c r="U475" s="160"/>
      <c r="V475" s="160"/>
    </row>
    <row r="476" spans="1:22" s="155" customFormat="1" ht="15.75" customHeight="1">
      <c r="A476" s="121" t="str">
        <f t="shared" si="89"/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2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93">+O478</f>
        <v>0</v>
      </c>
      <c r="P476" s="162">
        <f t="shared" si="93"/>
        <v>0</v>
      </c>
      <c r="Q476" s="160"/>
      <c r="R476" s="160"/>
      <c r="S476" s="378"/>
      <c r="T476" s="160"/>
      <c r="U476" s="160"/>
      <c r="V476" s="160"/>
    </row>
    <row r="477" spans="1:22" ht="15.75" customHeight="1">
      <c r="A477" s="121" t="str">
        <f t="shared" si="89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 ht="15.75" customHeight="1">
      <c r="A478" s="121" t="str">
        <f t="shared" si="89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7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94">+O480</f>
        <v>0</v>
      </c>
      <c r="P478" s="187">
        <f t="shared" si="94"/>
        <v>0</v>
      </c>
      <c r="Q478" s="160"/>
      <c r="R478" s="160"/>
      <c r="S478" s="378"/>
      <c r="T478" s="160"/>
      <c r="U478" s="160"/>
      <c r="V478" s="160"/>
    </row>
    <row r="479" spans="1:22" s="114" customFormat="1" ht="15.75" customHeight="1">
      <c r="A479" s="121" t="str">
        <f t="shared" si="89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 ht="15.75" customHeight="1">
      <c r="A480" s="121" t="str">
        <f t="shared" si="89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43" ht="25.5" customHeight="1">
      <c r="A481" s="121" t="str">
        <f t="shared" si="89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43" s="114" customFormat="1" ht="38.450000000000003" customHeight="1">
      <c r="A482" s="121" t="str">
        <f t="shared" si="89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145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43" ht="15.75" customHeight="1">
      <c r="A483" s="121" t="str">
        <f t="shared" ref="A483:A537" si="95">CONCATENATE(B483,C483,D483,E483,F483,G483)</f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" si="96">O483+P483</f>
        <v>0</v>
      </c>
      <c r="O483" s="182"/>
      <c r="P483" s="182"/>
      <c r="Q483" s="160"/>
      <c r="R483" s="160"/>
      <c r="S483" s="378"/>
      <c r="T483" s="160"/>
      <c r="U483" s="160"/>
      <c r="V483" s="160"/>
    </row>
    <row r="484" spans="1:243" s="114" customFormat="1" ht="25.5" customHeight="1">
      <c r="A484" s="121" t="str">
        <f t="shared" si="95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ref="N484:N486" si="97">O484+P484</f>
        <v>0</v>
      </c>
      <c r="O484" s="182"/>
      <c r="P484" s="182"/>
      <c r="Q484" s="160"/>
      <c r="R484" s="160"/>
      <c r="S484" s="378"/>
      <c r="T484" s="160"/>
      <c r="U484" s="160"/>
      <c r="V484" s="160"/>
    </row>
    <row r="485" spans="1:243" s="114" customFormat="1" ht="24" customHeight="1">
      <c r="A485" s="121" t="str">
        <f t="shared" si="95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145"/>
      <c r="I485" s="146"/>
      <c r="J485" s="147"/>
      <c r="K485" s="147"/>
      <c r="L485" s="26" t="s">
        <v>282</v>
      </c>
      <c r="M485" s="27"/>
      <c r="N485" s="196">
        <f t="shared" si="9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43" s="38" customFormat="1" ht="25.5" customHeight="1">
      <c r="A486" s="121" t="str">
        <f t="shared" si="95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97"/>
        <v>0</v>
      </c>
      <c r="O486" s="182"/>
      <c r="P486" s="182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</row>
    <row r="487" spans="1:243" s="114" customFormat="1" ht="24" customHeight="1">
      <c r="A487" s="121" t="str">
        <f t="shared" ref="A487:A488" si="9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145"/>
      <c r="I487" s="146"/>
      <c r="J487" s="147"/>
      <c r="K487" s="147"/>
      <c r="L487" s="26" t="s">
        <v>892</v>
      </c>
      <c r="M487" s="27"/>
      <c r="N487" s="196">
        <f t="shared" ref="N487:N488" si="9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43" s="114" customFormat="1" ht="15.75" customHeight="1">
      <c r="A488" s="121" t="str">
        <f t="shared" si="9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99"/>
        <v>0</v>
      </c>
      <c r="O488" s="182"/>
      <c r="P488" s="182"/>
      <c r="Q488" s="160"/>
      <c r="R488" s="160"/>
      <c r="S488" s="378"/>
      <c r="T488" s="160"/>
      <c r="U488" s="160"/>
      <c r="V488" s="160"/>
    </row>
    <row r="489" spans="1:243" s="114" customFormat="1" ht="15.75" customHeight="1">
      <c r="A489" s="121" t="str">
        <f t="shared" si="95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2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43" ht="15.75" customHeight="1">
      <c r="A490" s="121" t="str">
        <f t="shared" si="95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43" ht="25.5" customHeight="1">
      <c r="A491" s="121" t="str">
        <f t="shared" si="95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7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43" s="114" customFormat="1" ht="15.75" customHeight="1">
      <c r="A492" s="121" t="str">
        <f t="shared" si="95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43" ht="15.75" customHeight="1">
      <c r="A493" s="121" t="str">
        <f t="shared" si="95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100">+O495+O500+O510+O514</f>
        <v>0</v>
      </c>
      <c r="P493" s="191">
        <f t="shared" si="100"/>
        <v>0</v>
      </c>
      <c r="Q493" s="160"/>
      <c r="R493" s="160"/>
      <c r="S493" s="378"/>
      <c r="T493" s="160"/>
      <c r="U493" s="160"/>
      <c r="V493" s="160"/>
    </row>
    <row r="494" spans="1:243" ht="25.5" customHeight="1">
      <c r="A494" s="121" t="str">
        <f t="shared" si="95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43" s="169" customFormat="1" ht="15.75" customHeight="1">
      <c r="A495" s="121" t="str">
        <f t="shared" si="95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145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101">SUM(O496:O499)</f>
        <v>0</v>
      </c>
      <c r="P495" s="196">
        <f t="shared" si="101"/>
        <v>0</v>
      </c>
      <c r="Q495" s="160"/>
      <c r="R495" s="160"/>
      <c r="S495" s="378"/>
      <c r="T495" s="160"/>
      <c r="U495" s="160"/>
      <c r="V495" s="160"/>
    </row>
    <row r="496" spans="1:243" ht="15.75" customHeight="1">
      <c r="A496" s="121" t="str">
        <f t="shared" si="95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09" si="102">O496+P496</f>
        <v>0</v>
      </c>
      <c r="O496" s="345"/>
      <c r="P496" s="345"/>
      <c r="Q496" s="160"/>
      <c r="R496" s="160"/>
      <c r="S496" s="378"/>
      <c r="T496" s="160"/>
      <c r="U496" s="160"/>
      <c r="V496" s="160"/>
    </row>
    <row r="497" spans="1:22" s="155" customFormat="1" ht="25.5" customHeight="1">
      <c r="A497" s="121" t="str">
        <f t="shared" si="95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102"/>
        <v>0</v>
      </c>
      <c r="O497" s="345"/>
      <c r="P497" s="345"/>
      <c r="Q497" s="160"/>
      <c r="R497" s="160"/>
      <c r="S497" s="378"/>
      <c r="T497" s="160"/>
      <c r="U497" s="160"/>
      <c r="V497" s="160"/>
    </row>
    <row r="498" spans="1:22" s="155" customFormat="1" ht="25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103">O498+P498</f>
        <v>0</v>
      </c>
      <c r="O498" s="345"/>
      <c r="P498" s="345"/>
      <c r="Q498" s="160"/>
      <c r="R498" s="160"/>
      <c r="S498" s="378"/>
      <c r="T498" s="160"/>
      <c r="U498" s="160"/>
      <c r="V498" s="160"/>
    </row>
    <row r="499" spans="1:22" ht="38.25" customHeight="1">
      <c r="A499" s="121" t="str">
        <f t="shared" ref="A499" si="10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3"/>
        <v>0</v>
      </c>
      <c r="O499" s="345"/>
      <c r="P499" s="345"/>
      <c r="Q499" s="160"/>
      <c r="R499" s="160"/>
      <c r="S499" s="378"/>
      <c r="T499" s="160"/>
      <c r="U499" s="160"/>
      <c r="V499" s="160"/>
    </row>
    <row r="500" spans="1:22" ht="29.25" customHeight="1">
      <c r="A500" s="121" t="str">
        <f t="shared" si="95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145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 ht="15.75" customHeight="1">
      <c r="A501" s="121" t="str">
        <f t="shared" si="95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10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 ht="15.75" customHeight="1">
      <c r="A502" s="121" t="str">
        <f t="shared" si="95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10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95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10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5.75" customHeight="1">
      <c r="A504" s="121" t="str">
        <f t="shared" si="95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102"/>
        <v>0</v>
      </c>
      <c r="O504" s="182"/>
      <c r="P504" s="182"/>
      <c r="Q504" s="160"/>
      <c r="R504" s="160"/>
      <c r="S504" s="378"/>
      <c r="T504" s="160"/>
      <c r="U504" s="160"/>
      <c r="V504" s="160"/>
    </row>
    <row r="505" spans="1:22" ht="38.25" customHeight="1">
      <c r="A505" s="121" t="str">
        <f t="shared" si="95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10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 ht="25.5" customHeight="1">
      <c r="A506" s="121" t="str">
        <f t="shared" si="95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102"/>
        <v>0</v>
      </c>
      <c r="O506" s="182"/>
      <c r="P506" s="182"/>
      <c r="Q506" s="160"/>
      <c r="R506" s="160"/>
      <c r="S506" s="378"/>
      <c r="T506" s="160"/>
      <c r="U506" s="160"/>
      <c r="V506" s="160"/>
    </row>
    <row r="507" spans="1:22" s="114" customFormat="1" ht="15.75" customHeight="1">
      <c r="A507" s="121" t="str">
        <f t="shared" si="95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2"/>
        <v>0</v>
      </c>
      <c r="O507" s="182"/>
      <c r="P507" s="182"/>
      <c r="Q507" s="160"/>
      <c r="R507" s="160"/>
      <c r="S507" s="378"/>
      <c r="T507" s="160"/>
      <c r="U507" s="160"/>
      <c r="V507" s="160"/>
    </row>
    <row r="508" spans="1:22" ht="15.75" customHeight="1">
      <c r="A508" s="121" t="str">
        <f t="shared" si="95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10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 ht="25.5" customHeight="1">
      <c r="A509" s="121" t="str">
        <f t="shared" si="95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10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95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95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ref="N511:N513" si="105">O511+P511</f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95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105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95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105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95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 ht="15.75" customHeight="1">
      <c r="A515" s="121" t="str">
        <f t="shared" ref="A515" si="106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107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95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95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95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108">+O520+O522</f>
        <v>0</v>
      </c>
      <c r="P518" s="191">
        <f t="shared" si="108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95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95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95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109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95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95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109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95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110">+O526</f>
        <v>0</v>
      </c>
      <c r="P524" s="191">
        <f t="shared" si="110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95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si="95"/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95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1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95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1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95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1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95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13">+O535+O544+O546</f>
        <v>0</v>
      </c>
      <c r="P533" s="191">
        <f t="shared" si="11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95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95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14">SUM(O536:O543)</f>
        <v>0</v>
      </c>
      <c r="P535" s="196">
        <f t="shared" si="11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1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95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122</v>
      </c>
      <c r="M537" s="11">
        <v>4234</v>
      </c>
      <c r="N537" s="182">
        <f t="shared" si="11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ref="A538:A592" si="116">CONCATENATE(B538,C538,D538,E538,F538,G538)</f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1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16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1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16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17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16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17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si="116"/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17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16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17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16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16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17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16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 ht="25.5" customHeight="1">
      <c r="A547" s="121" t="str">
        <f t="shared" si="116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18">O547+P547</f>
        <v>0</v>
      </c>
      <c r="O547" s="182"/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1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1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16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16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16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16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2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16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16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2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16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16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2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16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16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21">+O560</f>
        <v>0</v>
      </c>
      <c r="P558" s="191">
        <f t="shared" si="12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16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16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16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2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16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2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16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2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 ht="25.5" customHeight="1">
      <c r="A564" s="121" t="str">
        <f t="shared" si="116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2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16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16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16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2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16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16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24">SUM(O570:O571)</f>
        <v>0</v>
      </c>
      <c r="P569" s="196">
        <f t="shared" si="12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16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2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ref="A571" si="126">CONCATENATE(B571,C571,D571,E571,F571,G571)</f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2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16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16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16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16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16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16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16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27">+O580+O585+O589+O593+O595+O597+O599</f>
        <v>0</v>
      </c>
      <c r="P578" s="191">
        <f t="shared" si="127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16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16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si="116"/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2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2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30.75" customHeight="1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28"/>
        <v>0</v>
      </c>
      <c r="O583" s="338"/>
      <c r="P583" s="338"/>
      <c r="Q583" s="160"/>
      <c r="R583" s="160"/>
      <c r="S583" s="378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2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2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2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2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2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2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2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3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32">O600</f>
        <v>0</v>
      </c>
      <c r="P599" s="196">
        <f t="shared" si="13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3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ref="A601:A610" si="134">CONCATENATE(B601,C601,D601,E601,F601,G601)</f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34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34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34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35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34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35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34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34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34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34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34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36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36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37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38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39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40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41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41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42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42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42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42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42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42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42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42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42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42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42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42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42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42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43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44">+O651+O656+O658+O660+O662+O665+O667</f>
        <v>0</v>
      </c>
      <c r="P649" s="191">
        <f t="shared" si="144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45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45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45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45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45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45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45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45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45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46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47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48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49">+O681+O689+O692+O695</f>
        <v>0</v>
      </c>
      <c r="P679" s="191">
        <f t="shared" si="149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50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50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50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50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50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51">SUM(O693:O694)</f>
        <v>0</v>
      </c>
      <c r="P692" s="196">
        <f t="shared" si="151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52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52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53">SUM(O696:O697)</f>
        <v>0</v>
      </c>
      <c r="P695" s="196">
        <f t="shared" si="153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54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54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55">+O702+O710+O716+O718+O724+O731+O735+O743+O749</f>
        <v>0</v>
      </c>
      <c r="P700" s="191">
        <f t="shared" si="155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56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56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56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56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56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56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56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45.6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897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56"/>
        <v>0</v>
      </c>
      <c r="O711" s="182"/>
      <c r="P711" s="182">
        <v>0</v>
      </c>
      <c r="Q711" s="160"/>
      <c r="R711" s="160"/>
      <c r="S711" s="378"/>
      <c r="T711" s="160"/>
      <c r="U711" s="160"/>
      <c r="V711" s="160"/>
    </row>
    <row r="712" spans="1:22" ht="27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56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56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57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56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56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56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56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56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58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56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56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56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56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59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56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60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56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56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56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56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56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56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61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56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56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56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56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62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63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63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63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64">SUM(O750)</f>
        <v>0</v>
      </c>
      <c r="P749" s="196">
        <f t="shared" si="164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65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66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66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67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67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8" spans="1:22">
      <c r="M768" s="209"/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M769" s="209"/>
      <c r="N769" s="4"/>
      <c r="O769" s="4"/>
    </row>
    <row r="770" spans="1:15">
      <c r="M770" s="209"/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M771" s="209"/>
      <c r="N771" s="4"/>
      <c r="O771" s="4"/>
    </row>
    <row r="772" spans="1:15">
      <c r="M772" s="209"/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590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61" t="s">
        <v>911</v>
      </c>
      <c r="I7" s="461"/>
      <c r="J7" s="461"/>
      <c r="K7" s="461"/>
      <c r="L7" s="461"/>
      <c r="M7" s="461"/>
      <c r="N7" s="461"/>
      <c r="O7" s="461"/>
      <c r="P7" s="46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/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/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>
        <v>0</v>
      </c>
      <c r="P240" s="345">
        <v>0</v>
      </c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>
        <v>0</v>
      </c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>
        <v>0</v>
      </c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>
        <v>0</v>
      </c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>
        <v>0</v>
      </c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>
        <v>0</v>
      </c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/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>
        <v>0</v>
      </c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/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/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/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/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>
        <v>0</v>
      </c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/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/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/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/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/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/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/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/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3"/>
      <c r="L1" s="473"/>
      <c r="M1" s="473"/>
      <c r="N1" s="410" t="s">
        <v>732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3"/>
      <c r="L2" s="473"/>
      <c r="M2" s="473"/>
      <c r="N2" s="410" t="s">
        <v>612</v>
      </c>
      <c r="O2" s="410"/>
      <c r="P2" s="410"/>
    </row>
    <row r="3" spans="1:22">
      <c r="A3" s="4"/>
      <c r="B3" s="235"/>
      <c r="C3" s="4"/>
      <c r="D3" s="236"/>
      <c r="E3" s="236"/>
      <c r="F3" s="236" t="s">
        <v>772</v>
      </c>
      <c r="G3" s="236"/>
      <c r="H3" s="236"/>
      <c r="I3" s="4"/>
      <c r="J3" s="4"/>
      <c r="K3" s="473"/>
      <c r="L3" s="473"/>
      <c r="M3" s="473"/>
      <c r="N3" s="410" t="s">
        <v>915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3"/>
      <c r="L4" s="473"/>
      <c r="M4" s="473"/>
      <c r="N4" s="410" t="s">
        <v>914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3"/>
      <c r="L5" s="473"/>
      <c r="M5" s="473"/>
      <c r="N5" s="474" t="s">
        <v>591</v>
      </c>
      <c r="O5" s="474"/>
      <c r="P5" s="474"/>
    </row>
    <row r="6" spans="1:22">
      <c r="A6" s="235" t="s">
        <v>733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61" t="s">
        <v>900</v>
      </c>
      <c r="I7" s="461"/>
      <c r="J7" s="461"/>
      <c r="K7" s="461"/>
      <c r="L7" s="461"/>
      <c r="M7" s="461"/>
      <c r="N7" s="461"/>
      <c r="O7" s="461"/>
      <c r="P7" s="461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2" t="s">
        <v>97</v>
      </c>
      <c r="P9" s="472"/>
    </row>
    <row r="10" spans="1:22" ht="46.5" customHeight="1">
      <c r="A10" s="122"/>
      <c r="H10" s="434" t="s">
        <v>98</v>
      </c>
      <c r="I10" s="434" t="s">
        <v>99</v>
      </c>
      <c r="J10" s="437" t="s">
        <v>100</v>
      </c>
      <c r="K10" s="437" t="s">
        <v>101</v>
      </c>
      <c r="L10" s="440" t="s">
        <v>102</v>
      </c>
      <c r="M10" s="443" t="s">
        <v>103</v>
      </c>
      <c r="N10" s="416" t="s">
        <v>374</v>
      </c>
      <c r="O10" s="468" t="s">
        <v>375</v>
      </c>
      <c r="P10" s="468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5"/>
      <c r="I11" s="435"/>
      <c r="J11" s="438"/>
      <c r="K11" s="438"/>
      <c r="L11" s="441"/>
      <c r="M11" s="444"/>
      <c r="N11" s="416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613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37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78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78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78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78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78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78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78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78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78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78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78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78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78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78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78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734</v>
      </c>
      <c r="N28" s="182">
        <f t="shared" si="1"/>
        <v>0</v>
      </c>
      <c r="O28" s="182"/>
      <c r="P28" s="182"/>
      <c r="Q28" s="160"/>
      <c r="R28" s="160"/>
      <c r="S28" s="378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78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78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78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78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770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78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78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78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78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78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78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78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78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78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78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78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735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78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78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78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842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78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78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78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78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78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78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78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78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775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78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78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78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78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78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78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77">
        <f>+N63</f>
        <v>0</v>
      </c>
      <c r="O61" s="189"/>
      <c r="P61" s="189"/>
      <c r="Q61" s="160"/>
      <c r="R61" s="160"/>
      <c r="S61" s="378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78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78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843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78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78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78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78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78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78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78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78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78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78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78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78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78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78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78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78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78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78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78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78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78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78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78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78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78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78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78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78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78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844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78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78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78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78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817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78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78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78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78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78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78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78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78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78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78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78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78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78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78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78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78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78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78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78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78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73" t="s">
        <v>846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78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78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78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78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78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78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78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78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78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78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78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78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78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78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78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78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78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78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78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78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78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736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78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824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78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78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78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78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737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78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738</v>
      </c>
      <c r="M144" s="30"/>
      <c r="N144" s="189"/>
      <c r="O144" s="189"/>
      <c r="P144" s="189"/>
      <c r="Q144" s="160"/>
      <c r="R144" s="160"/>
      <c r="S144" s="378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739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78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78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740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78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78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741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78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78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847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78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742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78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78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851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78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78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78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848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78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78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852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78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42"/>
      <c r="P160" s="342">
        <v>0</v>
      </c>
      <c r="Q160" s="160"/>
      <c r="R160" s="160"/>
      <c r="S160" s="378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97" t="s">
        <v>853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78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42"/>
      <c r="P162" s="342">
        <v>0</v>
      </c>
      <c r="Q162" s="160"/>
      <c r="R162" s="160"/>
      <c r="S162" s="378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849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78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850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78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78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78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78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78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78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78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78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78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78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78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78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78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38"/>
      <c r="P177" s="338"/>
      <c r="Q177" s="160"/>
      <c r="R177" s="160"/>
      <c r="S177" s="378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78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98" t="s">
        <v>840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78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81" t="s">
        <v>134</v>
      </c>
      <c r="M180" s="362">
        <v>4861</v>
      </c>
      <c r="N180" s="182">
        <f t="shared" si="26"/>
        <v>0</v>
      </c>
      <c r="O180" s="342"/>
      <c r="P180" s="342"/>
      <c r="Q180" s="160"/>
      <c r="R180" s="160"/>
      <c r="S180" s="378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78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78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34">
        <v>5112</v>
      </c>
      <c r="N183" s="182">
        <f t="shared" si="26"/>
        <v>0</v>
      </c>
      <c r="O183" s="182"/>
      <c r="P183" s="182"/>
      <c r="Q183" s="160"/>
      <c r="R183" s="160"/>
      <c r="S183" s="378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78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78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78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78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78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78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78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78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39"/>
      <c r="P192" s="339"/>
      <c r="Q192" s="160"/>
      <c r="R192" s="160"/>
      <c r="S192" s="378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78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78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39"/>
      <c r="P195" s="339"/>
      <c r="Q195" s="160"/>
      <c r="R195" s="160"/>
      <c r="S195" s="378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78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78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854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78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78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78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39"/>
      <c r="P201" s="339"/>
      <c r="Q201" s="160"/>
      <c r="R201" s="160"/>
      <c r="S201" s="378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78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78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78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78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78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855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78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78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78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78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78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78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78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40"/>
      <c r="J214" s="341"/>
      <c r="K214" s="341"/>
      <c r="L214" s="29" t="s">
        <v>857</v>
      </c>
      <c r="M214" s="47">
        <v>4511</v>
      </c>
      <c r="N214" s="182">
        <f t="shared" si="26"/>
        <v>0</v>
      </c>
      <c r="O214" s="339"/>
      <c r="P214" s="339"/>
      <c r="Q214" s="160"/>
      <c r="R214" s="160"/>
      <c r="S214" s="378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40"/>
      <c r="J215" s="341"/>
      <c r="K215" s="341"/>
      <c r="L215" s="29" t="s">
        <v>895</v>
      </c>
      <c r="M215" s="47" t="s">
        <v>896</v>
      </c>
      <c r="N215" s="182">
        <f t="shared" si="26"/>
        <v>0</v>
      </c>
      <c r="O215" s="339"/>
      <c r="P215" s="339"/>
      <c r="Q215" s="160"/>
      <c r="R215" s="160"/>
      <c r="S215" s="378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39"/>
      <c r="P216" s="339"/>
      <c r="Q216" s="160"/>
      <c r="R216" s="160"/>
      <c r="S216" s="378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78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78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78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97" t="s">
        <v>858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78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42"/>
      <c r="P221" s="342">
        <v>0</v>
      </c>
      <c r="Q221" s="160"/>
      <c r="R221" s="160"/>
      <c r="S221" s="378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743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78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744</v>
      </c>
      <c r="N223" s="182">
        <f t="shared" si="26"/>
        <v>0</v>
      </c>
      <c r="O223" s="182"/>
      <c r="P223" s="182"/>
      <c r="Q223" s="160"/>
      <c r="R223" s="160"/>
      <c r="S223" s="378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78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39"/>
      <c r="P225" s="339"/>
      <c r="Q225" s="160"/>
      <c r="R225" s="160"/>
      <c r="S225" s="378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43"/>
      <c r="P226" s="343"/>
      <c r="Q226" s="160"/>
      <c r="R226" s="160"/>
      <c r="S226" s="378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78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44"/>
      <c r="P228" s="344"/>
      <c r="Q228" s="160"/>
      <c r="R228" s="160"/>
      <c r="S228" s="378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78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78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745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78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39"/>
      <c r="P232" s="339"/>
      <c r="Q232" s="160"/>
      <c r="R232" s="160"/>
      <c r="S232" s="378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42"/>
      <c r="P233" s="342"/>
      <c r="Q233" s="160"/>
      <c r="R233" s="160"/>
      <c r="S233" s="378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99" t="s">
        <v>859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78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42"/>
      <c r="P235" s="342">
        <v>0</v>
      </c>
      <c r="Q235" s="160"/>
      <c r="R235" s="160"/>
      <c r="S235" s="378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860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78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46"/>
      <c r="P237" s="346"/>
      <c r="Q237" s="160"/>
      <c r="R237" s="160"/>
      <c r="S237" s="378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80" t="s">
        <v>861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78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895</v>
      </c>
      <c r="M239" s="47" t="s">
        <v>896</v>
      </c>
      <c r="N239" s="182">
        <f>O239+P239</f>
        <v>0</v>
      </c>
      <c r="O239" s="339"/>
      <c r="P239" s="339"/>
      <c r="Q239" s="160"/>
      <c r="R239" s="160"/>
      <c r="S239" s="378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777</v>
      </c>
      <c r="M240" s="11" t="s">
        <v>776</v>
      </c>
      <c r="N240" s="182">
        <f t="shared" si="26"/>
        <v>0</v>
      </c>
      <c r="O240" s="345"/>
      <c r="P240" s="345"/>
      <c r="Q240" s="160"/>
      <c r="R240" s="160"/>
      <c r="S240" s="378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45"/>
      <c r="P241" s="345"/>
      <c r="Q241" s="160"/>
      <c r="R241" s="160"/>
      <c r="S241" s="378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57" t="s">
        <v>174</v>
      </c>
      <c r="M242" s="358">
        <v>5113</v>
      </c>
      <c r="N242" s="182">
        <f t="shared" si="26"/>
        <v>0</v>
      </c>
      <c r="O242" s="345"/>
      <c r="P242" s="345"/>
      <c r="Q242" s="160"/>
      <c r="R242" s="160"/>
      <c r="S242" s="378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45"/>
      <c r="P243" s="345"/>
      <c r="Q243" s="160"/>
      <c r="R243" s="160"/>
      <c r="S243" s="378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80" t="s">
        <v>893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78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45">
        <v>0</v>
      </c>
      <c r="P245" s="345"/>
      <c r="Q245" s="160"/>
      <c r="R245" s="160"/>
      <c r="S245" s="378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78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78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78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78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38"/>
      <c r="P250" s="338"/>
      <c r="Q250" s="160"/>
      <c r="R250" s="160"/>
      <c r="S250" s="378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78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42"/>
      <c r="P252" s="342"/>
      <c r="Q252" s="160"/>
      <c r="R252" s="160"/>
      <c r="S252" s="378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862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78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42"/>
      <c r="P254" s="342"/>
      <c r="Q254" s="160"/>
      <c r="R254" s="160"/>
      <c r="S254" s="378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7"/>
      <c r="I255" s="348"/>
      <c r="J255" s="349"/>
      <c r="K255" s="349"/>
      <c r="L255" s="398" t="s">
        <v>863</v>
      </c>
      <c r="M255" s="350"/>
      <c r="N255" s="196">
        <f>O255+P255</f>
        <v>0</v>
      </c>
      <c r="O255" s="351">
        <f>SUM(O256:O257)</f>
        <v>0</v>
      </c>
      <c r="P255" s="351">
        <f>SUM(P256:P257)</f>
        <v>0</v>
      </c>
      <c r="Q255" s="160"/>
      <c r="R255" s="160"/>
      <c r="S255" s="378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52"/>
      <c r="J256" s="353"/>
      <c r="K256" s="354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78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55"/>
      <c r="I257" s="355"/>
      <c r="J257" s="356"/>
      <c r="K257" s="356"/>
      <c r="L257" s="357" t="s">
        <v>174</v>
      </c>
      <c r="M257" s="358">
        <v>5113</v>
      </c>
      <c r="N257" s="182">
        <f t="shared" si="39"/>
        <v>0</v>
      </c>
      <c r="O257" s="359"/>
      <c r="P257" s="359"/>
      <c r="Q257" s="160"/>
      <c r="R257" s="160"/>
      <c r="S257" s="378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864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78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5">
        <v>4861</v>
      </c>
      <c r="N259" s="182">
        <f t="shared" si="39"/>
        <v>0</v>
      </c>
      <c r="O259" s="342"/>
      <c r="P259" s="342">
        <v>0</v>
      </c>
      <c r="Q259" s="160"/>
      <c r="R259" s="160"/>
      <c r="S259" s="378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78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78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78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78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78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60"/>
      <c r="P265" s="360"/>
      <c r="Q265" s="160"/>
      <c r="R265" s="160"/>
      <c r="S265" s="378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60"/>
      <c r="P266" s="360"/>
      <c r="Q266" s="160"/>
      <c r="R266" s="160"/>
      <c r="S266" s="378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60"/>
      <c r="P267" s="360"/>
      <c r="Q267" s="160"/>
      <c r="R267" s="160"/>
      <c r="S267" s="378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78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78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60"/>
      <c r="P270" s="360"/>
      <c r="Q270" s="160"/>
      <c r="R270" s="160"/>
      <c r="S270" s="378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78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78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78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78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78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78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78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78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78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38"/>
      <c r="P280" s="338"/>
      <c r="Q280" s="160"/>
      <c r="R280" s="160"/>
      <c r="S280" s="378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78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746</v>
      </c>
      <c r="M282" s="47" t="s">
        <v>747</v>
      </c>
      <c r="N282" s="182">
        <f t="shared" ref="N282" si="44">O282+P282</f>
        <v>0</v>
      </c>
      <c r="O282" s="182"/>
      <c r="P282" s="182"/>
      <c r="Q282" s="160"/>
      <c r="R282" s="160"/>
      <c r="S282" s="378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78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38"/>
      <c r="P284" s="338"/>
      <c r="Q284" s="160"/>
      <c r="R284" s="160"/>
      <c r="S284" s="378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78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78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39"/>
      <c r="P287" s="339"/>
      <c r="Q287" s="160"/>
      <c r="R287" s="160"/>
      <c r="S287" s="378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746</v>
      </c>
      <c r="M288" s="47" t="s">
        <v>747</v>
      </c>
      <c r="N288" s="182">
        <f t="shared" si="42"/>
        <v>0</v>
      </c>
      <c r="O288" s="339"/>
      <c r="P288" s="339"/>
      <c r="Q288" s="160"/>
      <c r="R288" s="160"/>
      <c r="S288" s="378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78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39"/>
      <c r="P290" s="339"/>
      <c r="Q290" s="160"/>
      <c r="R290" s="160"/>
      <c r="S290" s="378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78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45"/>
      <c r="P292" s="345"/>
      <c r="Q292" s="160"/>
      <c r="R292" s="160"/>
      <c r="S292" s="378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748</v>
      </c>
      <c r="M293" s="30">
        <v>8121</v>
      </c>
      <c r="N293" s="182">
        <f t="shared" si="42"/>
        <v>0</v>
      </c>
      <c r="O293" s="345"/>
      <c r="P293" s="345"/>
      <c r="Q293" s="160"/>
      <c r="R293" s="160"/>
      <c r="S293" s="378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45"/>
      <c r="P294" s="345"/>
      <c r="Q294" s="160"/>
      <c r="R294" s="160"/>
      <c r="S294" s="378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865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78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78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78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38"/>
      <c r="P298" s="338"/>
      <c r="Q298" s="160"/>
      <c r="R298" s="160"/>
      <c r="S298" s="378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78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866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78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78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38"/>
      <c r="P302" s="338"/>
      <c r="Q302" s="160"/>
      <c r="R302" s="160"/>
      <c r="S302" s="378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78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78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78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38"/>
      <c r="P306" s="338"/>
      <c r="Q306" s="160"/>
      <c r="R306" s="160"/>
      <c r="S306" s="378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782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78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78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78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78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867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78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39"/>
      <c r="P312" s="339"/>
      <c r="Q312" s="160"/>
      <c r="R312" s="160"/>
      <c r="S312" s="378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39"/>
      <c r="P313" s="339"/>
      <c r="Q313" s="160"/>
      <c r="R313" s="160"/>
      <c r="S313" s="378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868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78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78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78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894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78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78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78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78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78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78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78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78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78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78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78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78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78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78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39">
        <v>0</v>
      </c>
      <c r="P331" s="339"/>
      <c r="Q331" s="160"/>
      <c r="R331" s="160"/>
      <c r="S331" s="378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78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39">
        <v>0</v>
      </c>
      <c r="P333" s="339"/>
      <c r="Q333" s="160"/>
      <c r="R333" s="160"/>
      <c r="S333" s="378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78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78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39"/>
      <c r="P336" s="339"/>
      <c r="Q336" s="160"/>
      <c r="R336" s="160"/>
      <c r="S336" s="378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818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78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39"/>
      <c r="P338" s="339"/>
      <c r="Q338" s="160"/>
      <c r="R338" s="160"/>
      <c r="S338" s="378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39"/>
      <c r="P339" s="339"/>
      <c r="Q339" s="160"/>
      <c r="R339" s="160"/>
      <c r="S339" s="378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39"/>
      <c r="P340" s="339"/>
      <c r="Q340" s="160"/>
      <c r="R340" s="160"/>
      <c r="S340" s="378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39"/>
      <c r="P341" s="339"/>
      <c r="Q341" s="160"/>
      <c r="R341" s="160"/>
      <c r="S341" s="378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39"/>
      <c r="P342" s="339"/>
      <c r="Q342" s="160"/>
      <c r="R342" s="160"/>
      <c r="S342" s="378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38"/>
      <c r="P343" s="338"/>
      <c r="Q343" s="160"/>
      <c r="R343" s="160"/>
      <c r="S343" s="378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39"/>
      <c r="P344" s="339"/>
      <c r="Q344" s="160"/>
      <c r="R344" s="160"/>
      <c r="S344" s="378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39"/>
      <c r="P345" s="339"/>
      <c r="Q345" s="160"/>
      <c r="R345" s="160"/>
      <c r="S345" s="378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39"/>
      <c r="P346" s="339"/>
      <c r="Q346" s="160"/>
      <c r="R346" s="160"/>
      <c r="S346" s="378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39"/>
      <c r="P347" s="339"/>
      <c r="Q347" s="160"/>
      <c r="R347" s="160"/>
      <c r="S347" s="378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39"/>
      <c r="P348" s="339"/>
      <c r="Q348" s="160"/>
      <c r="R348" s="160"/>
      <c r="S348" s="378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39"/>
      <c r="P349" s="339"/>
      <c r="Q349" s="160"/>
      <c r="R349" s="160"/>
      <c r="S349" s="378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39"/>
      <c r="P350" s="339"/>
      <c r="Q350" s="160"/>
      <c r="R350" s="160"/>
      <c r="S350" s="378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39"/>
      <c r="P351" s="339"/>
      <c r="Q351" s="160"/>
      <c r="R351" s="160"/>
      <c r="S351" s="378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39"/>
      <c r="P352" s="339"/>
      <c r="Q352" s="160"/>
      <c r="R352" s="160"/>
      <c r="S352" s="378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67" t="s">
        <v>778</v>
      </c>
      <c r="M353" s="335" t="s">
        <v>776</v>
      </c>
      <c r="N353" s="182">
        <f t="shared" si="58"/>
        <v>0</v>
      </c>
      <c r="O353" s="339"/>
      <c r="P353" s="339"/>
      <c r="Q353" s="160"/>
      <c r="R353" s="160"/>
      <c r="S353" s="378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39"/>
      <c r="P354" s="339"/>
      <c r="Q354" s="160"/>
      <c r="R354" s="160"/>
      <c r="S354" s="378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749</v>
      </c>
      <c r="M355" s="11" t="s">
        <v>750</v>
      </c>
      <c r="N355" s="182">
        <f t="shared" si="58"/>
        <v>0</v>
      </c>
      <c r="O355" s="339"/>
      <c r="P355" s="339"/>
      <c r="Q355" s="160"/>
      <c r="R355" s="160"/>
      <c r="S355" s="378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39"/>
      <c r="P356" s="339"/>
      <c r="Q356" s="160"/>
      <c r="R356" s="160"/>
      <c r="S356" s="378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39"/>
      <c r="P357" s="339"/>
      <c r="Q357" s="160"/>
      <c r="R357" s="160"/>
      <c r="S357" s="378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39"/>
      <c r="P358" s="339"/>
      <c r="Q358" s="160"/>
      <c r="R358" s="160"/>
      <c r="S358" s="378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78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869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78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38"/>
      <c r="P361" s="338"/>
      <c r="Q361" s="160"/>
      <c r="R361" s="160"/>
      <c r="S361" s="378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628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78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45"/>
      <c r="O363" s="345"/>
      <c r="P363" s="345"/>
      <c r="Q363" s="160"/>
      <c r="R363" s="160"/>
      <c r="S363" s="378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628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78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45"/>
      <c r="O365" s="345"/>
      <c r="P365" s="345"/>
      <c r="Q365" s="160"/>
      <c r="R365" s="160"/>
      <c r="S365" s="378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630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78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78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39"/>
      <c r="P368" s="339"/>
      <c r="Q368" s="160"/>
      <c r="R368" s="160"/>
      <c r="S368" s="378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78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78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78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78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78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870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78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39"/>
      <c r="P375" s="339"/>
      <c r="Q375" s="160"/>
      <c r="R375" s="160"/>
      <c r="S375" s="378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38"/>
      <c r="P376" s="338"/>
      <c r="Q376" s="160"/>
      <c r="R376" s="160"/>
      <c r="S376" s="378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78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78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78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78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78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78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78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38"/>
      <c r="P384" s="338"/>
      <c r="Q384" s="160"/>
      <c r="R384" s="160"/>
      <c r="S384" s="378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78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78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78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78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78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78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871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78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78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872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78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40"/>
      <c r="J394" s="341"/>
      <c r="K394" s="341"/>
      <c r="L394" s="31" t="s">
        <v>115</v>
      </c>
      <c r="M394" s="32">
        <v>4213</v>
      </c>
      <c r="N394" s="182">
        <f t="shared" si="66"/>
        <v>0</v>
      </c>
      <c r="O394" s="339"/>
      <c r="P394" s="339"/>
      <c r="Q394" s="160"/>
      <c r="R394" s="160"/>
      <c r="S394" s="378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61">
        <v>5112</v>
      </c>
      <c r="N395" s="182">
        <f t="shared" ref="N395" si="68">O395+P395</f>
        <v>0</v>
      </c>
      <c r="O395" s="338"/>
      <c r="P395" s="338"/>
      <c r="Q395" s="160"/>
      <c r="R395" s="160"/>
      <c r="S395" s="378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873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78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78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874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78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78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61">
        <v>5112</v>
      </c>
      <c r="N400" s="182">
        <f t="shared" si="66"/>
        <v>0</v>
      </c>
      <c r="O400" s="338"/>
      <c r="P400" s="338"/>
      <c r="Q400" s="160"/>
      <c r="R400" s="160"/>
      <c r="S400" s="378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62">
        <v>5113</v>
      </c>
      <c r="N401" s="182">
        <f t="shared" si="66"/>
        <v>0</v>
      </c>
      <c r="O401" s="338"/>
      <c r="P401" s="338"/>
      <c r="Q401" s="160"/>
      <c r="R401" s="160"/>
      <c r="S401" s="378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875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78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40"/>
      <c r="J403" s="341"/>
      <c r="K403" s="341"/>
      <c r="L403" s="31" t="s">
        <v>115</v>
      </c>
      <c r="M403" s="32">
        <v>4213</v>
      </c>
      <c r="N403" s="182">
        <f t="shared" ref="N403" si="71">O403+P403</f>
        <v>0</v>
      </c>
      <c r="O403" s="339"/>
      <c r="P403" s="339"/>
      <c r="Q403" s="160"/>
      <c r="R403" s="160"/>
      <c r="S403" s="378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891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78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61">
        <v>5112</v>
      </c>
      <c r="N405" s="182">
        <f t="shared" ref="N405" si="73">O405+P405</f>
        <v>0</v>
      </c>
      <c r="O405" s="338"/>
      <c r="P405" s="338"/>
      <c r="Q405" s="160"/>
      <c r="R405" s="160"/>
      <c r="S405" s="378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78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78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78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78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78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78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876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78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39"/>
      <c r="P413" s="339"/>
      <c r="Q413" s="160"/>
      <c r="R413" s="160"/>
      <c r="S413" s="378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877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78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751</v>
      </c>
      <c r="M415" s="43">
        <v>4728</v>
      </c>
      <c r="N415" s="182">
        <v>0</v>
      </c>
      <c r="O415" s="182"/>
      <c r="P415" s="182"/>
      <c r="Q415" s="160"/>
      <c r="R415" s="160"/>
      <c r="S415" s="378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98" t="s">
        <v>878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78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78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78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78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78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78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919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78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39"/>
      <c r="P423" s="339"/>
      <c r="Q423" s="160"/>
      <c r="R423" s="160"/>
      <c r="S423" s="378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78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78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78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78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879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78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39"/>
      <c r="P429" s="339"/>
      <c r="Q429" s="160"/>
      <c r="R429" s="160"/>
      <c r="S429" s="378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78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39"/>
      <c r="P431" s="339"/>
      <c r="Q431" s="160"/>
      <c r="R431" s="160"/>
      <c r="S431" s="378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78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97" t="s">
        <v>880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78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78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42"/>
      <c r="P435" s="342">
        <v>0</v>
      </c>
      <c r="Q435" s="160"/>
      <c r="R435" s="160"/>
      <c r="S435" s="378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78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78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42"/>
      <c r="P438" s="342"/>
      <c r="Q438" s="160"/>
      <c r="R438" s="160"/>
      <c r="S438" s="378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752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78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42"/>
      <c r="P440" s="342"/>
      <c r="Q440" s="160"/>
      <c r="R440" s="160"/>
      <c r="S440" s="378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78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78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78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78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78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78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78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78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78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78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78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78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78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78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78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78"/>
      <c r="T456" s="160"/>
      <c r="U456" s="160"/>
      <c r="V456" s="160"/>
    </row>
    <row r="457" spans="1:22" ht="30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78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78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78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78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78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38">
        <v>0</v>
      </c>
      <c r="P462" s="338"/>
      <c r="Q462" s="160"/>
      <c r="R462" s="160"/>
      <c r="S462" s="378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78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78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45"/>
      <c r="P465" s="345"/>
      <c r="Q465" s="160"/>
      <c r="R465" s="160"/>
      <c r="S465" s="378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78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78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78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78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45"/>
      <c r="P470" s="345"/>
      <c r="Q470" s="160"/>
      <c r="R470" s="160"/>
      <c r="S470" s="378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78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78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826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78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40"/>
      <c r="J474" s="341"/>
      <c r="K474" s="341"/>
      <c r="L474" s="29" t="s">
        <v>142</v>
      </c>
      <c r="M474" s="30">
        <v>4251</v>
      </c>
      <c r="N474" s="182">
        <f t="shared" si="83"/>
        <v>0</v>
      </c>
      <c r="O474" s="363"/>
      <c r="P474" s="363"/>
      <c r="Q474" s="160"/>
      <c r="R474" s="160"/>
      <c r="S474" s="378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38"/>
      <c r="P475" s="338"/>
      <c r="Q475" s="160"/>
      <c r="R475" s="160"/>
      <c r="S475" s="378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78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78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78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78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78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78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881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78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38"/>
      <c r="P483" s="338"/>
      <c r="Q483" s="160"/>
      <c r="R483" s="160"/>
      <c r="S483" s="378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38">
        <v>0</v>
      </c>
      <c r="P484" s="338"/>
      <c r="Q484" s="160"/>
      <c r="R484" s="160"/>
      <c r="S484" s="378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78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38"/>
      <c r="P486" s="338"/>
      <c r="Q486" s="160"/>
      <c r="R486" s="160"/>
      <c r="S486" s="378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892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78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38"/>
      <c r="P488" s="338"/>
      <c r="Q488" s="160"/>
      <c r="R488" s="160"/>
      <c r="S488" s="378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78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78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78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78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78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78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78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78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78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821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78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78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78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78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78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78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39"/>
      <c r="P504" s="339"/>
      <c r="Q504" s="160"/>
      <c r="R504" s="160"/>
      <c r="S504" s="378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78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78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78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78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753</v>
      </c>
      <c r="M509" s="11" t="s">
        <v>754</v>
      </c>
      <c r="N509" s="182">
        <f t="shared" si="92"/>
        <v>0</v>
      </c>
      <c r="O509" s="182"/>
      <c r="P509" s="182"/>
      <c r="Q509" s="160"/>
      <c r="R509" s="160"/>
      <c r="S509" s="378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827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78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78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78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78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882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78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78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78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78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78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78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78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38"/>
      <c r="P521" s="338"/>
      <c r="Q521" s="160"/>
      <c r="R521" s="160"/>
      <c r="S521" s="378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755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78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78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78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78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78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45"/>
      <c r="P527" s="345">
        <v>0</v>
      </c>
      <c r="Q527" s="160"/>
      <c r="R527" s="160"/>
      <c r="S527" s="378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78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78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78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78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78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78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78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78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78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770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78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78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78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78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78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78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78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78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78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819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78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78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38"/>
      <c r="P548" s="338"/>
      <c r="Q548" s="160"/>
      <c r="R548" s="160"/>
      <c r="S548" s="378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78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78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78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78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78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78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629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78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38"/>
      <c r="P556" s="338"/>
      <c r="Q556" s="160"/>
      <c r="R556" s="160"/>
      <c r="S556" s="378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38"/>
      <c r="P557" s="338"/>
      <c r="Q557" s="160"/>
      <c r="R557" s="160"/>
      <c r="S557" s="378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78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78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78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78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78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38"/>
      <c r="P563" s="338"/>
      <c r="Q563" s="160"/>
      <c r="R563" s="160"/>
      <c r="S563" s="378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78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78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78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756</v>
      </c>
      <c r="I567" s="151" t="s">
        <v>185</v>
      </c>
      <c r="J567" s="152">
        <v>4</v>
      </c>
      <c r="K567" s="152">
        <v>1</v>
      </c>
      <c r="L567" s="153" t="s">
        <v>757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78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78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758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78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38"/>
      <c r="P570" s="338"/>
      <c r="Q570" s="160"/>
      <c r="R570" s="160"/>
      <c r="S570" s="378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78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78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78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40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78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78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78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78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78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78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78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38"/>
      <c r="P581" s="338"/>
      <c r="Q581" s="160"/>
      <c r="R581" s="160"/>
      <c r="S581" s="378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38"/>
      <c r="P582" s="338"/>
      <c r="Q582" s="160"/>
      <c r="R582" s="160"/>
      <c r="S582" s="378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38"/>
      <c r="P583" s="338">
        <v>0</v>
      </c>
      <c r="Q583" s="160"/>
      <c r="R583" s="160"/>
      <c r="S583" s="378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64"/>
      <c r="I584" s="365"/>
      <c r="J584" s="366"/>
      <c r="K584" s="366"/>
      <c r="L584" s="28" t="s">
        <v>137</v>
      </c>
      <c r="M584" s="11">
        <v>5129</v>
      </c>
      <c r="N584" s="182">
        <f t="shared" si="118"/>
        <v>0</v>
      </c>
      <c r="O584" s="345"/>
      <c r="P584" s="345"/>
      <c r="Q584" s="160"/>
      <c r="R584" s="160"/>
      <c r="S584" s="378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78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40"/>
      <c r="J586" s="341"/>
      <c r="K586" s="341"/>
      <c r="L586" s="31" t="s">
        <v>364</v>
      </c>
      <c r="M586" s="43">
        <v>4269</v>
      </c>
      <c r="N586" s="182">
        <f t="shared" si="118"/>
        <v>0</v>
      </c>
      <c r="O586" s="339"/>
      <c r="P586" s="339"/>
      <c r="Q586" s="160"/>
      <c r="R586" s="160"/>
      <c r="S586" s="378"/>
      <c r="T586" s="160"/>
      <c r="U586" s="160"/>
      <c r="V586" s="160"/>
    </row>
    <row r="587" spans="1:22" ht="16.5">
      <c r="B587" s="123"/>
      <c r="H587" s="16"/>
      <c r="I587" s="340"/>
      <c r="J587" s="341"/>
      <c r="K587" s="341"/>
      <c r="L587" s="31" t="s">
        <v>746</v>
      </c>
      <c r="M587" s="47" t="s">
        <v>747</v>
      </c>
      <c r="N587" s="182">
        <f t="shared" ref="N587" si="119">O587+P587</f>
        <v>0</v>
      </c>
      <c r="O587" s="339"/>
      <c r="P587" s="339"/>
      <c r="Q587" s="160"/>
      <c r="R587" s="160"/>
      <c r="S587" s="378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39"/>
      <c r="P588" s="339"/>
      <c r="Q588" s="160"/>
      <c r="R588" s="160"/>
      <c r="S588" s="378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98" t="s">
        <v>828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78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78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746</v>
      </c>
      <c r="M591" s="47" t="s">
        <v>747</v>
      </c>
      <c r="N591" s="182"/>
      <c r="O591" s="182"/>
      <c r="P591" s="182"/>
      <c r="Q591" s="160"/>
      <c r="R591" s="160"/>
      <c r="S591" s="378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42"/>
      <c r="P592" s="342"/>
      <c r="Q592" s="160"/>
      <c r="R592" s="160"/>
      <c r="S592" s="378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781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78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42"/>
      <c r="P594" s="342">
        <v>0</v>
      </c>
      <c r="Q594" s="160"/>
      <c r="R594" s="160"/>
      <c r="S594" s="378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97" t="s">
        <v>822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78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45"/>
      <c r="P596" s="345">
        <v>0</v>
      </c>
      <c r="Q596" s="160"/>
      <c r="R596" s="160"/>
      <c r="S596" s="378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97" t="s">
        <v>823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78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42"/>
      <c r="P598" s="342">
        <v>0</v>
      </c>
      <c r="Q598" s="160"/>
      <c r="R598" s="160"/>
      <c r="S598" s="378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98" t="s">
        <v>829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78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42"/>
      <c r="P600" s="342">
        <v>0</v>
      </c>
      <c r="Q600" s="160"/>
      <c r="R600" s="160"/>
      <c r="S600" s="378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78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78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78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78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42"/>
      <c r="P605" s="342"/>
      <c r="Q605" s="160"/>
      <c r="R605" s="160"/>
      <c r="S605" s="378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78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78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78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78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78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78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42"/>
      <c r="P612" s="342"/>
      <c r="Q612" s="160"/>
      <c r="R612" s="160"/>
      <c r="S612" s="378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825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78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78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920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78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918</v>
      </c>
      <c r="M616" s="47" t="s">
        <v>917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78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78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78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78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78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42"/>
      <c r="P621" s="342"/>
      <c r="Q621" s="160"/>
      <c r="R621" s="160"/>
      <c r="S621" s="378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78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78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78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78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78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856</v>
      </c>
      <c r="N627" s="182">
        <f t="shared" ref="N627:N645" si="131">O627+P627</f>
        <v>0</v>
      </c>
      <c r="O627" s="345"/>
      <c r="P627" s="345">
        <v>0</v>
      </c>
      <c r="Q627" s="160"/>
      <c r="R627" s="160"/>
      <c r="S627" s="378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78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78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78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627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78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78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78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78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78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42"/>
      <c r="P636" s="342">
        <v>0</v>
      </c>
      <c r="Q636" s="160"/>
      <c r="R636" s="160"/>
      <c r="S636" s="378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78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38"/>
      <c r="P638" s="338">
        <v>0</v>
      </c>
      <c r="Q638" s="160"/>
      <c r="R638" s="160"/>
      <c r="S638" s="378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830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78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78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78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78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78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837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78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45"/>
      <c r="P645" s="345"/>
      <c r="Q645" s="160"/>
      <c r="R645" s="160"/>
      <c r="S645" s="378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78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78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78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78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78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820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78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78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78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78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78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78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78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759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78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42"/>
      <c r="P659" s="342"/>
      <c r="Q659" s="160"/>
      <c r="R659" s="160"/>
      <c r="S659" s="378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760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78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42"/>
      <c r="P661" s="342"/>
      <c r="Q661" s="160"/>
      <c r="R661" s="160"/>
      <c r="S661" s="378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831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78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42"/>
      <c r="P663" s="342"/>
      <c r="Q663" s="160"/>
      <c r="R663" s="160"/>
      <c r="S663" s="378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78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98" t="s">
        <v>883</v>
      </c>
      <c r="M665" s="40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78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884</v>
      </c>
      <c r="M666" s="47">
        <v>4861</v>
      </c>
      <c r="N666" s="182">
        <f t="shared" ref="N666" si="135">O666+P666</f>
        <v>0</v>
      </c>
      <c r="O666" s="342"/>
      <c r="P666" s="342">
        <v>0</v>
      </c>
      <c r="Q666" s="160"/>
      <c r="R666" s="160"/>
      <c r="S666" s="378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98" t="s">
        <v>916</v>
      </c>
      <c r="M667" s="40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78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918</v>
      </c>
      <c r="M668" s="47" t="s">
        <v>917</v>
      </c>
      <c r="N668" s="182">
        <f t="shared" ref="N668" si="136">O668+P668</f>
        <v>0</v>
      </c>
      <c r="O668" s="342"/>
      <c r="P668" s="342">
        <v>0</v>
      </c>
      <c r="Q668" s="160"/>
      <c r="R668" s="160"/>
      <c r="S668" s="378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78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78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761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78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78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761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78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36"/>
      <c r="I674" s="364"/>
      <c r="J674" s="368"/>
      <c r="K674" s="368"/>
      <c r="L674" s="29" t="s">
        <v>108</v>
      </c>
      <c r="M674" s="369"/>
      <c r="N674" s="189"/>
      <c r="O674" s="189"/>
      <c r="P674" s="189"/>
      <c r="Q674" s="160"/>
      <c r="R674" s="160"/>
      <c r="S674" s="378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762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78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78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763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78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78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763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78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36"/>
      <c r="I680" s="364"/>
      <c r="J680" s="368"/>
      <c r="K680" s="368"/>
      <c r="L680" s="29" t="s">
        <v>108</v>
      </c>
      <c r="M680" s="369"/>
      <c r="N680" s="189"/>
      <c r="O680" s="189"/>
      <c r="P680" s="189"/>
      <c r="Q680" s="160"/>
      <c r="R680" s="160"/>
      <c r="S680" s="378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764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78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78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78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78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78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885</v>
      </c>
      <c r="M686" s="11" t="s">
        <v>886</v>
      </c>
      <c r="N686" s="182"/>
      <c r="O686" s="182"/>
      <c r="P686" s="182"/>
      <c r="Q686" s="160"/>
      <c r="R686" s="160"/>
      <c r="S686" s="378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78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73" t="s">
        <v>887</v>
      </c>
      <c r="M688" s="407" t="s">
        <v>888</v>
      </c>
      <c r="N688" s="182">
        <f t="shared" si="139"/>
        <v>0</v>
      </c>
      <c r="O688" s="182"/>
      <c r="P688" s="182"/>
      <c r="Q688" s="160"/>
      <c r="R688" s="160"/>
      <c r="S688" s="378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98" t="s">
        <v>832</v>
      </c>
      <c r="M689" s="40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78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78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78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98" t="s">
        <v>833</v>
      </c>
      <c r="M692" s="40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78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78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78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98" t="s">
        <v>834</v>
      </c>
      <c r="M695" s="40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78"/>
      <c r="T695" s="160"/>
      <c r="U695" s="160"/>
      <c r="V695" s="160"/>
    </row>
    <row r="696" spans="1:22">
      <c r="H696" s="16"/>
      <c r="I696" s="24"/>
      <c r="J696" s="25"/>
      <c r="K696" s="25"/>
      <c r="L696" s="401" t="s">
        <v>123</v>
      </c>
      <c r="M696" s="40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78"/>
      <c r="T696" s="160"/>
      <c r="U696" s="160"/>
      <c r="V696" s="160"/>
    </row>
    <row r="697" spans="1:22">
      <c r="H697" s="16"/>
      <c r="I697" s="24"/>
      <c r="J697" s="25"/>
      <c r="K697" s="25"/>
      <c r="L697" s="373" t="s">
        <v>125</v>
      </c>
      <c r="M697" s="403">
        <v>4239</v>
      </c>
      <c r="N697" s="182">
        <f t="shared" si="143"/>
        <v>0</v>
      </c>
      <c r="O697" s="182"/>
      <c r="P697" s="182"/>
      <c r="Q697" s="160"/>
      <c r="R697" s="160"/>
      <c r="S697" s="378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78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78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78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78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889</v>
      </c>
      <c r="M702" s="27"/>
      <c r="N702" s="196">
        <f>O702+P702</f>
        <v>0</v>
      </c>
      <c r="O702" s="370">
        <f>SUM(O703:O709)</f>
        <v>0</v>
      </c>
      <c r="P702" s="370">
        <f>SUM(P703:P709)</f>
        <v>0</v>
      </c>
      <c r="Q702" s="160"/>
      <c r="R702" s="160"/>
      <c r="S702" s="378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39">
        <v>0</v>
      </c>
      <c r="P703" s="339"/>
      <c r="Q703" s="160"/>
      <c r="R703" s="160"/>
      <c r="S703" s="378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39"/>
      <c r="P704" s="339"/>
      <c r="Q704" s="160"/>
      <c r="R704" s="160"/>
      <c r="S704" s="378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39"/>
      <c r="P705" s="339"/>
      <c r="Q705" s="160"/>
      <c r="R705" s="160"/>
      <c r="S705" s="378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39"/>
      <c r="P706" s="339"/>
      <c r="Q706" s="160"/>
      <c r="R706" s="160"/>
      <c r="S706" s="378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78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78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39"/>
      <c r="P709" s="339"/>
      <c r="Q709" s="160"/>
      <c r="R709" s="160"/>
      <c r="S709" s="378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765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78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78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78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78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78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78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766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78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45"/>
      <c r="P717" s="345"/>
      <c r="Q717" s="160"/>
      <c r="R717" s="160"/>
      <c r="S717" s="378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767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78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78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78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78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78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78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768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78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78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78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78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78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78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78"/>
      <c r="T730" s="160"/>
      <c r="U730" s="160"/>
      <c r="V730" s="160"/>
    </row>
    <row r="731" spans="1:22" ht="27">
      <c r="H731" s="44"/>
      <c r="I731" s="146"/>
      <c r="J731" s="147"/>
      <c r="K731" s="147"/>
      <c r="L731" s="398" t="s">
        <v>835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78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78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751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78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78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769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78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78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78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78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78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78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78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78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780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78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78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78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78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78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78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98" t="s">
        <v>890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78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836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78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78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78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78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78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78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42"/>
      <c r="P756" s="342"/>
      <c r="Q756" s="160"/>
      <c r="R756" s="160"/>
      <c r="S756" s="378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78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71"/>
      <c r="P758" s="371"/>
      <c r="Q758" s="160"/>
      <c r="R758" s="160"/>
      <c r="S758" s="378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78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78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78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78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78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78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78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45"/>
      <c r="P766" s="345">
        <v>0</v>
      </c>
      <c r="Q766" s="160"/>
      <c r="R766" s="160"/>
      <c r="S766" s="378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78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CP</vt:lpstr>
      <vt:lpstr>havelvac 3</vt:lpstr>
      <vt:lpstr>Hashvt</vt:lpstr>
      <vt:lpstr>havelvac 6 varchakan</vt:lpstr>
      <vt:lpstr>havelvac 1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havelvac5!Print_Area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Lusine Khazarian</cp:lastModifiedBy>
  <cp:lastPrinted>2025-09-09T11:03:38Z</cp:lastPrinted>
  <dcterms:created xsi:type="dcterms:W3CDTF">2016-09-08T08:35:47Z</dcterms:created>
  <dcterms:modified xsi:type="dcterms:W3CDTF">2025-09-15T12:48:41Z</dcterms:modified>
</cp:coreProperties>
</file>