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403\"/>
    </mc:Choice>
  </mc:AlternateContent>
  <xr:revisionPtr revIDLastSave="0" documentId="13_ncr:1_{FBCC8CD2-E512-4E56-B149-A7B76490B8A2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2" sheetId="218" r:id="rId5"/>
    <sheet name="havelvac4" sheetId="220" state="hidden" r:id="rId6"/>
    <sheet name="havelvac5" sheetId="221" state="hidden" r:id="rId7"/>
    <sheet name="havelvac 7.2" sheetId="200" state="hidden" r:id="rId8"/>
    <sheet name="havelvac 7.3" sheetId="201" state="hidden" r:id="rId9"/>
    <sheet name="havelvac 7.4" sheetId="202" state="hidden" r:id="rId10"/>
    <sheet name="havelvac 7.5" sheetId="203" state="hidden" r:id="rId11"/>
    <sheet name="havelvac 7.6" sheetId="204" state="hidden" r:id="rId12"/>
    <sheet name="havelvac 7.7" sheetId="205" state="hidden" r:id="rId13"/>
    <sheet name="havelvac 7.8" sheetId="207" state="hidden" r:id="rId14"/>
    <sheet name="havelvac 7.9" sheetId="206" state="hidden" r:id="rId15"/>
    <sheet name="havelvac 7.10" sheetId="208" state="hidden" r:id="rId16"/>
    <sheet name="havelvac 7.11" sheetId="210" state="hidden" r:id="rId17"/>
    <sheet name="havelvac 7.12" sheetId="211" state="hidden" r:id="rId18"/>
    <sheet name="havelvac 7.13" sheetId="212" state="hidden" r:id="rId19"/>
  </sheets>
  <definedNames>
    <definedName name="_xlnm._FilterDatabase" localSheetId="3" hidden="1">'havelvac 6 varchakan'!$H$7:$M$7</definedName>
    <definedName name="_xlnm._FilterDatabase" localSheetId="15" hidden="1">'havelvac 7.10'!$H$12:$M$41</definedName>
    <definedName name="_xlnm._FilterDatabase" localSheetId="16" hidden="1">'havelvac 7.11'!$H$12:$M$41</definedName>
    <definedName name="_xlnm._FilterDatabase" localSheetId="17" hidden="1">'havelvac 7.12'!$H$12:$M$41</definedName>
    <definedName name="_xlnm._FilterDatabase" localSheetId="18" hidden="1">'havelvac 7.13'!$H$12:$M$41</definedName>
    <definedName name="_xlnm._FilterDatabase" localSheetId="7" hidden="1">'havelvac 7.2'!$H$12:$M$41</definedName>
    <definedName name="_xlnm._FilterDatabase" localSheetId="8" hidden="1">'havelvac 7.3'!$H$12:$M$41</definedName>
    <definedName name="_xlnm._FilterDatabase" localSheetId="9" hidden="1">'havelvac 7.4'!$H$12:$M$41</definedName>
    <definedName name="_xlnm._FilterDatabase" localSheetId="10" hidden="1">'havelvac 7.5'!$H$12:$M$41</definedName>
    <definedName name="_xlnm._FilterDatabase" localSheetId="11" hidden="1">'havelvac 7.6'!$H$12:$M$41</definedName>
    <definedName name="_xlnm._FilterDatabase" localSheetId="12" hidden="1">'havelvac 7.7'!$H$12:$M$41</definedName>
    <definedName name="_xlnm._FilterDatabase" localSheetId="13" hidden="1">'havelvac 7.8'!$H$12:$M$41</definedName>
    <definedName name="_xlnm._FilterDatabase" localSheetId="14" hidden="1">'havelvac 7.9'!$H$12:$M$41</definedName>
    <definedName name="_xlnm.Print_Area" localSheetId="2">Hashvt!$A$1:$C$19</definedName>
    <definedName name="_xlnm.Print_Area" localSheetId="4">'havelvac 2'!$A$1:$H$142</definedName>
    <definedName name="_xlnm.Print_Area" localSheetId="1">'havelvac 3'!$A$1:$M$130</definedName>
    <definedName name="_xlnm.Print_Area" localSheetId="3">'havelvac 6 varchakan'!$H$1:$AB$623</definedName>
    <definedName name="_xlnm.Print_Area" localSheetId="15">'havelvac 7.10'!$H$1:$P$762</definedName>
    <definedName name="_xlnm.Print_Area" localSheetId="16">'havelvac 7.11'!$F$1:$P$608</definedName>
    <definedName name="_xlnm.Print_Area" localSheetId="17">'havelvac 7.12'!$H$1:$P$756</definedName>
    <definedName name="_xlnm.Print_Area" localSheetId="18">'havelvac 7.13'!$H$1:$P$605</definedName>
    <definedName name="_xlnm.Print_Area" localSheetId="7">'havelvac 7.2'!$H$1:$P$762</definedName>
    <definedName name="_xlnm.Print_Area" localSheetId="8">'havelvac 7.3'!$H$1:$P$762</definedName>
    <definedName name="_xlnm.Print_Area" localSheetId="9">'havelvac 7.4'!$H$1:$P$762</definedName>
    <definedName name="_xlnm.Print_Area" localSheetId="10">'havelvac 7.5'!$H$1:$P$762</definedName>
    <definedName name="_xlnm.Print_Area" localSheetId="11">'havelvac 7.6'!$A$1:$P$760</definedName>
    <definedName name="_xlnm.Print_Area" localSheetId="12">'havelvac 7.7'!$H$1:$P$762</definedName>
    <definedName name="_xlnm.Print_Area" localSheetId="13">'havelvac 7.8'!$H$1:$P$762</definedName>
    <definedName name="_xlnm.Print_Area" localSheetId="14">'havelvac 7.9'!$H$1:$P$762</definedName>
    <definedName name="_xlnm.Print_Area" localSheetId="5">havelvac4!$A$1:$E$13</definedName>
    <definedName name="_xlnm.Print_Area" localSheetId="6">havelvac5!$A$1:$F$81</definedName>
    <definedName name="_xlnm.Print_Titles" localSheetId="4">'havelvac 2'!$9:$11</definedName>
    <definedName name="_xlnm.Print_Titles" localSheetId="1">'havelvac 3'!$9:$12</definedName>
    <definedName name="_xlnm.Print_Titles" localSheetId="3">'havelvac 6 varchakan'!$4:$7</definedName>
    <definedName name="_xlnm.Print_Titles" localSheetId="15">'havelvac 7.10'!$10:$12</definedName>
    <definedName name="_xlnm.Print_Titles" localSheetId="16">'havelvac 7.11'!$10:$12</definedName>
    <definedName name="_xlnm.Print_Titles" localSheetId="17">'havelvac 7.12'!$10:$12</definedName>
    <definedName name="_xlnm.Print_Titles" localSheetId="18">'havelvac 7.13'!$10:$12</definedName>
    <definedName name="_xlnm.Print_Titles" localSheetId="7">'havelvac 7.2'!$10:$12</definedName>
    <definedName name="_xlnm.Print_Titles" localSheetId="8">'havelvac 7.3'!$10:$12</definedName>
    <definedName name="_xlnm.Print_Titles" localSheetId="9">'havelvac 7.4'!$10:$12</definedName>
    <definedName name="_xlnm.Print_Titles" localSheetId="10">'havelvac 7.5'!$10:$12</definedName>
    <definedName name="_xlnm.Print_Titles" localSheetId="11">'havelvac 7.6'!$10:$12</definedName>
    <definedName name="_xlnm.Print_Titles" localSheetId="12">'havelvac 7.7'!$10:$12</definedName>
    <definedName name="_xlnm.Print_Titles" localSheetId="13">'havelvac 7.8'!$10:$12</definedName>
    <definedName name="_xlnm.Print_Titles" localSheetId="14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P615" i="200" l="1"/>
  <c r="P615" i="201"/>
  <c r="P615" i="202"/>
  <c r="P615" i="203"/>
  <c r="P615" i="204"/>
  <c r="P615" i="205"/>
  <c r="P615" i="207"/>
  <c r="P615" i="206"/>
  <c r="P615" i="208"/>
  <c r="P615" i="210"/>
  <c r="P615" i="211"/>
  <c r="P615" i="212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P667" i="200"/>
  <c r="P667" i="201"/>
  <c r="P667" i="202"/>
  <c r="P667" i="203"/>
  <c r="P667" i="204"/>
  <c r="P667" i="205"/>
  <c r="P667" i="207"/>
  <c r="P667" i="206"/>
  <c r="P667" i="208"/>
  <c r="P667" i="210"/>
  <c r="P667" i="211"/>
  <c r="P667" i="212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N667" i="205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422" i="205" l="1"/>
  <c r="N422" i="201"/>
  <c r="N615" i="211"/>
  <c r="N422" i="210"/>
  <c r="N667" i="204"/>
  <c r="N667" i="210"/>
  <c r="N667" i="201"/>
  <c r="N422" i="212"/>
  <c r="N422" i="204"/>
  <c r="N422" i="200"/>
  <c r="P420" i="200"/>
  <c r="N422" i="206"/>
  <c r="N422" i="203"/>
  <c r="H75" i="218"/>
  <c r="P420" i="204"/>
  <c r="N422" i="208"/>
  <c r="O420" i="208"/>
  <c r="O418" i="208" s="1"/>
  <c r="N422" i="211"/>
  <c r="N422" i="207"/>
  <c r="N422" i="202"/>
  <c r="N667" i="208"/>
  <c r="N667" i="200"/>
  <c r="N667" i="211"/>
  <c r="N667" i="207"/>
  <c r="N667" i="202"/>
  <c r="N667" i="206"/>
  <c r="N667" i="203"/>
  <c r="N667" i="212"/>
  <c r="H73" i="218" l="1"/>
  <c r="G75" i="218" l="1"/>
  <c r="G73" i="218" l="1"/>
  <c r="F73" i="218" s="1"/>
  <c r="F75" i="218"/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6" l="1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N213" i="200" s="1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8" l="1"/>
  <c r="N213" i="205"/>
  <c r="N213" i="211"/>
  <c r="N213" i="202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0" l="1"/>
  <c r="N317" i="201"/>
  <c r="N317" i="207"/>
  <c r="N317" i="204"/>
  <c r="N317" i="211"/>
  <c r="N317" i="208"/>
  <c r="N317" i="205"/>
  <c r="N317" i="202"/>
  <c r="N317" i="200"/>
  <c r="P482" i="200" l="1"/>
  <c r="P482" i="201"/>
  <c r="P482" i="202"/>
  <c r="P482" i="203"/>
  <c r="P482" i="204"/>
  <c r="P482" i="205"/>
  <c r="P482" i="207"/>
  <c r="P482" i="206"/>
  <c r="P482" i="208"/>
  <c r="P482" i="210"/>
  <c r="P482" i="211"/>
  <c r="P482" i="212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P546" i="200" l="1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O464" i="200" l="1"/>
  <c r="O464" i="201"/>
  <c r="O464" i="202"/>
  <c r="O464" i="203"/>
  <c r="O464" i="204"/>
  <c r="O464" i="205"/>
  <c r="O464" i="207"/>
  <c r="O464" i="206"/>
  <c r="O464" i="208"/>
  <c r="O464" i="210"/>
  <c r="O464" i="211"/>
  <c r="O464" i="212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7" i="200"/>
  <c r="N487" i="205"/>
  <c r="N487" i="208"/>
  <c r="N487" i="210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N487" i="201" l="1"/>
  <c r="N244" i="212"/>
  <c r="N244" i="206"/>
  <c r="N244" i="203"/>
  <c r="N244" i="201"/>
  <c r="N244" i="210"/>
  <c r="N244" i="205"/>
  <c r="N487" i="212"/>
  <c r="N487" i="206"/>
  <c r="N487" i="203"/>
  <c r="N487" i="211"/>
  <c r="N487" i="202"/>
  <c r="N487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6" l="1"/>
  <c r="N393" i="200"/>
  <c r="N393" i="202"/>
  <c r="N393" i="201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60" i="210" l="1"/>
  <c r="N404" i="205"/>
  <c r="N404" i="200"/>
  <c r="N404" i="208"/>
  <c r="N560" i="208"/>
  <c r="N560" i="202"/>
  <c r="N560" i="211"/>
  <c r="N560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46" i="200" l="1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O569" i="200" l="1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65" i="200" l="1"/>
  <c r="N765" i="201"/>
  <c r="N765" i="202"/>
  <c r="N765" i="203"/>
  <c r="N765" i="204"/>
  <c r="N765" i="205"/>
  <c r="N765" i="206"/>
  <c r="N765" i="207"/>
  <c r="N765" i="208"/>
  <c r="N765" i="210"/>
  <c r="N765" i="211"/>
  <c r="N765" i="212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587" i="200" l="1"/>
  <c r="N587" i="201"/>
  <c r="N587" i="202"/>
  <c r="N587" i="203"/>
  <c r="N587" i="204"/>
  <c r="N587" i="205"/>
  <c r="N587" i="206"/>
  <c r="N587" i="207"/>
  <c r="N587" i="208"/>
  <c r="N587" i="210"/>
  <c r="N587" i="211"/>
  <c r="N587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N766" i="202" l="1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P608" i="202" s="1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P608" i="203" s="1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O608" i="204" s="1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P608" i="206" s="1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P608" i="207" s="1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P608" i="208" s="1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P608" i="212" s="1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P608" i="210" l="1"/>
  <c r="O608" i="205"/>
  <c r="P608" i="200"/>
  <c r="O608" i="212"/>
  <c r="P608" i="211"/>
  <c r="O608" i="208"/>
  <c r="O608" i="207"/>
  <c r="O608" i="206"/>
  <c r="P608" i="205"/>
  <c r="O608" i="203"/>
  <c r="O608" i="202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O518" i="206"/>
  <c r="O379" i="203"/>
  <c r="O377" i="203" s="1"/>
  <c r="O518" i="211"/>
  <c r="P379" i="207"/>
  <c r="P379" i="212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O379" i="208"/>
  <c r="O377" i="208" s="1"/>
  <c r="O379" i="202"/>
  <c r="O377" i="202" s="1"/>
  <c r="O379" i="201"/>
  <c r="P379" i="201"/>
  <c r="P377" i="201" s="1"/>
  <c r="O274" i="210"/>
  <c r="P174" i="204"/>
  <c r="P274" i="204"/>
  <c r="P272" i="204" s="1"/>
  <c r="P480" i="204"/>
  <c r="P478" i="204" s="1"/>
  <c r="P476" i="204" s="1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P174" i="205"/>
  <c r="P274" i="205"/>
  <c r="P272" i="205" s="1"/>
  <c r="N402" i="205"/>
  <c r="N402" i="204"/>
  <c r="P274" i="202"/>
  <c r="P272" i="202" s="1"/>
  <c r="O480" i="202"/>
  <c r="O478" i="202" s="1"/>
  <c r="O476" i="202" s="1"/>
  <c r="O274" i="201"/>
  <c r="O272" i="201" s="1"/>
  <c r="P480" i="208"/>
  <c r="P478" i="208" s="1"/>
  <c r="P476" i="208" s="1"/>
  <c r="O379" i="211"/>
  <c r="P379" i="203"/>
  <c r="P377" i="203" s="1"/>
  <c r="P379" i="211"/>
  <c r="P377" i="211" s="1"/>
  <c r="N402" i="208"/>
  <c r="P606" i="208"/>
  <c r="P700" i="207"/>
  <c r="P698" i="207" s="1"/>
  <c r="P174" i="203"/>
  <c r="N402" i="202"/>
  <c r="P274" i="208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P274" i="201"/>
  <c r="P174" i="212"/>
  <c r="P274" i="212"/>
  <c r="P272" i="212" s="1"/>
  <c r="P480" i="212"/>
  <c r="P478" i="212" s="1"/>
  <c r="P476" i="212" s="1"/>
  <c r="P274" i="207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174" i="201"/>
  <c r="O379" i="210"/>
  <c r="O377" i="210" s="1"/>
  <c r="P379" i="205"/>
  <c r="P377" i="205" s="1"/>
  <c r="P379" i="204"/>
  <c r="P480" i="203"/>
  <c r="P478" i="203" s="1"/>
  <c r="P476" i="203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N535" i="207"/>
  <c r="N535" i="204"/>
  <c r="N535" i="205"/>
  <c r="N535" i="201"/>
  <c r="P518" i="20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N495" i="207"/>
  <c r="N495" i="206"/>
  <c r="N495" i="205"/>
  <c r="N495" i="211"/>
  <c r="N495" i="208"/>
  <c r="N495" i="202"/>
  <c r="P426" i="212"/>
  <c r="O426" i="208"/>
  <c r="O424" i="208" s="1"/>
  <c r="P426" i="207"/>
  <c r="P424" i="207" s="1"/>
  <c r="P418" i="207" s="1"/>
  <c r="O426" i="206"/>
  <c r="O424" i="206" s="1"/>
  <c r="O426" i="204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6" i="210"/>
  <c r="P424" i="210" s="1"/>
  <c r="P418" i="210" s="1"/>
  <c r="P426" i="206"/>
  <c r="P424" i="206" s="1"/>
  <c r="P418" i="206" s="1"/>
  <c r="O426" i="205"/>
  <c r="O424" i="205" s="1"/>
  <c r="P426" i="204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P272" i="208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N692" i="202"/>
  <c r="P753" i="206"/>
  <c r="P751" i="206" s="1"/>
  <c r="N681" i="202"/>
  <c r="N658" i="202"/>
  <c r="N660" i="202"/>
  <c r="P565" i="201"/>
  <c r="P565" i="212"/>
  <c r="P565" i="207"/>
  <c r="N718" i="202"/>
  <c r="P753" i="202"/>
  <c r="P751" i="202" s="1"/>
  <c r="N276" i="212"/>
  <c r="N389" i="212"/>
  <c r="P18" i="208"/>
  <c r="O18" i="206"/>
  <c r="O16" i="206" s="1"/>
  <c r="P565" i="205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P698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P424" i="204"/>
  <c r="P418" i="204" s="1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P424" i="212"/>
  <c r="P418" i="212" s="1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P406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P272" i="207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O37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P424" i="211"/>
  <c r="P418" i="211" s="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P406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441" i="20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O377" i="21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49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O606" i="207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O424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606" i="202"/>
  <c r="P606" i="200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8" l="1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P402" i="200" l="1"/>
  <c r="O402" i="200"/>
  <c r="N402" i="200" l="1"/>
  <c r="N280" i="200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O433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N240" i="200" l="1"/>
  <c r="P372" i="200"/>
  <c r="O372" i="200"/>
  <c r="P55" i="200"/>
  <c r="O55" i="200"/>
  <c r="N243" i="200"/>
  <c r="N372" i="200" l="1"/>
  <c r="P414" i="200" l="1"/>
  <c r="O414" i="200"/>
  <c r="H100" i="218"/>
  <c r="P485" i="200"/>
  <c r="O485" i="200"/>
  <c r="N484" i="200"/>
  <c r="N486" i="200"/>
  <c r="N483" i="200"/>
  <c r="O480" i="200" l="1"/>
  <c r="P480" i="200"/>
  <c r="N485" i="200"/>
  <c r="N414" i="200"/>
  <c r="N482" i="200"/>
  <c r="N63" i="200"/>
  <c r="N480" i="200" l="1"/>
  <c r="N478" i="200" s="1"/>
  <c r="H142" i="218"/>
  <c r="H140" i="218" s="1"/>
  <c r="H138" i="218" s="1"/>
  <c r="G142" i="218"/>
  <c r="F142" i="218" l="1"/>
  <c r="G95" i="218"/>
  <c r="H122" i="218"/>
  <c r="H120" i="218" s="1"/>
  <c r="H99" i="218"/>
  <c r="H94" i="218"/>
  <c r="H95" i="218"/>
  <c r="G133" i="218"/>
  <c r="G99" i="218"/>
  <c r="G137" i="218"/>
  <c r="G94" i="218"/>
  <c r="H115" i="218"/>
  <c r="H98" i="218"/>
  <c r="H106" i="218"/>
  <c r="G127" i="218"/>
  <c r="G112" i="218"/>
  <c r="H112" i="218"/>
  <c r="G98" i="218"/>
  <c r="G106" i="218"/>
  <c r="H127" i="218"/>
  <c r="H125" i="218" s="1"/>
  <c r="H97" i="218"/>
  <c r="H111" i="218"/>
  <c r="H105" i="218"/>
  <c r="G105" i="218"/>
  <c r="G97" i="218"/>
  <c r="H137" i="218"/>
  <c r="H134" i="218" s="1"/>
  <c r="H119" i="218"/>
  <c r="H117" i="218" s="1"/>
  <c r="G111" i="218"/>
  <c r="H133" i="218"/>
  <c r="H131" i="218" s="1"/>
  <c r="G122" i="218"/>
  <c r="G119" i="218"/>
  <c r="H86" i="218" l="1"/>
  <c r="H84" i="218" s="1"/>
  <c r="H82" i="218" s="1"/>
  <c r="G86" i="218"/>
  <c r="G84" i="218" s="1"/>
  <c r="G82" i="218" s="1"/>
  <c r="F105" i="218"/>
  <c r="G103" i="218"/>
  <c r="G125" i="218"/>
  <c r="F125" i="218" s="1"/>
  <c r="F127" i="218"/>
  <c r="H103" i="218"/>
  <c r="H109" i="218"/>
  <c r="F82" i="218" l="1"/>
  <c r="P20" i="200"/>
  <c r="P62" i="200"/>
  <c r="P60" i="200" s="1"/>
  <c r="P70" i="200"/>
  <c r="P88" i="200"/>
  <c r="P91" i="200"/>
  <c r="P95" i="200"/>
  <c r="P97" i="200"/>
  <c r="P18" i="200" l="1"/>
  <c r="P68" i="200"/>
  <c r="P103" i="200"/>
  <c r="P106" i="200"/>
  <c r="H46" i="218" l="1"/>
  <c r="H64" i="218"/>
  <c r="H62" i="218" s="1"/>
  <c r="H61" i="218"/>
  <c r="H59" i="218" s="1"/>
  <c r="H50" i="218"/>
  <c r="H48" i="218" s="1"/>
  <c r="P101" i="200"/>
  <c r="P99" i="200" s="1"/>
  <c r="P16" i="200"/>
  <c r="P66" i="200"/>
  <c r="H43" i="218"/>
  <c r="H41" i="218" s="1"/>
  <c r="H40" i="218"/>
  <c r="H38" i="218" s="1"/>
  <c r="H18" i="218"/>
  <c r="H21" i="218"/>
  <c r="H19" i="218" s="1"/>
  <c r="H32" i="218"/>
  <c r="H30" i="218" s="1"/>
  <c r="H47" i="218"/>
  <c r="H78" i="218"/>
  <c r="H76" i="218" s="1"/>
  <c r="H53" i="218"/>
  <c r="H51" i="218" s="1"/>
  <c r="H17" i="218"/>
  <c r="H72" i="218"/>
  <c r="H70" i="218" s="1"/>
  <c r="H27" i="218"/>
  <c r="H25" i="218" s="1"/>
  <c r="H35" i="218"/>
  <c r="H33" i="218" s="1"/>
  <c r="P115" i="200"/>
  <c r="N115" i="200" l="1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H130" i="218" l="1"/>
  <c r="H128" i="218" s="1"/>
  <c r="H123" i="218" s="1"/>
  <c r="H24" i="218"/>
  <c r="H22" i="218" s="1"/>
  <c r="H13" i="218" s="1"/>
  <c r="H91" i="218"/>
  <c r="H89" i="218" s="1"/>
  <c r="H81" i="218" l="1"/>
  <c r="H79" i="218" s="1"/>
  <c r="H68" i="218" s="1"/>
  <c r="H116" i="218" l="1"/>
  <c r="H113" i="218" s="1"/>
  <c r="H107" i="218" s="1"/>
  <c r="H67" i="218"/>
  <c r="H65" i="218" s="1"/>
  <c r="H58" i="218" l="1"/>
  <c r="H56" i="218" s="1"/>
  <c r="H54" i="218" s="1"/>
  <c r="O500" i="200" l="1"/>
  <c r="O493" i="200" s="1"/>
  <c r="O473" i="200"/>
  <c r="O455" i="200"/>
  <c r="O449" i="200"/>
  <c r="O445" i="200"/>
  <c r="O93" i="200"/>
  <c r="N93" i="200" s="1"/>
  <c r="O428" i="200"/>
  <c r="O439" i="200"/>
  <c r="O437" i="200"/>
  <c r="O430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502" i="200"/>
  <c r="N503" i="200"/>
  <c r="N504" i="200"/>
  <c r="N505" i="200"/>
  <c r="N506" i="200"/>
  <c r="N507" i="200"/>
  <c r="N508" i="200"/>
  <c r="N509" i="200"/>
  <c r="N501" i="200"/>
  <c r="N497" i="200"/>
  <c r="N496" i="200"/>
  <c r="N475" i="200"/>
  <c r="N474" i="200"/>
  <c r="N466" i="200"/>
  <c r="N467" i="200"/>
  <c r="N468" i="200"/>
  <c r="N469" i="200"/>
  <c r="N471" i="200"/>
  <c r="N472" i="200"/>
  <c r="N465" i="200"/>
  <c r="N463" i="200"/>
  <c r="N457" i="200"/>
  <c r="N458" i="200"/>
  <c r="N459" i="200"/>
  <c r="N460" i="200"/>
  <c r="N461" i="200"/>
  <c r="N462" i="200"/>
  <c r="N456" i="200"/>
  <c r="N451" i="200"/>
  <c r="N452" i="200"/>
  <c r="N453" i="200"/>
  <c r="N454" i="200"/>
  <c r="N450" i="200"/>
  <c r="N447" i="200"/>
  <c r="N448" i="200"/>
  <c r="N446" i="200"/>
  <c r="N94" i="200"/>
  <c r="N429" i="200"/>
  <c r="N440" i="200"/>
  <c r="N438" i="200"/>
  <c r="N435" i="200"/>
  <c r="N436" i="200"/>
  <c r="N434" i="200"/>
  <c r="N432" i="200"/>
  <c r="N431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9" i="200" l="1"/>
  <c r="O274" i="200"/>
  <c r="O379" i="200"/>
  <c r="O443" i="200"/>
  <c r="N495" i="200"/>
  <c r="O478" i="200"/>
  <c r="O476" i="200" s="1"/>
  <c r="O426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G21" i="218" l="1"/>
  <c r="O408" i="200"/>
  <c r="O424" i="200"/>
  <c r="O321" i="200"/>
  <c r="O370" i="200"/>
  <c r="O272" i="200"/>
  <c r="O260" i="200"/>
  <c r="O362" i="200"/>
  <c r="O377" i="200"/>
  <c r="O165" i="200"/>
  <c r="O84" i="200"/>
  <c r="O16" i="200"/>
  <c r="O66" i="200"/>
  <c r="G17" i="218"/>
  <c r="G18" i="218"/>
  <c r="G27" i="218"/>
  <c r="G72" i="218"/>
  <c r="G24" i="218" l="1"/>
  <c r="O319" i="200"/>
  <c r="G43" i="218"/>
  <c r="G47" i="218"/>
  <c r="G50" i="218"/>
  <c r="G32" i="218"/>
  <c r="H96" i="218" l="1"/>
  <c r="H92" i="218" s="1"/>
  <c r="H87" i="218" s="1"/>
  <c r="H12" i="218" s="1"/>
  <c r="G35" i="218"/>
  <c r="G53" i="218"/>
  <c r="G64" i="218"/>
  <c r="G78" i="218"/>
  <c r="G130" i="218" l="1"/>
  <c r="O441" i="200"/>
  <c r="G116" i="218"/>
  <c r="G96" i="218"/>
  <c r="G61" i="218"/>
  <c r="O406" i="200" l="1"/>
  <c r="G128" i="218"/>
  <c r="F128" i="218" s="1"/>
  <c r="F130" i="218"/>
  <c r="G67" i="218"/>
  <c r="G115" i="218" l="1"/>
  <c r="G58" i="218" l="1"/>
  <c r="G81" i="218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A246" i="200" l="1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G140" i="218"/>
  <c r="G138" i="218" s="1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F140" i="218" l="1"/>
  <c r="F138" i="218" s="1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X182" i="19"/>
  <c r="S182" i="19"/>
  <c r="Z182" i="19"/>
  <c r="AB182" i="19"/>
  <c r="U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N156" i="19"/>
  <c r="G120" i="218"/>
  <c r="F120" i="218" s="1"/>
  <c r="G131" i="218"/>
  <c r="F136" i="218"/>
  <c r="F137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4" i="218"/>
  <c r="F134" i="218" s="1"/>
  <c r="R116" i="19"/>
  <c r="F122" i="218"/>
  <c r="P116" i="19"/>
  <c r="F133" i="218"/>
  <c r="R230" i="19"/>
  <c r="N114" i="19"/>
  <c r="T230" i="19"/>
  <c r="G65" i="218"/>
  <c r="F65" i="218" s="1"/>
  <c r="Y114" i="19"/>
  <c r="AA114" i="19"/>
  <c r="W114" i="19"/>
  <c r="F131" i="218"/>
  <c r="G123" i="218" l="1"/>
  <c r="F123" i="218" s="1"/>
  <c r="R114" i="19"/>
  <c r="T114" i="19"/>
  <c r="G117" i="218"/>
  <c r="F117" i="218" s="1"/>
  <c r="F119" i="218"/>
  <c r="F58" i="218" l="1"/>
  <c r="G56" i="218"/>
  <c r="F56" i="218" s="1"/>
  <c r="F116" i="218"/>
  <c r="F53" i="218"/>
  <c r="G51" i="218"/>
  <c r="F112" i="218" l="1"/>
  <c r="F115" i="218"/>
  <c r="G113" i="218"/>
  <c r="F113" i="218" s="1"/>
  <c r="F51" i="218"/>
  <c r="C6" i="43" l="1"/>
  <c r="F99" i="218"/>
  <c r="F98" i="218" l="1"/>
  <c r="F47" i="218"/>
  <c r="F96" i="218"/>
  <c r="F103" i="218"/>
  <c r="F106" i="218"/>
  <c r="G100" i="218"/>
  <c r="F100" i="218" s="1"/>
  <c r="F102" i="218"/>
  <c r="C19" i="43"/>
  <c r="E6" i="43"/>
  <c r="F111" i="218" l="1"/>
  <c r="G109" i="218"/>
  <c r="F97" i="218"/>
  <c r="F94" i="218"/>
  <c r="F95" i="218"/>
  <c r="G107" i="218" l="1"/>
  <c r="F107" i="218" s="1"/>
  <c r="F109" i="218"/>
  <c r="G92" i="218"/>
  <c r="F92" i="218" s="1"/>
  <c r="F86" i="218" l="1"/>
  <c r="F84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9" i="218" l="1"/>
  <c r="G76" i="218"/>
  <c r="G68" i="218" l="1"/>
  <c r="F81" i="218"/>
  <c r="F76" i="218"/>
  <c r="F79" i="218"/>
  <c r="F78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G40" i="218" l="1"/>
  <c r="F40" i="218" l="1"/>
  <c r="G38" i="218"/>
  <c r="F38" i="218" s="1"/>
  <c r="O498" i="19" l="1"/>
  <c r="P498" i="19" s="1"/>
  <c r="O491" i="200" l="1"/>
  <c r="O489" i="200" s="1"/>
  <c r="N494" i="19"/>
  <c r="T498" i="19"/>
  <c r="G91" i="218"/>
  <c r="G89" i="218" s="1"/>
  <c r="F89" i="218" s="1"/>
  <c r="N498" i="19"/>
  <c r="N491" i="200"/>
  <c r="N496" i="19"/>
  <c r="R498" i="19"/>
  <c r="O496" i="19"/>
  <c r="O494" i="19"/>
  <c r="N489" i="200" l="1"/>
  <c r="O492" i="19"/>
  <c r="T492" i="19" s="1"/>
  <c r="F91" i="218"/>
  <c r="G87" i="218"/>
  <c r="T494" i="19"/>
  <c r="R494" i="19"/>
  <c r="P494" i="19"/>
  <c r="R496" i="19"/>
  <c r="T496" i="19"/>
  <c r="P496" i="19"/>
  <c r="P492" i="19" l="1"/>
  <c r="R492" i="19"/>
  <c r="N492" i="19"/>
  <c r="O490" i="19"/>
  <c r="F87" i="218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G46" i="218" l="1"/>
  <c r="G44" i="218" l="1"/>
  <c r="F46" i="218"/>
  <c r="D12" i="220" l="1"/>
  <c r="G36" i="218"/>
  <c r="F44" i="218"/>
  <c r="F36" i="218" l="1"/>
  <c r="F12" i="218" s="1"/>
  <c r="G12" i="218"/>
  <c r="D14" i="220" l="1"/>
  <c r="C12" i="220"/>
  <c r="C14" i="220" s="1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<sst xmlns="http://schemas.openxmlformats.org/spreadsheetml/2006/main" count="51776" uniqueCount="819">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</sst>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83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64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3" fillId="24" borderId="0" xfId="0" applyFont="1" applyFill="1"/>
    <xf numFmtId="0" fontId="74" fillId="24" borderId="0" xfId="0" applyFont="1" applyFill="1" applyAlignment="1">
      <alignment horizontal="center"/>
    </xf>
    <xf numFmtId="0" fontId="73" fillId="24" borderId="0" xfId="0" applyFont="1" applyFill="1" applyAlignment="1">
      <alignment horizontal="center"/>
    </xf>
    <xf numFmtId="0" fontId="74" fillId="24" borderId="0" xfId="0" applyFont="1" applyFill="1"/>
    <xf numFmtId="170" fontId="73" fillId="24" borderId="0" xfId="0" applyNumberFormat="1" applyFont="1" applyFill="1" applyAlignment="1">
      <alignment wrapText="1"/>
    </xf>
    <xf numFmtId="0" fontId="73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5" fillId="35" borderId="0" xfId="0" applyNumberFormat="1" applyFont="1" applyFill="1"/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6" fillId="34" borderId="10" xfId="49" applyNumberFormat="1" applyFont="1" applyFill="1" applyBorder="1" applyAlignment="1">
      <alignment horizontal="left" vertical="center"/>
    </xf>
    <xf numFmtId="169" fontId="76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6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6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7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6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24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8" fillId="0" borderId="10" xfId="0" applyNumberFormat="1" applyFont="1" applyBorder="1" applyAlignment="1">
      <alignment horizontal="left" vertical="center" wrapText="1"/>
    </xf>
    <xf numFmtId="49" fontId="78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vertical="top" wrapText="1"/>
    </xf>
    <xf numFmtId="0" fontId="19" fillId="0" borderId="24" xfId="0" applyFont="1" applyBorder="1" applyAlignment="1">
      <alignment horizontal="right" vertical="top" wrapText="1"/>
    </xf>
    <xf numFmtId="0" fontId="19" fillId="0" borderId="24" xfId="0" applyFont="1" applyBorder="1" applyAlignment="1">
      <alignment horizontal="center" vertical="top" wrapText="1"/>
    </xf>
    <xf numFmtId="0" fontId="79" fillId="0" borderId="24" xfId="0" applyFont="1" applyBorder="1" applyAlignment="1">
      <alignment vertical="top" wrapText="1"/>
    </xf>
    <xf numFmtId="49" fontId="81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81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2" fillId="0" borderId="10" xfId="0" applyNumberFormat="1" applyFont="1" applyBorder="1" applyAlignment="1">
      <alignment horizontal="left" vertical="center" wrapText="1" readingOrder="1"/>
    </xf>
    <xf numFmtId="49" fontId="82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76" fillId="34" borderId="10" xfId="49" applyNumberFormat="1" applyFont="1" applyFill="1" applyBorder="1" applyAlignment="1">
      <alignment horizontal="right" vertical="center"/>
    </xf>
    <xf numFmtId="49" fontId="82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43" fontId="0" fillId="0" borderId="0" xfId="0" applyNumberFormat="1"/>
    <xf numFmtId="169" fontId="32" fillId="34" borderId="10" xfId="77" applyNumberFormat="1" applyFont="1" applyFill="1" applyBorder="1" applyAlignment="1">
      <alignment horizontal="center" vertical="center" wrapText="1"/>
    </xf>
    <xf numFmtId="0" fontId="32" fillId="34" borderId="10" xfId="0" applyFont="1" applyFill="1" applyBorder="1" applyAlignment="1">
      <alignment vertical="center"/>
    </xf>
    <xf numFmtId="169" fontId="32" fillId="34" borderId="10" xfId="77" applyNumberFormat="1" applyFont="1" applyFill="1" applyBorder="1" applyAlignment="1">
      <alignment horizontal="left" vertical="center"/>
    </xf>
    <xf numFmtId="0" fontId="41" fillId="34" borderId="10" xfId="0" applyFont="1" applyFill="1" applyBorder="1" applyAlignment="1">
      <alignment horizontal="left" vertical="top" wrapText="1" readingOrder="1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169" fontId="39" fillId="34" borderId="10" xfId="77" applyNumberFormat="1" applyFont="1" applyFill="1" applyBorder="1" applyAlignment="1">
      <alignment horizontal="left" vertical="center"/>
    </xf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49" fontId="33" fillId="34" borderId="10" xfId="63" applyNumberFormat="1" applyFont="1" applyFill="1" applyBorder="1" applyAlignment="1">
      <alignment horizontal="center" vertical="center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8" fontId="33" fillId="34" borderId="10" xfId="77" applyNumberFormat="1" applyFont="1" applyFill="1" applyBorder="1" applyAlignment="1">
      <alignment horizontal="left" vertical="center"/>
    </xf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0" fontId="24" fillId="34" borderId="0" xfId="63" applyFont="1" applyFill="1" applyAlignment="1">
      <alignment vertical="center"/>
    </xf>
    <xf numFmtId="0" fontId="35" fillId="34" borderId="0" xfId="63" applyFont="1" applyFill="1" applyAlignment="1">
      <alignment vertical="center" wrapText="1"/>
    </xf>
    <xf numFmtId="0" fontId="69" fillId="34" borderId="10" xfId="63" applyFont="1" applyFill="1" applyBorder="1" applyAlignment="1">
      <alignment horizontal="center" vertical="center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0" fontId="32" fillId="34" borderId="10" xfId="63" applyFont="1" applyFill="1" applyBorder="1" applyAlignment="1">
      <alignment horizontal="center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41" fillId="34" borderId="10" xfId="63" applyFont="1" applyFill="1" applyBorder="1" applyAlignment="1">
      <alignment horizontal="left" vertical="center" wrapText="1" readingOrder="1"/>
    </xf>
    <xf numFmtId="0" fontId="38" fillId="34" borderId="0" xfId="63" applyFont="1" applyFill="1"/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top"/>
    </xf>
    <xf numFmtId="165" fontId="34" fillId="34" borderId="0" xfId="63" applyNumberFormat="1" applyFont="1" applyFill="1" applyAlignment="1">
      <alignment horizontal="center" vertical="top"/>
    </xf>
    <xf numFmtId="166" fontId="70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70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40" fontId="32" fillId="34" borderId="0" xfId="63" applyNumberFormat="1" applyFont="1" applyFill="1" applyAlignment="1">
      <alignment horizontal="center" vertical="center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0" fontId="35" fillId="34" borderId="0" xfId="63" applyFont="1" applyFill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0" fontId="42" fillId="0" borderId="10" xfId="63" applyFont="1" applyBorder="1" applyAlignment="1">
      <alignment horizontal="center" vertical="center" wrapText="1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591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453" t="s">
        <v>795</v>
      </c>
      <c r="I7" s="453"/>
      <c r="J7" s="453"/>
      <c r="K7" s="453"/>
      <c r="L7" s="453"/>
      <c r="M7" s="453"/>
      <c r="N7" s="453"/>
      <c r="O7" s="453"/>
      <c r="P7" s="453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/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/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/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>
        <v>0</v>
      </c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/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/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/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/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/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/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/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/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/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/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30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>
        <v>0</v>
      </c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660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592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453" t="s">
        <v>796</v>
      </c>
      <c r="I7" s="453"/>
      <c r="J7" s="453"/>
      <c r="K7" s="453"/>
      <c r="L7" s="453"/>
      <c r="M7" s="453"/>
      <c r="N7" s="453"/>
      <c r="O7" s="453"/>
      <c r="P7" s="453"/>
    </row>
    <row r="8" spans="1:22">
      <c r="H8" s="421"/>
      <c r="I8" s="421"/>
      <c r="J8" s="421"/>
      <c r="K8" s="421"/>
      <c r="L8" s="421"/>
      <c r="M8" s="421"/>
      <c r="N8" s="421"/>
      <c r="O8" s="421"/>
      <c r="P8" s="421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>
        <v>0</v>
      </c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>
        <v>0</v>
      </c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/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>
        <v>0</v>
      </c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30.75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4.75" customHeight="1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>
        <v>0</v>
      </c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/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>
        <v>0</v>
      </c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43.9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790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791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8" spans="1:22">
      <c r="N768" s="3"/>
      <c r="O768" s="3"/>
    </row>
    <row r="769" spans="8:13" s="3" customFormat="1">
      <c r="H769" s="4"/>
      <c r="I769" s="38"/>
      <c r="J769" s="39"/>
      <c r="K769" s="40"/>
      <c r="L769" s="36"/>
      <c r="M769" s="37"/>
    </row>
    <row r="771" spans="8:13" s="3" customFormat="1">
      <c r="L771" s="36"/>
    </row>
    <row r="773" spans="8:13" s="3" customFormat="1">
      <c r="L773" s="36"/>
    </row>
    <row r="774" spans="8:13" s="3" customFormat="1">
      <c r="L774" s="36"/>
    </row>
    <row r="775" spans="8:13" s="3" customFormat="1">
      <c r="L775" s="36"/>
    </row>
    <row r="776" spans="8:13" s="3" customFormat="1">
      <c r="L776" s="36"/>
    </row>
    <row r="777" spans="8:13" s="3" customFormat="1">
      <c r="L777" s="36"/>
    </row>
    <row r="778" spans="8:13" s="3" customFormat="1">
      <c r="L778" s="36"/>
    </row>
    <row r="779" spans="8:13" s="3" customFormat="1">
      <c r="L779" s="36"/>
    </row>
    <row r="781" spans="8:13" s="3" customFormat="1">
      <c r="L781" s="36"/>
    </row>
    <row r="783" spans="8:13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732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53" t="s">
        <v>797</v>
      </c>
      <c r="I7" s="453"/>
      <c r="J7" s="453"/>
      <c r="K7" s="453"/>
      <c r="L7" s="453"/>
      <c r="M7" s="453"/>
      <c r="N7" s="453"/>
      <c r="O7" s="453"/>
      <c r="P7" s="45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/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>
        <v>0</v>
      </c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>
        <v>0</v>
      </c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/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/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/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660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M771" s="3"/>
      <c r="N771" s="3"/>
      <c r="O771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593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453" t="s">
        <v>798</v>
      </c>
      <c r="I7" s="453"/>
      <c r="J7" s="453"/>
      <c r="K7" s="453"/>
      <c r="L7" s="453"/>
      <c r="M7" s="453"/>
      <c r="N7" s="453"/>
      <c r="O7" s="453"/>
      <c r="P7" s="453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>
        <v>0</v>
      </c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>
        <v>0</v>
      </c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>
        <v>0</v>
      </c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7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7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84">
        <v>0</v>
      </c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5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7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5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5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0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2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59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7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7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8">+O430+O433+O437+O439+O428</f>
        <v>0</v>
      </c>
      <c r="P426" s="190">
        <f t="shared" si="78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7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7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7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79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7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79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7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7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79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7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79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7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79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7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79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7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7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79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7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7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7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0">+O445+O449+O455+O464+O473</f>
        <v>0</v>
      </c>
      <c r="P443" s="190">
        <f t="shared" si="80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7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7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7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1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7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1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7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1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7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7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1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7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1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7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1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7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1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7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1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7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 ht="23.25" customHeight="1">
      <c r="A456" s="120" t="str">
        <f t="shared" si="77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1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30" customHeight="1">
      <c r="A457" s="120" t="str">
        <f t="shared" si="77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1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7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1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7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1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7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1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7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1"/>
        <v>0</v>
      </c>
      <c r="O461" s="181"/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7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1"/>
        <v>0</v>
      </c>
      <c r="O462" s="283"/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7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7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7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7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2">O466+P466</f>
        <v>0</v>
      </c>
      <c r="O466" s="181"/>
      <c r="P466" s="181">
        <v>0</v>
      </c>
      <c r="Q466" s="159"/>
      <c r="R466" s="159"/>
      <c r="S466" s="324"/>
      <c r="T466" s="159"/>
      <c r="U466" s="159"/>
      <c r="V466" s="159"/>
    </row>
    <row r="467" spans="1:22">
      <c r="A467" s="120" t="str">
        <f t="shared" si="77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2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7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2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7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2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7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2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2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2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7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5.5" customHeight="1">
      <c r="A474" s="120" t="str">
        <f t="shared" si="77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2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25.5" customHeight="1">
      <c r="A475" s="120" t="str">
        <f t="shared" si="77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2"/>
        <v>0</v>
      </c>
      <c r="O475" s="283">
        <v>0</v>
      </c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3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4">+O478</f>
        <v>0</v>
      </c>
      <c r="P476" s="161">
        <f t="shared" si="84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3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3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5">+O480</f>
        <v>0</v>
      </c>
      <c r="P478" s="186">
        <f t="shared" si="85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3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3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3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3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3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6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3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6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3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6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3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6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7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8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25.5" customHeight="1">
      <c r="A488" s="120" t="str">
        <f t="shared" si="87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3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3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3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3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3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89">+O495+O500+O510+O514</f>
        <v>0</v>
      </c>
      <c r="P493" s="190">
        <f t="shared" si="89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3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3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0">SUM(O496:O499)</f>
        <v>0</v>
      </c>
      <c r="P495" s="195">
        <f t="shared" si="90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3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1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3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1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2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3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2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3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3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1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3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1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3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1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3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1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3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1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3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1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3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3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1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3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1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3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3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1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3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1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3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1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3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4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5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3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3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3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6">+O520+O522</f>
        <v>0</v>
      </c>
      <c r="P518" s="190">
        <f t="shared" si="96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3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3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3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7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3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3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7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3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8">+O526</f>
        <v>0</v>
      </c>
      <c r="P524" s="190">
        <f t="shared" si="98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3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99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99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0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99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0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99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1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99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2">+O535+O544+O546</f>
        <v>0</v>
      </c>
      <c r="P533" s="190">
        <f t="shared" si="102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99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99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3">SUM(O536:O543)</f>
        <v>0</v>
      </c>
      <c r="P535" s="195">
        <f t="shared" si="103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4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99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4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99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4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99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4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99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5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99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5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6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5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99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5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99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99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5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99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99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7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8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7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99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99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99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99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09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99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99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09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99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99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09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09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99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0">+O560</f>
        <v>0</v>
      </c>
      <c r="P558" s="190">
        <f t="shared" si="110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99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99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99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1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99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1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99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1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99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1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99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99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99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2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99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99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3">SUM(O570:O571)</f>
        <v>0</v>
      </c>
      <c r="P569" s="195">
        <f t="shared" si="113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99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4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99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4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99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99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99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99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99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99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99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5">+O580+O585+O589+O593+O595+O597+O599</f>
        <v>0</v>
      </c>
      <c r="P578" s="190">
        <f t="shared" si="115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99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99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6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7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7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7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7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7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8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7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7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7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19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7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0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1">O600</f>
        <v>0</v>
      </c>
      <c r="P599" s="195">
        <f t="shared" si="121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2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6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6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6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6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3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6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3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6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6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6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6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6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4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4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5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6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7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8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29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29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0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0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0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0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0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0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0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0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0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0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0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0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0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0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1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2">+O651+O656+O658+O660+O662+O665+O667</f>
        <v>0</v>
      </c>
      <c r="P649" s="190">
        <f t="shared" si="132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3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3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3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3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3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3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3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3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3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4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5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6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7">+O681+O689+O692+O695</f>
        <v>0</v>
      </c>
      <c r="P679" s="190">
        <f t="shared" si="137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8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8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8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8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8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39">SUM(O693:O694)</f>
        <v>0</v>
      </c>
      <c r="P692" s="195">
        <f t="shared" si="139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0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0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1">SUM(O696:O697)</f>
        <v>0</v>
      </c>
      <c r="P695" s="195">
        <f t="shared" si="141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2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2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3">+O702+O710+O716+O718+O724+O731+O735+O743+O749</f>
        <v>0</v>
      </c>
      <c r="P700" s="190">
        <f t="shared" si="143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4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4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4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4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4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4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790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4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1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4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4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5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4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4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4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4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4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6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4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4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4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4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7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4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8">O730+P730</f>
        <v>0</v>
      </c>
      <c r="O730" s="181">
        <v>0</v>
      </c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4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4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4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4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4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4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49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4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4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4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4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0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1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1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1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2">SUM(O750)</f>
        <v>0</v>
      </c>
      <c r="P749" s="195">
        <f t="shared" si="152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3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4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4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5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5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594</v>
      </c>
      <c r="O5" s="463"/>
      <c r="P5" s="463"/>
    </row>
    <row r="6" spans="1:22" ht="19.5" customHeight="1">
      <c r="A6" s="234" t="s">
        <v>628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453" t="s">
        <v>799</v>
      </c>
      <c r="I7" s="453"/>
      <c r="J7" s="453"/>
      <c r="K7" s="453"/>
      <c r="L7" s="453"/>
      <c r="M7" s="453"/>
      <c r="N7" s="453"/>
      <c r="O7" s="453"/>
      <c r="P7" s="45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>
        <v>0</v>
      </c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24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24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>
        <v>0</v>
      </c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/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>
        <v>0</v>
      </c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33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>
        <v>0</v>
      </c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 ht="20.25" customHeight="1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 ht="19.5" customHeigh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 ht="28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>
        <v>0</v>
      </c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 ht="18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6.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 ht="18" customHeight="1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34.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790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M919" s="3"/>
      <c r="N919" s="3"/>
      <c r="O919" s="3"/>
    </row>
    <row r="921" spans="1: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M921" s="3"/>
      <c r="N921" s="3"/>
      <c r="O921" s="3"/>
    </row>
    <row r="922" spans="1: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M922" s="3"/>
      <c r="N922" s="3"/>
      <c r="O922" s="3"/>
    </row>
    <row r="923" spans="1: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M923" s="3"/>
      <c r="N923" s="3"/>
      <c r="O923" s="3"/>
    </row>
    <row r="924" spans="1: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M924" s="3"/>
      <c r="N924" s="3"/>
      <c r="O924" s="3"/>
    </row>
    <row r="925" spans="1: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M925" s="3"/>
      <c r="N925" s="3"/>
      <c r="O925" s="3"/>
    </row>
    <row r="926" spans="1: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M926" s="3"/>
      <c r="N926" s="3"/>
      <c r="O926" s="3"/>
    </row>
    <row r="927" spans="1:15">
      <c r="N927" s="3"/>
      <c r="O927" s="3"/>
    </row>
    <row r="929" spans="1:15">
      <c r="N929" s="3"/>
      <c r="O929" s="3"/>
    </row>
    <row r="931" spans="1:15">
      <c r="N931" s="3"/>
      <c r="O931" s="3"/>
    </row>
    <row r="933" spans="1:15">
      <c r="N933" s="3"/>
      <c r="O933" s="3"/>
    </row>
    <row r="935" spans="1:15">
      <c r="N935" s="3"/>
      <c r="O935" s="3"/>
    </row>
    <row r="936" spans="1:15">
      <c r="N936" s="3"/>
      <c r="O936" s="3"/>
    </row>
    <row r="937" spans="1:15">
      <c r="A937" s="120" t="str">
        <f t="shared" ref="A937:A1000" si="157">CONCATENATE(B937,C937,D937,E937,F937,G937)</f>
        <v>7111010200x</v>
      </c>
      <c r="B937" s="114" t="s">
        <v>439</v>
      </c>
      <c r="C937" s="115" t="s">
        <v>104</v>
      </c>
      <c r="D937" s="116" t="s">
        <v>106</v>
      </c>
      <c r="E937" s="117" t="s">
        <v>140</v>
      </c>
      <c r="F937" s="118" t="s">
        <v>441</v>
      </c>
      <c r="G937" s="119" t="s">
        <v>361</v>
      </c>
      <c r="L937" s="36" t="e">
        <v>#NAME?</v>
      </c>
      <c r="M937" s="37" t="s">
        <v>361</v>
      </c>
      <c r="N937" s="3"/>
      <c r="O937" s="3"/>
    </row>
    <row r="938" spans="1:15">
      <c r="A938" s="120" t="str">
        <f t="shared" si="157"/>
        <v>71010101014216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4216</v>
      </c>
      <c r="L938" s="36" t="s">
        <v>118</v>
      </c>
      <c r="M938" s="37">
        <v>4216</v>
      </c>
      <c r="N938" s="3"/>
      <c r="O938" s="3"/>
    </row>
    <row r="939" spans="1:15">
      <c r="A939" s="120" t="str">
        <f t="shared" si="157"/>
        <v>71010101014231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106</v>
      </c>
      <c r="G939" s="119">
        <v>4231</v>
      </c>
      <c r="L939" s="36" t="s">
        <v>120</v>
      </c>
      <c r="M939" s="37">
        <v>4231</v>
      </c>
      <c r="N939" s="3"/>
      <c r="O939" s="3"/>
    </row>
    <row r="940" spans="1:15" ht="30">
      <c r="A940" s="120" t="str">
        <f t="shared" si="157"/>
        <v>71010101014233</v>
      </c>
      <c r="B940" s="114" t="s">
        <v>439</v>
      </c>
      <c r="C940" s="115" t="s">
        <v>106</v>
      </c>
      <c r="D940" s="116" t="s">
        <v>106</v>
      </c>
      <c r="E940" s="117" t="s">
        <v>106</v>
      </c>
      <c r="F940" s="118" t="s">
        <v>106</v>
      </c>
      <c r="G940" s="119">
        <v>4233</v>
      </c>
      <c r="L940" s="36" t="s">
        <v>394</v>
      </c>
      <c r="M940" s="37">
        <v>4233</v>
      </c>
      <c r="N940" s="3"/>
      <c r="O940" s="3"/>
    </row>
    <row r="941" spans="1:15">
      <c r="A941" s="120" t="str">
        <f t="shared" si="157"/>
        <v>71010101014235</v>
      </c>
      <c r="B941" s="114" t="s">
        <v>439</v>
      </c>
      <c r="C941" s="115" t="s">
        <v>106</v>
      </c>
      <c r="D941" s="116" t="s">
        <v>106</v>
      </c>
      <c r="E941" s="117" t="s">
        <v>106</v>
      </c>
      <c r="F941" s="118" t="s">
        <v>106</v>
      </c>
      <c r="G941" s="119">
        <v>4235</v>
      </c>
      <c r="L941" s="36" t="s">
        <v>123</v>
      </c>
      <c r="M941" s="37">
        <v>4235</v>
      </c>
      <c r="N941" s="3"/>
      <c r="O941" s="3"/>
    </row>
    <row r="942" spans="1:15">
      <c r="A942" s="120" t="str">
        <f t="shared" si="157"/>
        <v>71010101014269</v>
      </c>
      <c r="B942" s="114" t="s">
        <v>439</v>
      </c>
      <c r="C942" s="115" t="s">
        <v>106</v>
      </c>
      <c r="D942" s="116" t="s">
        <v>106</v>
      </c>
      <c r="E942" s="117" t="s">
        <v>106</v>
      </c>
      <c r="F942" s="118" t="s">
        <v>106</v>
      </c>
      <c r="G942" s="119">
        <v>4269</v>
      </c>
      <c r="L942" s="36" t="s">
        <v>240</v>
      </c>
      <c r="M942" s="37">
        <v>4269</v>
      </c>
      <c r="N942" s="3"/>
      <c r="O942" s="3"/>
    </row>
    <row r="943" spans="1:15" ht="30">
      <c r="A943" s="120" t="str">
        <f t="shared" si="157"/>
        <v>71010101014511</v>
      </c>
      <c r="B943" s="114" t="s">
        <v>439</v>
      </c>
      <c r="C943" s="115" t="s">
        <v>106</v>
      </c>
      <c r="D943" s="116" t="s">
        <v>106</v>
      </c>
      <c r="E943" s="117" t="s">
        <v>106</v>
      </c>
      <c r="F943" s="118" t="s">
        <v>106</v>
      </c>
      <c r="G943" s="119">
        <v>4511</v>
      </c>
      <c r="L943" s="36" t="s">
        <v>217</v>
      </c>
      <c r="M943" s="37">
        <v>4511</v>
      </c>
      <c r="N943" s="3"/>
      <c r="O943" s="3"/>
    </row>
    <row r="944" spans="1:15">
      <c r="A944" s="120" t="str">
        <f t="shared" si="157"/>
        <v>71010101014729</v>
      </c>
      <c r="B944" s="114" t="s">
        <v>439</v>
      </c>
      <c r="C944" s="115" t="s">
        <v>106</v>
      </c>
      <c r="D944" s="116" t="s">
        <v>106</v>
      </c>
      <c r="E944" s="117" t="s">
        <v>106</v>
      </c>
      <c r="F944" s="118" t="s">
        <v>106</v>
      </c>
      <c r="G944" s="119">
        <v>4729</v>
      </c>
      <c r="L944" s="36" t="s">
        <v>348</v>
      </c>
      <c r="M944" s="37">
        <v>4729</v>
      </c>
      <c r="N944" s="3"/>
      <c r="O944" s="3"/>
    </row>
    <row r="945" spans="1:15">
      <c r="A945" s="120" t="str">
        <f t="shared" si="157"/>
        <v>71010101015129</v>
      </c>
      <c r="B945" s="114" t="s">
        <v>439</v>
      </c>
      <c r="C945" s="115" t="s">
        <v>106</v>
      </c>
      <c r="D945" s="116" t="s">
        <v>106</v>
      </c>
      <c r="E945" s="117" t="s">
        <v>106</v>
      </c>
      <c r="F945" s="118" t="s">
        <v>106</v>
      </c>
      <c r="G945" s="119">
        <v>5129</v>
      </c>
      <c r="L945" s="36" t="s">
        <v>424</v>
      </c>
      <c r="M945" s="37">
        <v>5129</v>
      </c>
      <c r="N945" s="3"/>
      <c r="O945" s="3"/>
    </row>
    <row r="946" spans="1:15">
      <c r="A946" s="120" t="str">
        <f t="shared" si="157"/>
        <v>71010101015134</v>
      </c>
      <c r="B946" s="114" t="s">
        <v>439</v>
      </c>
      <c r="C946" s="115" t="s">
        <v>106</v>
      </c>
      <c r="D946" s="116" t="s">
        <v>106</v>
      </c>
      <c r="E946" s="117" t="s">
        <v>106</v>
      </c>
      <c r="F946" s="118" t="s">
        <v>106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 ht="30">
      <c r="A947" s="120" t="str">
        <f t="shared" si="157"/>
        <v>71010101024251</v>
      </c>
      <c r="B947" s="114" t="s">
        <v>439</v>
      </c>
      <c r="C947" s="115" t="s">
        <v>106</v>
      </c>
      <c r="D947" s="116" t="s">
        <v>106</v>
      </c>
      <c r="E947" s="117" t="s">
        <v>106</v>
      </c>
      <c r="F947" s="118" t="s">
        <v>140</v>
      </c>
      <c r="G947" s="119">
        <v>4251</v>
      </c>
      <c r="L947" s="36" t="s">
        <v>142</v>
      </c>
      <c r="M947" s="37">
        <v>4251</v>
      </c>
      <c r="N947" s="3"/>
      <c r="O947" s="3"/>
    </row>
    <row r="948" spans="1:15">
      <c r="A948" s="120" t="str">
        <f t="shared" si="157"/>
        <v>71010301014216</v>
      </c>
      <c r="B948" s="114" t="s">
        <v>439</v>
      </c>
      <c r="C948" s="115" t="s">
        <v>106</v>
      </c>
      <c r="D948" s="116" t="s">
        <v>442</v>
      </c>
      <c r="E948" s="117" t="s">
        <v>106</v>
      </c>
      <c r="F948" s="118" t="s">
        <v>106</v>
      </c>
      <c r="G948" s="119">
        <v>4216</v>
      </c>
      <c r="L948" s="36" t="s">
        <v>118</v>
      </c>
      <c r="M948" s="37">
        <v>4216</v>
      </c>
      <c r="N948" s="3"/>
      <c r="O948" s="3"/>
    </row>
    <row r="949" spans="1:15">
      <c r="A949" s="120" t="str">
        <f t="shared" si="157"/>
        <v>71010301014231</v>
      </c>
      <c r="B949" s="114" t="s">
        <v>439</v>
      </c>
      <c r="C949" s="115" t="s">
        <v>106</v>
      </c>
      <c r="D949" s="116" t="s">
        <v>442</v>
      </c>
      <c r="E949" s="117" t="s">
        <v>106</v>
      </c>
      <c r="F949" s="118" t="s">
        <v>106</v>
      </c>
      <c r="G949" s="119">
        <v>4231</v>
      </c>
      <c r="L949" s="36" t="s">
        <v>120</v>
      </c>
      <c r="M949" s="37">
        <v>4231</v>
      </c>
      <c r="N949" s="3"/>
      <c r="O949" s="3"/>
    </row>
    <row r="950" spans="1:15" ht="30">
      <c r="A950" s="120" t="str">
        <f t="shared" si="157"/>
        <v>71010301014252</v>
      </c>
      <c r="B950" s="114" t="s">
        <v>439</v>
      </c>
      <c r="C950" s="115" t="s">
        <v>106</v>
      </c>
      <c r="D950" s="116" t="s">
        <v>442</v>
      </c>
      <c r="E950" s="117" t="s">
        <v>106</v>
      </c>
      <c r="F950" s="118" t="s">
        <v>106</v>
      </c>
      <c r="G950" s="119">
        <v>4252</v>
      </c>
      <c r="L950" s="36" t="s">
        <v>127</v>
      </c>
      <c r="M950" s="37">
        <v>4252</v>
      </c>
      <c r="N950" s="3"/>
      <c r="O950" s="3"/>
    </row>
    <row r="951" spans="1:15">
      <c r="A951" s="120" t="str">
        <f t="shared" si="157"/>
        <v>71010301014267</v>
      </c>
      <c r="B951" s="114" t="s">
        <v>439</v>
      </c>
      <c r="C951" s="115" t="s">
        <v>106</v>
      </c>
      <c r="D951" s="116" t="s">
        <v>442</v>
      </c>
      <c r="E951" s="117" t="s">
        <v>106</v>
      </c>
      <c r="F951" s="118" t="s">
        <v>106</v>
      </c>
      <c r="G951" s="119">
        <v>4267</v>
      </c>
      <c r="L951" s="36" t="s">
        <v>130</v>
      </c>
      <c r="M951" s="37">
        <v>4267</v>
      </c>
      <c r="N951" s="3"/>
      <c r="O951" s="3"/>
    </row>
    <row r="952" spans="1:15">
      <c r="A952" s="120" t="str">
        <f t="shared" si="157"/>
        <v>71010301015122</v>
      </c>
      <c r="B952" s="114" t="s">
        <v>439</v>
      </c>
      <c r="C952" s="115" t="s">
        <v>106</v>
      </c>
      <c r="D952" s="116" t="s">
        <v>442</v>
      </c>
      <c r="E952" s="117" t="s">
        <v>106</v>
      </c>
      <c r="F952" s="118" t="s">
        <v>106</v>
      </c>
      <c r="G952" s="119">
        <v>5122</v>
      </c>
      <c r="L952" s="36" t="s">
        <v>332</v>
      </c>
      <c r="M952" s="37">
        <v>5122</v>
      </c>
      <c r="N952" s="3"/>
      <c r="O952" s="3"/>
    </row>
    <row r="953" spans="1:15">
      <c r="A953" s="120" t="str">
        <f t="shared" si="157"/>
        <v>71010501020000</v>
      </c>
      <c r="B953" s="114" t="s">
        <v>439</v>
      </c>
      <c r="C953" s="115" t="s">
        <v>106</v>
      </c>
      <c r="D953" s="116" t="s">
        <v>149</v>
      </c>
      <c r="E953" s="117" t="s">
        <v>106</v>
      </c>
      <c r="F953" s="118" t="s">
        <v>140</v>
      </c>
      <c r="G953" s="119" t="s">
        <v>440</v>
      </c>
      <c r="L953" s="36" t="s">
        <v>493</v>
      </c>
      <c r="N953" s="3"/>
      <c r="O953" s="3"/>
    </row>
    <row r="954" spans="1:15">
      <c r="A954" s="120" t="str">
        <f t="shared" si="157"/>
        <v>71010501025134</v>
      </c>
      <c r="B954" s="114" t="s">
        <v>439</v>
      </c>
      <c r="C954" s="115" t="s">
        <v>106</v>
      </c>
      <c r="D954" s="116" t="s">
        <v>149</v>
      </c>
      <c r="E954" s="117" t="s">
        <v>106</v>
      </c>
      <c r="F954" s="118" t="s">
        <v>140</v>
      </c>
      <c r="G954" s="119">
        <v>5134</v>
      </c>
      <c r="L954" s="36" t="s">
        <v>139</v>
      </c>
      <c r="M954" s="37">
        <v>5134</v>
      </c>
      <c r="N954" s="3"/>
      <c r="O954" s="3"/>
    </row>
    <row r="955" spans="1:15">
      <c r="A955" s="120" t="str">
        <f t="shared" si="157"/>
        <v>71010501030000</v>
      </c>
      <c r="B955" s="114" t="s">
        <v>439</v>
      </c>
      <c r="C955" s="115" t="s">
        <v>106</v>
      </c>
      <c r="D955" s="116" t="s">
        <v>149</v>
      </c>
      <c r="E955" s="117" t="s">
        <v>106</v>
      </c>
      <c r="F955" s="118" t="s">
        <v>442</v>
      </c>
      <c r="G955" s="119" t="s">
        <v>440</v>
      </c>
      <c r="L955" s="36" t="s">
        <v>494</v>
      </c>
      <c r="N955" s="3"/>
      <c r="O955" s="3"/>
    </row>
    <row r="956" spans="1:15">
      <c r="A956" s="120" t="str">
        <f t="shared" si="157"/>
        <v>71010501035134</v>
      </c>
      <c r="B956" s="114" t="s">
        <v>439</v>
      </c>
      <c r="C956" s="115" t="s">
        <v>106</v>
      </c>
      <c r="D956" s="116" t="s">
        <v>149</v>
      </c>
      <c r="E956" s="117" t="s">
        <v>106</v>
      </c>
      <c r="F956" s="118" t="s">
        <v>442</v>
      </c>
      <c r="G956" s="119">
        <v>5134</v>
      </c>
      <c r="L956" s="36" t="s">
        <v>139</v>
      </c>
      <c r="M956" s="37">
        <v>5134</v>
      </c>
      <c r="N956" s="3"/>
      <c r="O956" s="3"/>
    </row>
    <row r="957" spans="1:15">
      <c r="A957" s="120" t="str">
        <f t="shared" si="157"/>
        <v>71010501040000</v>
      </c>
      <c r="B957" s="114" t="s">
        <v>439</v>
      </c>
      <c r="C957" s="115" t="s">
        <v>106</v>
      </c>
      <c r="D957" s="116" t="s">
        <v>149</v>
      </c>
      <c r="E957" s="117" t="s">
        <v>106</v>
      </c>
      <c r="F957" s="118" t="s">
        <v>155</v>
      </c>
      <c r="G957" s="119" t="s">
        <v>440</v>
      </c>
      <c r="L957" s="36" t="s">
        <v>495</v>
      </c>
      <c r="N957" s="3"/>
      <c r="O957" s="3"/>
    </row>
    <row r="958" spans="1:15">
      <c r="A958" s="120" t="str">
        <f t="shared" si="157"/>
        <v>71010501045134</v>
      </c>
      <c r="B958" s="114" t="s">
        <v>439</v>
      </c>
      <c r="C958" s="115" t="s">
        <v>106</v>
      </c>
      <c r="D958" s="116" t="s">
        <v>149</v>
      </c>
      <c r="E958" s="117" t="s">
        <v>106</v>
      </c>
      <c r="F958" s="118" t="s">
        <v>155</v>
      </c>
      <c r="G958" s="119">
        <v>5134</v>
      </c>
      <c r="L958" s="36" t="s">
        <v>139</v>
      </c>
      <c r="M958" s="37">
        <v>5134</v>
      </c>
      <c r="N958" s="3"/>
      <c r="O958" s="3"/>
    </row>
    <row r="959" spans="1:15">
      <c r="A959" s="120" t="str">
        <f t="shared" si="157"/>
        <v>71010601014729</v>
      </c>
      <c r="B959" s="114" t="s">
        <v>439</v>
      </c>
      <c r="C959" s="115" t="s">
        <v>106</v>
      </c>
      <c r="D959" s="116" t="s">
        <v>157</v>
      </c>
      <c r="E959" s="117" t="s">
        <v>106</v>
      </c>
      <c r="F959" s="118" t="s">
        <v>106</v>
      </c>
      <c r="G959" s="119">
        <v>4729</v>
      </c>
      <c r="L959" s="36" t="s">
        <v>348</v>
      </c>
      <c r="M959" s="37">
        <v>4729</v>
      </c>
      <c r="N959" s="3"/>
      <c r="O959" s="3"/>
    </row>
    <row r="960" spans="1:15">
      <c r="A960" s="120" t="str">
        <f t="shared" si="157"/>
        <v>71020200000000</v>
      </c>
      <c r="B960" s="114" t="s">
        <v>439</v>
      </c>
      <c r="C960" s="115" t="s">
        <v>140</v>
      </c>
      <c r="D960" s="116" t="s">
        <v>140</v>
      </c>
      <c r="E960" s="117" t="s">
        <v>441</v>
      </c>
      <c r="F960" s="118" t="s">
        <v>441</v>
      </c>
      <c r="G960" s="119" t="s">
        <v>440</v>
      </c>
      <c r="L960" s="36" t="s">
        <v>496</v>
      </c>
      <c r="N960" s="3"/>
      <c r="O960" s="3"/>
    </row>
    <row r="961" spans="1:15">
      <c r="A961" s="120" t="str">
        <f t="shared" si="157"/>
        <v>71020200000001</v>
      </c>
      <c r="B961" s="114" t="s">
        <v>439</v>
      </c>
      <c r="C961" s="115" t="s">
        <v>140</v>
      </c>
      <c r="D961" s="116" t="s">
        <v>140</v>
      </c>
      <c r="E961" s="117" t="s">
        <v>441</v>
      </c>
      <c r="F961" s="118" t="s">
        <v>441</v>
      </c>
      <c r="G961" s="119" t="s">
        <v>96</v>
      </c>
      <c r="L961" s="36" t="e">
        <v>#N/A</v>
      </c>
      <c r="N961" s="3"/>
      <c r="O961" s="3"/>
    </row>
    <row r="962" spans="1:15">
      <c r="A962" s="120" t="str">
        <f t="shared" si="157"/>
        <v>71020201000000</v>
      </c>
      <c r="B962" s="114" t="s">
        <v>439</v>
      </c>
      <c r="C962" s="115" t="s">
        <v>140</v>
      </c>
      <c r="D962" s="116" t="s">
        <v>140</v>
      </c>
      <c r="E962" s="117" t="s">
        <v>106</v>
      </c>
      <c r="F962" s="118" t="s">
        <v>441</v>
      </c>
      <c r="G962" s="119" t="s">
        <v>440</v>
      </c>
      <c r="L962" s="36" t="s">
        <v>497</v>
      </c>
      <c r="N962" s="3"/>
      <c r="O962" s="3"/>
    </row>
    <row r="963" spans="1:15">
      <c r="A963" s="120" t="str">
        <f t="shared" si="157"/>
        <v>71020201000001</v>
      </c>
      <c r="B963" s="114" t="s">
        <v>439</v>
      </c>
      <c r="C963" s="115" t="s">
        <v>140</v>
      </c>
      <c r="D963" s="116" t="s">
        <v>140</v>
      </c>
      <c r="E963" s="117" t="s">
        <v>106</v>
      </c>
      <c r="F963" s="118" t="s">
        <v>441</v>
      </c>
      <c r="G963" s="119" t="s">
        <v>96</v>
      </c>
      <c r="L963" s="36" t="e">
        <v>#N/A</v>
      </c>
      <c r="N963" s="3"/>
      <c r="O963" s="3"/>
    </row>
    <row r="964" spans="1:15">
      <c r="A964" s="120" t="str">
        <f t="shared" si="157"/>
        <v>71020201010000</v>
      </c>
      <c r="B964" s="114" t="s">
        <v>439</v>
      </c>
      <c r="C964" s="115" t="s">
        <v>140</v>
      </c>
      <c r="D964" s="116" t="s">
        <v>140</v>
      </c>
      <c r="E964" s="117" t="s">
        <v>106</v>
      </c>
      <c r="F964" s="118" t="s">
        <v>106</v>
      </c>
      <c r="G964" s="119" t="s">
        <v>440</v>
      </c>
      <c r="L964" s="36" t="s">
        <v>498</v>
      </c>
      <c r="N964" s="3"/>
      <c r="O964" s="3"/>
    </row>
    <row r="965" spans="1:15">
      <c r="A965" s="120" t="str">
        <f t="shared" si="157"/>
        <v>71020201014239</v>
      </c>
      <c r="B965" s="114" t="s">
        <v>439</v>
      </c>
      <c r="C965" s="115" t="s">
        <v>140</v>
      </c>
      <c r="D965" s="116" t="s">
        <v>140</v>
      </c>
      <c r="E965" s="117" t="s">
        <v>106</v>
      </c>
      <c r="F965" s="118" t="s">
        <v>106</v>
      </c>
      <c r="G965" s="119">
        <v>4239</v>
      </c>
      <c r="L965" s="36" t="s">
        <v>125</v>
      </c>
      <c r="M965" s="37">
        <v>4239</v>
      </c>
      <c r="N965" s="3"/>
      <c r="O965" s="3"/>
    </row>
    <row r="966" spans="1:15">
      <c r="A966" s="120" t="str">
        <f t="shared" si="157"/>
        <v>71020201014261</v>
      </c>
      <c r="B966" s="114" t="s">
        <v>439</v>
      </c>
      <c r="C966" s="115" t="s">
        <v>140</v>
      </c>
      <c r="D966" s="116" t="s">
        <v>140</v>
      </c>
      <c r="E966" s="117" t="s">
        <v>106</v>
      </c>
      <c r="F966" s="118" t="s">
        <v>106</v>
      </c>
      <c r="G966" s="119">
        <v>4261</v>
      </c>
      <c r="L966" s="36" t="s">
        <v>128</v>
      </c>
      <c r="M966" s="37">
        <v>4261</v>
      </c>
      <c r="N966" s="3"/>
      <c r="O966" s="3"/>
    </row>
    <row r="967" spans="1:15">
      <c r="A967" s="120" t="str">
        <f t="shared" si="157"/>
        <v>71020201014639</v>
      </c>
      <c r="B967" s="114" t="s">
        <v>439</v>
      </c>
      <c r="C967" s="115" t="s">
        <v>140</v>
      </c>
      <c r="D967" s="116" t="s">
        <v>140</v>
      </c>
      <c r="E967" s="117" t="s">
        <v>106</v>
      </c>
      <c r="F967" s="118" t="s">
        <v>106</v>
      </c>
      <c r="G967" s="119">
        <v>4639</v>
      </c>
      <c r="L967" s="36" t="s">
        <v>167</v>
      </c>
      <c r="M967" s="37">
        <v>4639</v>
      </c>
      <c r="N967" s="3"/>
      <c r="O967" s="3"/>
    </row>
    <row r="968" spans="1:15">
      <c r="A968" s="120" t="str">
        <f t="shared" si="157"/>
        <v>71020501014216</v>
      </c>
      <c r="B968" s="114" t="s">
        <v>439</v>
      </c>
      <c r="C968" s="115" t="s">
        <v>140</v>
      </c>
      <c r="D968" s="116" t="s">
        <v>149</v>
      </c>
      <c r="E968" s="117" t="s">
        <v>106</v>
      </c>
      <c r="F968" s="118" t="s">
        <v>106</v>
      </c>
      <c r="G968" s="119">
        <v>4216</v>
      </c>
      <c r="L968" s="36" t="s">
        <v>118</v>
      </c>
      <c r="M968" s="37">
        <v>4216</v>
      </c>
      <c r="N968" s="3"/>
      <c r="O968" s="3"/>
    </row>
    <row r="969" spans="1:15">
      <c r="A969" s="120" t="str">
        <f t="shared" si="157"/>
        <v>71020501014239</v>
      </c>
      <c r="B969" s="114" t="s">
        <v>439</v>
      </c>
      <c r="C969" s="115" t="s">
        <v>140</v>
      </c>
      <c r="D969" s="116" t="s">
        <v>149</v>
      </c>
      <c r="E969" s="117" t="s">
        <v>106</v>
      </c>
      <c r="F969" s="118" t="s">
        <v>106</v>
      </c>
      <c r="G969" s="119">
        <v>4239</v>
      </c>
      <c r="L969" s="36" t="s">
        <v>125</v>
      </c>
      <c r="M969" s="37">
        <v>4239</v>
      </c>
      <c r="N969" s="3"/>
      <c r="O969" s="3"/>
    </row>
    <row r="970" spans="1:15">
      <c r="A970" s="120" t="str">
        <f t="shared" si="157"/>
        <v>71020501014264</v>
      </c>
      <c r="B970" s="114" t="s">
        <v>439</v>
      </c>
      <c r="C970" s="115" t="s">
        <v>140</v>
      </c>
      <c r="D970" s="116" t="s">
        <v>149</v>
      </c>
      <c r="E970" s="117" t="s">
        <v>106</v>
      </c>
      <c r="F970" s="118" t="s">
        <v>106</v>
      </c>
      <c r="G970" s="119">
        <v>4264</v>
      </c>
      <c r="L970" s="36" t="s">
        <v>129</v>
      </c>
      <c r="M970" s="37">
        <v>4264</v>
      </c>
      <c r="N970" s="3"/>
      <c r="O970" s="3"/>
    </row>
    <row r="971" spans="1:15">
      <c r="A971" s="120" t="str">
        <f t="shared" si="157"/>
        <v>71040200000000</v>
      </c>
      <c r="B971" s="114" t="s">
        <v>439</v>
      </c>
      <c r="C971" s="115" t="s">
        <v>155</v>
      </c>
      <c r="D971" s="116" t="s">
        <v>140</v>
      </c>
      <c r="E971" s="117" t="s">
        <v>441</v>
      </c>
      <c r="F971" s="118" t="s">
        <v>441</v>
      </c>
      <c r="G971" s="119" t="s">
        <v>440</v>
      </c>
      <c r="L971" s="36" t="s">
        <v>499</v>
      </c>
      <c r="N971" s="3"/>
      <c r="O971" s="3"/>
    </row>
    <row r="972" spans="1:15">
      <c r="A972" s="120" t="str">
        <f t="shared" si="157"/>
        <v>71040200000001</v>
      </c>
      <c r="B972" s="114" t="s">
        <v>439</v>
      </c>
      <c r="C972" s="115" t="s">
        <v>155</v>
      </c>
      <c r="D972" s="116" t="s">
        <v>140</v>
      </c>
      <c r="E972" s="117" t="s">
        <v>441</v>
      </c>
      <c r="F972" s="118" t="s">
        <v>441</v>
      </c>
      <c r="G972" s="119" t="s">
        <v>96</v>
      </c>
      <c r="L972" s="36" t="e">
        <v>#N/A</v>
      </c>
      <c r="N972" s="3"/>
      <c r="O972" s="3"/>
    </row>
    <row r="973" spans="1:15">
      <c r="A973" s="120" t="str">
        <f t="shared" si="157"/>
        <v>71040204000000</v>
      </c>
      <c r="B973" s="114" t="s">
        <v>439</v>
      </c>
      <c r="C973" s="115" t="s">
        <v>155</v>
      </c>
      <c r="D973" s="116" t="s">
        <v>140</v>
      </c>
      <c r="E973" s="117" t="s">
        <v>155</v>
      </c>
      <c r="F973" s="118" t="s">
        <v>441</v>
      </c>
      <c r="G973" s="119" t="s">
        <v>440</v>
      </c>
      <c r="L973" s="36" t="s">
        <v>500</v>
      </c>
      <c r="N973" s="3"/>
      <c r="O973" s="3"/>
    </row>
    <row r="974" spans="1:15">
      <c r="A974" s="120" t="str">
        <f t="shared" si="157"/>
        <v>71040204000001</v>
      </c>
      <c r="B974" s="114" t="s">
        <v>439</v>
      </c>
      <c r="C974" s="115" t="s">
        <v>155</v>
      </c>
      <c r="D974" s="116" t="s">
        <v>140</v>
      </c>
      <c r="E974" s="117" t="s">
        <v>155</v>
      </c>
      <c r="F974" s="118" t="s">
        <v>441</v>
      </c>
      <c r="G974" s="119" t="s">
        <v>96</v>
      </c>
      <c r="L974" s="36" t="e">
        <v>#N/A</v>
      </c>
      <c r="N974" s="3"/>
      <c r="O974" s="3"/>
    </row>
    <row r="975" spans="1:15">
      <c r="A975" s="120" t="str">
        <f t="shared" si="157"/>
        <v>71040204010000</v>
      </c>
      <c r="B975" s="114" t="s">
        <v>439</v>
      </c>
      <c r="C975" s="115" t="s">
        <v>155</v>
      </c>
      <c r="D975" s="116" t="s">
        <v>140</v>
      </c>
      <c r="E975" s="117" t="s">
        <v>155</v>
      </c>
      <c r="F975" s="118" t="s">
        <v>106</v>
      </c>
      <c r="G975" s="119" t="s">
        <v>440</v>
      </c>
      <c r="L975" s="36" t="s">
        <v>501</v>
      </c>
      <c r="N975" s="3"/>
      <c r="O975" s="3"/>
    </row>
    <row r="976" spans="1:15">
      <c r="A976" s="120" t="str">
        <f t="shared" si="157"/>
        <v>71040204015112</v>
      </c>
      <c r="B976" s="114" t="s">
        <v>439</v>
      </c>
      <c r="C976" s="115" t="s">
        <v>155</v>
      </c>
      <c r="D976" s="116" t="s">
        <v>140</v>
      </c>
      <c r="E976" s="117" t="s">
        <v>155</v>
      </c>
      <c r="F976" s="118" t="s">
        <v>106</v>
      </c>
      <c r="G976" s="119">
        <v>5112</v>
      </c>
      <c r="L976" s="36" t="s">
        <v>173</v>
      </c>
      <c r="M976" s="37">
        <v>5112</v>
      </c>
      <c r="N976" s="3"/>
      <c r="O976" s="3"/>
    </row>
    <row r="977" spans="1:15" ht="30">
      <c r="A977" s="120" t="str">
        <f t="shared" si="157"/>
        <v>71040204015113</v>
      </c>
      <c r="B977" s="114" t="s">
        <v>439</v>
      </c>
      <c r="C977" s="115" t="s">
        <v>155</v>
      </c>
      <c r="D977" s="116" t="s">
        <v>140</v>
      </c>
      <c r="E977" s="117" t="s">
        <v>155</v>
      </c>
      <c r="F977" s="118" t="s">
        <v>106</v>
      </c>
      <c r="G977" s="119">
        <v>5113</v>
      </c>
      <c r="L977" s="36" t="s">
        <v>174</v>
      </c>
      <c r="M977" s="37">
        <v>5113</v>
      </c>
      <c r="N977" s="3"/>
      <c r="O977" s="3"/>
    </row>
    <row r="978" spans="1:15">
      <c r="A978" s="120" t="str">
        <f t="shared" si="157"/>
        <v>71040501020000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140</v>
      </c>
      <c r="G978" s="119" t="s">
        <v>440</v>
      </c>
      <c r="L978" s="36" t="s">
        <v>502</v>
      </c>
      <c r="N978" s="3"/>
      <c r="O978" s="3"/>
    </row>
    <row r="979" spans="1:15" ht="30">
      <c r="A979" s="120" t="str">
        <f t="shared" si="157"/>
        <v>71040501025113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140</v>
      </c>
      <c r="G979" s="119">
        <v>5113</v>
      </c>
      <c r="L979" s="36" t="s">
        <v>174</v>
      </c>
      <c r="M979" s="37">
        <v>5113</v>
      </c>
      <c r="N979" s="3"/>
      <c r="O979" s="3"/>
    </row>
    <row r="980" spans="1:15" ht="30">
      <c r="A980" s="120" t="str">
        <f t="shared" si="157"/>
        <v>71040501035113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442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7"/>
        <v>71040501040000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155</v>
      </c>
      <c r="G981" s="119" t="s">
        <v>440</v>
      </c>
      <c r="L981" s="36" t="s">
        <v>503</v>
      </c>
      <c r="N981" s="3"/>
      <c r="O981" s="3"/>
    </row>
    <row r="982" spans="1:15" ht="30">
      <c r="A982" s="120" t="str">
        <f t="shared" si="157"/>
        <v>71040501044251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155</v>
      </c>
      <c r="G982" s="119">
        <v>4251</v>
      </c>
      <c r="L982" s="36" t="s">
        <v>142</v>
      </c>
      <c r="M982" s="37">
        <v>4251</v>
      </c>
      <c r="N982" s="3"/>
      <c r="O982" s="3"/>
    </row>
    <row r="983" spans="1:15">
      <c r="A983" s="120" t="str">
        <f t="shared" si="157"/>
        <v>71040501045112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155</v>
      </c>
      <c r="G983" s="119">
        <v>5112</v>
      </c>
      <c r="L983" s="36" t="s">
        <v>173</v>
      </c>
      <c r="M983" s="37">
        <v>5112</v>
      </c>
      <c r="N983" s="3"/>
      <c r="O983" s="3"/>
    </row>
    <row r="984" spans="1:15" ht="30">
      <c r="A984" s="120" t="str">
        <f t="shared" si="157"/>
        <v>71040501045113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155</v>
      </c>
      <c r="G984" s="119">
        <v>5113</v>
      </c>
      <c r="L984" s="36" t="s">
        <v>174</v>
      </c>
      <c r="M984" s="37">
        <v>5113</v>
      </c>
      <c r="N984" s="3"/>
      <c r="O984" s="3"/>
    </row>
    <row r="985" spans="1:15">
      <c r="A985" s="120" t="str">
        <f t="shared" si="157"/>
        <v>71040501050000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149</v>
      </c>
      <c r="G985" s="119" t="s">
        <v>440</v>
      </c>
      <c r="L985" s="36" t="s">
        <v>504</v>
      </c>
      <c r="N985" s="3"/>
      <c r="O985" s="3"/>
    </row>
    <row r="986" spans="1:15" ht="30">
      <c r="A986" s="120" t="str">
        <f t="shared" si="157"/>
        <v>71040501054251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149</v>
      </c>
      <c r="G986" s="119">
        <v>4251</v>
      </c>
      <c r="L986" s="36" t="s">
        <v>142</v>
      </c>
      <c r="M986" s="37">
        <v>4251</v>
      </c>
      <c r="N986" s="3"/>
      <c r="O986" s="3"/>
    </row>
    <row r="987" spans="1:15">
      <c r="A987" s="120" t="str">
        <f t="shared" si="157"/>
        <v>71040501055112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149</v>
      </c>
      <c r="G987" s="119">
        <v>5112</v>
      </c>
      <c r="L987" s="36" t="s">
        <v>173</v>
      </c>
      <c r="M987" s="37">
        <v>5112</v>
      </c>
      <c r="N987" s="3"/>
      <c r="O987" s="3"/>
    </row>
    <row r="988" spans="1:15" ht="30">
      <c r="A988" s="120" t="str">
        <f t="shared" si="157"/>
        <v>71040501055113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149</v>
      </c>
      <c r="G988" s="119">
        <v>5113</v>
      </c>
      <c r="L988" s="36" t="s">
        <v>174</v>
      </c>
      <c r="M988" s="37">
        <v>5113</v>
      </c>
      <c r="N988" s="3"/>
      <c r="O988" s="3"/>
    </row>
    <row r="989" spans="1:15">
      <c r="A989" s="120" t="str">
        <f t="shared" si="157"/>
        <v>71040501060000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157</v>
      </c>
      <c r="G989" s="119" t="s">
        <v>440</v>
      </c>
      <c r="L989" s="36" t="s">
        <v>505</v>
      </c>
      <c r="N989" s="3"/>
      <c r="O989" s="3"/>
    </row>
    <row r="990" spans="1:15">
      <c r="A990" s="120" t="str">
        <f t="shared" si="157"/>
        <v>71040501064861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157</v>
      </c>
      <c r="G990" s="119">
        <v>4861</v>
      </c>
      <c r="L990" s="36" t="s">
        <v>134</v>
      </c>
      <c r="M990" s="37">
        <v>4861</v>
      </c>
      <c r="N990" s="3"/>
      <c r="O990" s="3"/>
    </row>
    <row r="991" spans="1:15" ht="30">
      <c r="A991" s="120" t="str">
        <f t="shared" si="157"/>
        <v>71040501065113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157</v>
      </c>
      <c r="G991" s="119">
        <v>5113</v>
      </c>
      <c r="L991" s="36" t="s">
        <v>174</v>
      </c>
      <c r="M991" s="37">
        <v>5113</v>
      </c>
      <c r="N991" s="3"/>
      <c r="O991" s="3"/>
    </row>
    <row r="992" spans="1:15">
      <c r="A992" s="120" t="str">
        <f t="shared" si="157"/>
        <v>71040501070000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183</v>
      </c>
      <c r="G992" s="119" t="s">
        <v>440</v>
      </c>
      <c r="L992" s="36" t="s">
        <v>506</v>
      </c>
      <c r="N992" s="3"/>
      <c r="O992" s="3"/>
    </row>
    <row r="993" spans="1:15">
      <c r="A993" s="120" t="str">
        <f t="shared" si="157"/>
        <v>71040501074213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183</v>
      </c>
      <c r="G993" s="119">
        <v>4213</v>
      </c>
      <c r="L993" s="36" t="s">
        <v>115</v>
      </c>
      <c r="M993" s="37">
        <v>4213</v>
      </c>
      <c r="N993" s="3"/>
      <c r="O993" s="3"/>
    </row>
    <row r="994" spans="1:15">
      <c r="A994" s="120" t="str">
        <f t="shared" si="157"/>
        <v>71040501080000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185</v>
      </c>
      <c r="G994" s="119" t="s">
        <v>440</v>
      </c>
      <c r="L994" s="36" t="s">
        <v>507</v>
      </c>
      <c r="N994" s="3"/>
      <c r="O994" s="3"/>
    </row>
    <row r="995" spans="1:15" ht="30">
      <c r="A995" s="120" t="str">
        <f t="shared" si="157"/>
        <v>71040501085113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185</v>
      </c>
      <c r="G995" s="119">
        <v>5113</v>
      </c>
      <c r="L995" s="36" t="s">
        <v>174</v>
      </c>
      <c r="M995" s="37">
        <v>5113</v>
      </c>
      <c r="N995" s="3"/>
      <c r="O995" s="3"/>
    </row>
    <row r="996" spans="1:15">
      <c r="A996" s="120" t="str">
        <f t="shared" si="157"/>
        <v>71040501090000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187</v>
      </c>
      <c r="G996" s="119" t="s">
        <v>440</v>
      </c>
      <c r="L996" s="36" t="s">
        <v>508</v>
      </c>
      <c r="N996" s="3"/>
      <c r="O996" s="3"/>
    </row>
    <row r="997" spans="1:15" ht="30">
      <c r="A997" s="120" t="str">
        <f t="shared" si="157"/>
        <v>71040501094251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187</v>
      </c>
      <c r="G997" s="119">
        <v>4251</v>
      </c>
      <c r="L997" s="36" t="s">
        <v>142</v>
      </c>
      <c r="M997" s="37">
        <v>4251</v>
      </c>
      <c r="N997" s="3"/>
      <c r="O997" s="3"/>
    </row>
    <row r="998" spans="1:15">
      <c r="A998" s="120" t="str">
        <f t="shared" si="157"/>
        <v>71040501094639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187</v>
      </c>
      <c r="G998" s="119">
        <v>4639</v>
      </c>
      <c r="L998" s="36" t="s">
        <v>167</v>
      </c>
      <c r="M998" s="37">
        <v>4639</v>
      </c>
      <c r="N998" s="3"/>
      <c r="O998" s="3"/>
    </row>
    <row r="999" spans="1:15">
      <c r="A999" s="120" t="str">
        <f t="shared" si="157"/>
        <v>71040501100000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189</v>
      </c>
      <c r="G999" s="119" t="s">
        <v>440</v>
      </c>
      <c r="L999" s="36" t="s">
        <v>509</v>
      </c>
      <c r="N999" s="3"/>
      <c r="O999" s="3"/>
    </row>
    <row r="1000" spans="1:15">
      <c r="A1000" s="120" t="str">
        <f t="shared" si="157"/>
        <v>71040501104861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189</v>
      </c>
      <c r="G1000" s="119">
        <v>4861</v>
      </c>
      <c r="L1000" s="36" t="s">
        <v>134</v>
      </c>
      <c r="M1000" s="37">
        <v>4861</v>
      </c>
      <c r="N1000" s="3"/>
      <c r="O1000" s="3"/>
    </row>
    <row r="1001" spans="1:15">
      <c r="A1001" s="120" t="str">
        <f t="shared" ref="A1001:A1064" si="158">CONCATENATE(B1001,C1001,D1001,E1001,F1001,G1001)</f>
        <v>71040501110000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104</v>
      </c>
      <c r="G1001" s="119" t="s">
        <v>440</v>
      </c>
      <c r="L1001" s="36" t="s">
        <v>510</v>
      </c>
      <c r="N1001" s="3"/>
      <c r="O1001" s="3"/>
    </row>
    <row r="1002" spans="1:15">
      <c r="A1002" s="120" t="str">
        <f t="shared" si="158"/>
        <v>71040501115112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104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>
      <c r="A1003" s="120" t="str">
        <f t="shared" si="158"/>
        <v>71040501120000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443</v>
      </c>
      <c r="G1003" s="119" t="s">
        <v>440</v>
      </c>
      <c r="L1003" s="36" t="s">
        <v>511</v>
      </c>
      <c r="N1003" s="3"/>
      <c r="O1003" s="3"/>
    </row>
    <row r="1004" spans="1:15">
      <c r="A1004" s="120" t="str">
        <f t="shared" si="158"/>
        <v>71040501125129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443</v>
      </c>
      <c r="G1004" s="119">
        <v>5129</v>
      </c>
      <c r="L1004" s="36" t="s">
        <v>424</v>
      </c>
      <c r="M1004" s="37">
        <v>5129</v>
      </c>
      <c r="N1004" s="3"/>
      <c r="O1004" s="3"/>
    </row>
    <row r="1005" spans="1:15">
      <c r="A1005" s="120" t="str">
        <f t="shared" si="158"/>
        <v>71040501130000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444</v>
      </c>
      <c r="G1005" s="119" t="s">
        <v>440</v>
      </c>
      <c r="L1005" s="36" t="s">
        <v>512</v>
      </c>
      <c r="N1005" s="3"/>
      <c r="O1005" s="3"/>
    </row>
    <row r="1006" spans="1:15" ht="30">
      <c r="A1006" s="120" t="str">
        <f t="shared" si="158"/>
        <v>71040501134251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444</v>
      </c>
      <c r="G1006" s="119">
        <v>4251</v>
      </c>
      <c r="L1006" s="36" t="s">
        <v>142</v>
      </c>
      <c r="M1006" s="37">
        <v>4251</v>
      </c>
      <c r="N1006" s="3"/>
      <c r="O1006" s="3"/>
    </row>
    <row r="1007" spans="1:15">
      <c r="A1007" s="120" t="str">
        <f t="shared" si="158"/>
        <v>71040501135129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444</v>
      </c>
      <c r="G1007" s="119">
        <v>5129</v>
      </c>
      <c r="L1007" s="36" t="s">
        <v>424</v>
      </c>
      <c r="M1007" s="37">
        <v>5129</v>
      </c>
      <c r="N1007" s="3"/>
      <c r="O1007" s="3"/>
    </row>
    <row r="1008" spans="1:15">
      <c r="A1008" s="120" t="str">
        <f t="shared" si="158"/>
        <v>71040501135221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444</v>
      </c>
      <c r="G1008" s="119">
        <v>5221</v>
      </c>
      <c r="L1008" s="36" t="s">
        <v>428</v>
      </c>
      <c r="M1008" s="37">
        <v>5221</v>
      </c>
      <c r="N1008" s="3"/>
      <c r="O1008" s="3"/>
    </row>
    <row r="1009" spans="1:15">
      <c r="A1009" s="120" t="str">
        <f t="shared" si="158"/>
        <v>71040501140000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445</v>
      </c>
      <c r="G1009" s="119" t="s">
        <v>440</v>
      </c>
      <c r="L1009" s="36" t="s">
        <v>513</v>
      </c>
      <c r="N1009" s="3"/>
      <c r="O1009" s="3"/>
    </row>
    <row r="1010" spans="1:15">
      <c r="A1010" s="120" t="str">
        <f t="shared" si="158"/>
        <v>71040501144729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445</v>
      </c>
      <c r="G1010" s="119">
        <v>4729</v>
      </c>
      <c r="L1010" s="36" t="s">
        <v>348</v>
      </c>
      <c r="M1010" s="37">
        <v>4729</v>
      </c>
      <c r="N1010" s="3"/>
      <c r="O1010" s="3"/>
    </row>
    <row r="1011" spans="1:15">
      <c r="A1011" s="120" t="str">
        <f t="shared" si="158"/>
        <v>71040501150000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446</v>
      </c>
      <c r="G1011" s="119" t="s">
        <v>440</v>
      </c>
      <c r="L1011" s="36" t="s">
        <v>514</v>
      </c>
      <c r="N1011" s="3"/>
      <c r="O1011" s="3"/>
    </row>
    <row r="1012" spans="1:15">
      <c r="A1012" s="120" t="str">
        <f t="shared" si="158"/>
        <v>71040501155112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446</v>
      </c>
      <c r="G1012" s="119">
        <v>5112</v>
      </c>
      <c r="L1012" s="36" t="s">
        <v>173</v>
      </c>
      <c r="M1012" s="37">
        <v>5112</v>
      </c>
      <c r="N1012" s="3"/>
      <c r="O1012" s="3"/>
    </row>
    <row r="1013" spans="1:15">
      <c r="A1013" s="120" t="str">
        <f t="shared" si="158"/>
        <v>71040501155133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446</v>
      </c>
      <c r="G1013" s="119">
        <v>5133</v>
      </c>
      <c r="L1013" s="36" t="s">
        <v>197</v>
      </c>
      <c r="M1013" s="37">
        <v>5133</v>
      </c>
      <c r="N1013" s="3"/>
      <c r="O1013" s="3"/>
    </row>
    <row r="1014" spans="1:15">
      <c r="A1014" s="120" t="str">
        <f t="shared" si="158"/>
        <v>71040501155134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446</v>
      </c>
      <c r="G1014" s="119">
        <v>5134</v>
      </c>
      <c r="L1014" s="36" t="s">
        <v>139</v>
      </c>
      <c r="M1014" s="37">
        <v>5134</v>
      </c>
      <c r="N1014" s="3"/>
      <c r="O1014" s="3"/>
    </row>
    <row r="1015" spans="1:15">
      <c r="A1015" s="120" t="str">
        <f t="shared" si="158"/>
        <v>71040505020000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140</v>
      </c>
      <c r="G1015" s="119" t="s">
        <v>440</v>
      </c>
      <c r="L1015" s="36" t="s">
        <v>515</v>
      </c>
      <c r="N1015" s="3"/>
      <c r="O1015" s="3"/>
    </row>
    <row r="1016" spans="1:15" ht="30">
      <c r="A1016" s="120" t="str">
        <f t="shared" si="158"/>
        <v>71040505024511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140</v>
      </c>
      <c r="G1016" s="119">
        <v>4511</v>
      </c>
      <c r="L1016" s="36" t="s">
        <v>217</v>
      </c>
      <c r="M1016" s="37">
        <v>4511</v>
      </c>
      <c r="N1016" s="3"/>
      <c r="O1016" s="3"/>
    </row>
    <row r="1017" spans="1:15">
      <c r="A1017" s="120" t="str">
        <f t="shared" si="158"/>
        <v>71040505030000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442</v>
      </c>
      <c r="G1017" s="119" t="s">
        <v>440</v>
      </c>
      <c r="L1017" s="36" t="s">
        <v>516</v>
      </c>
      <c r="N1017" s="3"/>
      <c r="O1017" s="3"/>
    </row>
    <row r="1018" spans="1:15" ht="30">
      <c r="A1018" s="120" t="str">
        <f t="shared" si="158"/>
        <v>71040505034511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442</v>
      </c>
      <c r="G1018" s="119">
        <v>4511</v>
      </c>
      <c r="L1018" s="36" t="s">
        <v>217</v>
      </c>
      <c r="M1018" s="37">
        <v>4511</v>
      </c>
      <c r="N1018" s="3"/>
      <c r="O1018" s="3"/>
    </row>
    <row r="1019" spans="1:15">
      <c r="A1019" s="120" t="str">
        <f t="shared" si="158"/>
        <v>71040505040000</v>
      </c>
      <c r="B1019" s="114" t="s">
        <v>439</v>
      </c>
      <c r="C1019" s="115" t="s">
        <v>155</v>
      </c>
      <c r="D1019" s="116" t="s">
        <v>149</v>
      </c>
      <c r="E1019" s="117" t="s">
        <v>149</v>
      </c>
      <c r="F1019" s="118" t="s">
        <v>155</v>
      </c>
      <c r="G1019" s="119" t="s">
        <v>440</v>
      </c>
      <c r="L1019" s="36" t="s">
        <v>517</v>
      </c>
      <c r="N1019" s="3"/>
      <c r="O1019" s="3"/>
    </row>
    <row r="1020" spans="1:15">
      <c r="A1020" s="120" t="str">
        <f t="shared" si="158"/>
        <v>71040505044861</v>
      </c>
      <c r="B1020" s="114" t="s">
        <v>439</v>
      </c>
      <c r="C1020" s="115" t="s">
        <v>155</v>
      </c>
      <c r="D1020" s="116" t="s">
        <v>149</v>
      </c>
      <c r="E1020" s="117" t="s">
        <v>149</v>
      </c>
      <c r="F1020" s="118" t="s">
        <v>155</v>
      </c>
      <c r="G1020" s="119">
        <v>4861</v>
      </c>
      <c r="L1020" s="36" t="s">
        <v>134</v>
      </c>
      <c r="M1020" s="37">
        <v>4861</v>
      </c>
      <c r="N1020" s="3"/>
      <c r="O1020" s="3"/>
    </row>
    <row r="1021" spans="1:15">
      <c r="A1021" s="120" t="str">
        <f t="shared" si="158"/>
        <v>71040505050000</v>
      </c>
      <c r="B1021" s="114" t="s">
        <v>439</v>
      </c>
      <c r="C1021" s="115" t="s">
        <v>155</v>
      </c>
      <c r="D1021" s="116" t="s">
        <v>149</v>
      </c>
      <c r="E1021" s="117" t="s">
        <v>149</v>
      </c>
      <c r="F1021" s="118" t="s">
        <v>149</v>
      </c>
      <c r="G1021" s="119" t="s">
        <v>440</v>
      </c>
      <c r="L1021" s="36" t="s">
        <v>518</v>
      </c>
      <c r="N1021" s="3"/>
      <c r="O1021" s="3"/>
    </row>
    <row r="1022" spans="1:15">
      <c r="A1022" s="120" t="str">
        <f t="shared" si="158"/>
        <v>71040505054861</v>
      </c>
      <c r="B1022" s="114" t="s">
        <v>439</v>
      </c>
      <c r="C1022" s="115" t="s">
        <v>155</v>
      </c>
      <c r="D1022" s="116" t="s">
        <v>149</v>
      </c>
      <c r="E1022" s="117" t="s">
        <v>149</v>
      </c>
      <c r="F1022" s="118" t="s">
        <v>149</v>
      </c>
      <c r="G1022" s="119">
        <v>4861</v>
      </c>
      <c r="L1022" s="36" t="s">
        <v>134</v>
      </c>
      <c r="M1022" s="37">
        <v>4861</v>
      </c>
      <c r="N1022" s="3"/>
      <c r="O1022" s="3"/>
    </row>
    <row r="1023" spans="1:15">
      <c r="A1023" s="120" t="str">
        <f t="shared" si="158"/>
        <v>71040505060000</v>
      </c>
      <c r="B1023" s="114" t="s">
        <v>439</v>
      </c>
      <c r="C1023" s="115" t="s">
        <v>155</v>
      </c>
      <c r="D1023" s="116" t="s">
        <v>149</v>
      </c>
      <c r="E1023" s="117" t="s">
        <v>149</v>
      </c>
      <c r="F1023" s="118" t="s">
        <v>157</v>
      </c>
      <c r="G1023" s="119" t="s">
        <v>440</v>
      </c>
      <c r="L1023" s="36" t="s">
        <v>519</v>
      </c>
      <c r="N1023" s="3"/>
      <c r="O1023" s="3"/>
    </row>
    <row r="1024" spans="1:15">
      <c r="A1024" s="120" t="str">
        <f t="shared" si="158"/>
        <v>71040505064861</v>
      </c>
      <c r="B1024" s="114" t="s">
        <v>439</v>
      </c>
      <c r="C1024" s="115" t="s">
        <v>155</v>
      </c>
      <c r="D1024" s="116" t="s">
        <v>149</v>
      </c>
      <c r="E1024" s="117" t="s">
        <v>149</v>
      </c>
      <c r="F1024" s="118" t="s">
        <v>157</v>
      </c>
      <c r="G1024" s="119">
        <v>4861</v>
      </c>
      <c r="L1024" s="36" t="s">
        <v>134</v>
      </c>
      <c r="M1024" s="37">
        <v>4861</v>
      </c>
      <c r="N1024" s="3"/>
      <c r="O1024" s="3"/>
    </row>
    <row r="1025" spans="1:15">
      <c r="A1025" s="120" t="str">
        <f t="shared" si="158"/>
        <v>71040505070000</v>
      </c>
      <c r="B1025" s="114" t="s">
        <v>439</v>
      </c>
      <c r="C1025" s="115" t="s">
        <v>155</v>
      </c>
      <c r="D1025" s="116" t="s">
        <v>149</v>
      </c>
      <c r="E1025" s="117" t="s">
        <v>149</v>
      </c>
      <c r="F1025" s="118" t="s">
        <v>183</v>
      </c>
      <c r="G1025" s="119" t="s">
        <v>440</v>
      </c>
      <c r="L1025" s="36" t="s">
        <v>520</v>
      </c>
      <c r="N1025" s="3"/>
      <c r="O1025" s="3"/>
    </row>
    <row r="1026" spans="1:15" ht="30">
      <c r="A1026" s="120" t="str">
        <f t="shared" si="158"/>
        <v>71040505075113</v>
      </c>
      <c r="B1026" s="114" t="s">
        <v>439</v>
      </c>
      <c r="C1026" s="115" t="s">
        <v>155</v>
      </c>
      <c r="D1026" s="116" t="s">
        <v>149</v>
      </c>
      <c r="E1026" s="117" t="s">
        <v>149</v>
      </c>
      <c r="F1026" s="118" t="s">
        <v>183</v>
      </c>
      <c r="G1026" s="119">
        <v>5113</v>
      </c>
      <c r="L1026" s="36" t="s">
        <v>174</v>
      </c>
      <c r="M1026" s="37">
        <v>5113</v>
      </c>
      <c r="N1026" s="3"/>
      <c r="O1026" s="3"/>
    </row>
    <row r="1027" spans="1:15">
      <c r="A1027" s="120" t="str">
        <f t="shared" si="158"/>
        <v>71040700000000</v>
      </c>
      <c r="B1027" s="114" t="s">
        <v>439</v>
      </c>
      <c r="C1027" s="115" t="s">
        <v>155</v>
      </c>
      <c r="D1027" s="116" t="s">
        <v>183</v>
      </c>
      <c r="E1027" s="117" t="s">
        <v>441</v>
      </c>
      <c r="F1027" s="118" t="s">
        <v>441</v>
      </c>
      <c r="G1027" s="119" t="s">
        <v>440</v>
      </c>
      <c r="L1027" s="36" t="s">
        <v>521</v>
      </c>
      <c r="N1027" s="3"/>
      <c r="O1027" s="3"/>
    </row>
    <row r="1028" spans="1:15">
      <c r="A1028" s="120" t="str">
        <f t="shared" si="158"/>
        <v>71040700000001</v>
      </c>
      <c r="B1028" s="114" t="s">
        <v>439</v>
      </c>
      <c r="C1028" s="115" t="s">
        <v>155</v>
      </c>
      <c r="D1028" s="116" t="s">
        <v>183</v>
      </c>
      <c r="E1028" s="117" t="s">
        <v>441</v>
      </c>
      <c r="F1028" s="118" t="s">
        <v>441</v>
      </c>
      <c r="G1028" s="119" t="s">
        <v>96</v>
      </c>
      <c r="L1028" s="36" t="e">
        <v>#N/A</v>
      </c>
      <c r="N1028" s="3"/>
      <c r="O1028" s="3"/>
    </row>
    <row r="1029" spans="1:15">
      <c r="A1029" s="120" t="str">
        <f t="shared" si="158"/>
        <v>71040703000000</v>
      </c>
      <c r="B1029" s="114" t="s">
        <v>439</v>
      </c>
      <c r="C1029" s="115" t="s">
        <v>155</v>
      </c>
      <c r="D1029" s="116" t="s">
        <v>183</v>
      </c>
      <c r="E1029" s="117" t="s">
        <v>442</v>
      </c>
      <c r="F1029" s="118" t="s">
        <v>441</v>
      </c>
      <c r="G1029" s="119" t="s">
        <v>440</v>
      </c>
      <c r="L1029" s="36" t="s">
        <v>522</v>
      </c>
      <c r="N1029" s="3"/>
      <c r="O1029" s="3"/>
    </row>
    <row r="1030" spans="1:15">
      <c r="A1030" s="120" t="str">
        <f t="shared" si="158"/>
        <v>71040703000001</v>
      </c>
      <c r="B1030" s="114" t="s">
        <v>439</v>
      </c>
      <c r="C1030" s="115" t="s">
        <v>155</v>
      </c>
      <c r="D1030" s="116" t="s">
        <v>183</v>
      </c>
      <c r="E1030" s="117" t="s">
        <v>442</v>
      </c>
      <c r="F1030" s="118" t="s">
        <v>441</v>
      </c>
      <c r="G1030" s="119" t="s">
        <v>96</v>
      </c>
      <c r="L1030" s="36" t="e">
        <v>#N/A</v>
      </c>
      <c r="N1030" s="3"/>
      <c r="O1030" s="3"/>
    </row>
    <row r="1031" spans="1:15">
      <c r="A1031" s="120" t="str">
        <f t="shared" si="158"/>
        <v>71040703010000</v>
      </c>
      <c r="B1031" s="114" t="s">
        <v>439</v>
      </c>
      <c r="C1031" s="115" t="s">
        <v>155</v>
      </c>
      <c r="D1031" s="116" t="s">
        <v>183</v>
      </c>
      <c r="E1031" s="117" t="s">
        <v>442</v>
      </c>
      <c r="F1031" s="118" t="s">
        <v>106</v>
      </c>
      <c r="G1031" s="119" t="s">
        <v>440</v>
      </c>
      <c r="L1031" s="36" t="s">
        <v>523</v>
      </c>
      <c r="N1031" s="3"/>
      <c r="O1031" s="3"/>
    </row>
    <row r="1032" spans="1:15">
      <c r="A1032" s="120" t="str">
        <f t="shared" si="158"/>
        <v>71040703014639</v>
      </c>
      <c r="B1032" s="114" t="s">
        <v>439</v>
      </c>
      <c r="C1032" s="115" t="s">
        <v>155</v>
      </c>
      <c r="D1032" s="116" t="s">
        <v>183</v>
      </c>
      <c r="E1032" s="117" t="s">
        <v>442</v>
      </c>
      <c r="F1032" s="118" t="s">
        <v>106</v>
      </c>
      <c r="G1032" s="119">
        <v>4639</v>
      </c>
      <c r="L1032" s="36" t="s">
        <v>167</v>
      </c>
      <c r="M1032" s="37">
        <v>4639</v>
      </c>
      <c r="N1032" s="3"/>
      <c r="O1032" s="3"/>
    </row>
    <row r="1033" spans="1:15">
      <c r="A1033" s="120" t="str">
        <f t="shared" si="158"/>
        <v>71040901010000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106</v>
      </c>
      <c r="G1033" s="119" t="s">
        <v>440</v>
      </c>
      <c r="L1033" s="36" t="s">
        <v>524</v>
      </c>
      <c r="N1033" s="3"/>
      <c r="O1033" s="3"/>
    </row>
    <row r="1034" spans="1:15">
      <c r="A1034" s="120" t="str">
        <f t="shared" si="158"/>
        <v>71040901014239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106</v>
      </c>
      <c r="G1034" s="119">
        <v>4239</v>
      </c>
      <c r="L1034" s="36" t="s">
        <v>125</v>
      </c>
      <c r="M1034" s="37">
        <v>4239</v>
      </c>
      <c r="N1034" s="3"/>
      <c r="O1034" s="3"/>
    </row>
    <row r="1035" spans="1:15">
      <c r="A1035" s="120" t="str">
        <f t="shared" si="158"/>
        <v>71040901015221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106</v>
      </c>
      <c r="G1035" s="119">
        <v>5221</v>
      </c>
      <c r="L1035" s="36" t="s">
        <v>428</v>
      </c>
      <c r="M1035" s="37">
        <v>5221</v>
      </c>
      <c r="N1035" s="3"/>
      <c r="O1035" s="3"/>
    </row>
    <row r="1036" spans="1:15">
      <c r="A1036" s="120" t="str">
        <f t="shared" si="158"/>
        <v>71040901020000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140</v>
      </c>
      <c r="G1036" s="119" t="s">
        <v>440</v>
      </c>
      <c r="L1036" s="36" t="s">
        <v>525</v>
      </c>
      <c r="N1036" s="3"/>
      <c r="O1036" s="3"/>
    </row>
    <row r="1037" spans="1:15" ht="45">
      <c r="A1037" s="120" t="str">
        <f t="shared" si="158"/>
        <v>71040901024637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140</v>
      </c>
      <c r="G1037" s="119">
        <v>4637</v>
      </c>
      <c r="L1037" s="36" t="s">
        <v>215</v>
      </c>
      <c r="M1037" s="37">
        <v>4637</v>
      </c>
      <c r="N1037" s="3"/>
      <c r="O1037" s="3"/>
    </row>
    <row r="1038" spans="1:15">
      <c r="A1038" s="120" t="str">
        <f t="shared" si="158"/>
        <v>71040901030000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442</v>
      </c>
      <c r="G1038" s="119" t="s">
        <v>440</v>
      </c>
      <c r="L1038" s="36" t="s">
        <v>526</v>
      </c>
      <c r="N1038" s="3"/>
      <c r="O1038" s="3"/>
    </row>
    <row r="1039" spans="1:15" ht="30">
      <c r="A1039" s="120" t="str">
        <f t="shared" si="158"/>
        <v>71040901034511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442</v>
      </c>
      <c r="G1039" s="119">
        <v>4511</v>
      </c>
      <c r="L1039" s="36" t="s">
        <v>217</v>
      </c>
      <c r="M1039" s="37">
        <v>4511</v>
      </c>
      <c r="N1039" s="3"/>
      <c r="O1039" s="3"/>
    </row>
    <row r="1040" spans="1:15">
      <c r="A1040" s="120" t="str">
        <f t="shared" si="158"/>
        <v>71040901040000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155</v>
      </c>
      <c r="G1040" s="119" t="s">
        <v>440</v>
      </c>
      <c r="L1040" s="36" t="s">
        <v>527</v>
      </c>
      <c r="N1040" s="3"/>
      <c r="O1040" s="3"/>
    </row>
    <row r="1041" spans="1:15">
      <c r="A1041" s="120" t="str">
        <f t="shared" si="158"/>
        <v>71040901044639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155</v>
      </c>
      <c r="G1041" s="119">
        <v>4639</v>
      </c>
      <c r="L1041" s="36" t="s">
        <v>167</v>
      </c>
      <c r="M1041" s="37">
        <v>4639</v>
      </c>
      <c r="N1041" s="3"/>
      <c r="O1041" s="3"/>
    </row>
    <row r="1042" spans="1:15" ht="30">
      <c r="A1042" s="120" t="str">
        <f t="shared" si="158"/>
        <v>71040901044819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155</v>
      </c>
      <c r="G1042" s="119">
        <v>4819</v>
      </c>
      <c r="L1042" s="36" t="s">
        <v>219</v>
      </c>
      <c r="M1042" s="37">
        <v>4819</v>
      </c>
      <c r="N1042" s="3"/>
      <c r="O1042" s="3"/>
    </row>
    <row r="1043" spans="1:15">
      <c r="A1043" s="120" t="str">
        <f t="shared" si="158"/>
        <v>71040901050000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149</v>
      </c>
      <c r="G1043" s="119" t="s">
        <v>440</v>
      </c>
      <c r="L1043" s="36" t="s">
        <v>528</v>
      </c>
      <c r="N1043" s="3"/>
      <c r="O1043" s="3"/>
    </row>
    <row r="1044" spans="1:15">
      <c r="A1044" s="120" t="str">
        <f t="shared" si="158"/>
        <v>71040901058111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149</v>
      </c>
      <c r="G1044" s="119">
        <v>8111</v>
      </c>
      <c r="L1044" s="36" t="s">
        <v>434</v>
      </c>
      <c r="M1044" s="37">
        <v>8111</v>
      </c>
      <c r="N1044" s="3"/>
      <c r="O1044" s="3"/>
    </row>
    <row r="1045" spans="1:15">
      <c r="A1045" s="120" t="str">
        <f t="shared" si="158"/>
        <v>71040901058411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149</v>
      </c>
      <c r="G1045" s="119">
        <v>8411</v>
      </c>
      <c r="L1045" s="36" t="s">
        <v>438</v>
      </c>
      <c r="M1045" s="37">
        <v>8411</v>
      </c>
      <c r="N1045" s="3"/>
      <c r="O1045" s="3"/>
    </row>
    <row r="1046" spans="1:15">
      <c r="A1046" s="120" t="str">
        <f t="shared" si="158"/>
        <v>71040901060000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157</v>
      </c>
      <c r="G1046" s="119" t="s">
        <v>440</v>
      </c>
      <c r="L1046" s="36" t="s">
        <v>529</v>
      </c>
      <c r="N1046" s="3"/>
      <c r="O1046" s="3"/>
    </row>
    <row r="1047" spans="1:15" ht="30">
      <c r="A1047" s="120" t="str">
        <f t="shared" si="158"/>
        <v>71040901064819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157</v>
      </c>
      <c r="G1047" s="119">
        <v>4819</v>
      </c>
      <c r="L1047" s="36" t="s">
        <v>219</v>
      </c>
      <c r="M1047" s="37">
        <v>4819</v>
      </c>
      <c r="N1047" s="3"/>
      <c r="O1047" s="3"/>
    </row>
    <row r="1048" spans="1:15">
      <c r="A1048" s="120" t="str">
        <f t="shared" si="158"/>
        <v>71040901070000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183</v>
      </c>
      <c r="G1048" s="119" t="s">
        <v>440</v>
      </c>
      <c r="L1048" s="36" t="s">
        <v>530</v>
      </c>
      <c r="N1048" s="3"/>
      <c r="O1048" s="3"/>
    </row>
    <row r="1049" spans="1:15">
      <c r="A1049" s="120" t="str">
        <f t="shared" si="158"/>
        <v>71040901074239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183</v>
      </c>
      <c r="G1049" s="119">
        <v>4239</v>
      </c>
      <c r="L1049" s="36" t="s">
        <v>125</v>
      </c>
      <c r="M1049" s="37">
        <v>4239</v>
      </c>
      <c r="N1049" s="3"/>
      <c r="O1049" s="3"/>
    </row>
    <row r="1050" spans="1:15">
      <c r="A1050" s="120" t="str">
        <f t="shared" si="158"/>
        <v>71040901080000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185</v>
      </c>
      <c r="G1050" s="119" t="s">
        <v>440</v>
      </c>
      <c r="L1050" s="36" t="s">
        <v>531</v>
      </c>
      <c r="N1050" s="3"/>
      <c r="O1050" s="3"/>
    </row>
    <row r="1051" spans="1:15">
      <c r="A1051" s="120" t="str">
        <f t="shared" si="158"/>
        <v>71040901084234</v>
      </c>
      <c r="B1051" s="114" t="s">
        <v>439</v>
      </c>
      <c r="C1051" s="115" t="s">
        <v>155</v>
      </c>
      <c r="D1051" s="116" t="s">
        <v>187</v>
      </c>
      <c r="E1051" s="117" t="s">
        <v>106</v>
      </c>
      <c r="F1051" s="118" t="s">
        <v>185</v>
      </c>
      <c r="G1051" s="119">
        <v>4234</v>
      </c>
      <c r="L1051" s="36" t="s">
        <v>122</v>
      </c>
      <c r="M1051" s="37">
        <v>4234</v>
      </c>
      <c r="N1051" s="3"/>
      <c r="O1051" s="3"/>
    </row>
    <row r="1052" spans="1:15" ht="30">
      <c r="A1052" s="120" t="str">
        <f t="shared" si="158"/>
        <v>71040901084511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185</v>
      </c>
      <c r="G1052" s="119">
        <v>4511</v>
      </c>
      <c r="L1052" s="36" t="s">
        <v>217</v>
      </c>
      <c r="M1052" s="37">
        <v>4511</v>
      </c>
      <c r="N1052" s="3"/>
      <c r="O1052" s="3"/>
    </row>
    <row r="1053" spans="1:15">
      <c r="A1053" s="120" t="str">
        <f t="shared" si="158"/>
        <v>71040901094234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187</v>
      </c>
      <c r="G1053" s="119">
        <v>4234</v>
      </c>
      <c r="L1053" s="36" t="s">
        <v>122</v>
      </c>
      <c r="M1053" s="37">
        <v>4234</v>
      </c>
      <c r="N1053" s="3"/>
      <c r="O1053" s="3"/>
    </row>
    <row r="1054" spans="1:15">
      <c r="A1054" s="120" t="str">
        <f t="shared" si="158"/>
        <v>71040901100000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189</v>
      </c>
      <c r="G1054" s="119" t="s">
        <v>440</v>
      </c>
      <c r="L1054" s="36" t="s">
        <v>532</v>
      </c>
      <c r="N1054" s="3"/>
      <c r="O1054" s="3"/>
    </row>
    <row r="1055" spans="1:15">
      <c r="A1055" s="120" t="str">
        <f t="shared" si="158"/>
        <v>71040901104823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189</v>
      </c>
      <c r="G1055" s="119">
        <v>4823</v>
      </c>
      <c r="L1055" s="36" t="s">
        <v>133</v>
      </c>
      <c r="M1055" s="37">
        <v>4823</v>
      </c>
      <c r="N1055" s="3"/>
      <c r="O1055" s="3"/>
    </row>
    <row r="1056" spans="1:15">
      <c r="A1056" s="120" t="str">
        <f t="shared" si="158"/>
        <v>71040901105129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189</v>
      </c>
      <c r="G1056" s="119">
        <v>5129</v>
      </c>
      <c r="L1056" s="36" t="s">
        <v>424</v>
      </c>
      <c r="M1056" s="37">
        <v>5129</v>
      </c>
      <c r="N1056" s="3"/>
      <c r="O1056" s="3"/>
    </row>
    <row r="1057" spans="1:15">
      <c r="A1057" s="120" t="str">
        <f t="shared" si="158"/>
        <v>71040901110000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104</v>
      </c>
      <c r="G1057" s="119" t="s">
        <v>440</v>
      </c>
      <c r="L1057" s="36" t="s">
        <v>533</v>
      </c>
      <c r="N1057" s="3"/>
      <c r="O1057" s="3"/>
    </row>
    <row r="1058" spans="1:15" ht="30">
      <c r="A1058" s="120" t="str">
        <f t="shared" si="158"/>
        <v>71040901114512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104</v>
      </c>
      <c r="G1058" s="119" t="s">
        <v>229</v>
      </c>
      <c r="L1058" s="36" t="s">
        <v>230</v>
      </c>
      <c r="M1058" s="37">
        <v>4512</v>
      </c>
      <c r="N1058" s="3"/>
      <c r="O1058" s="3"/>
    </row>
    <row r="1059" spans="1:15">
      <c r="A1059" s="120" t="str">
        <f t="shared" si="158"/>
        <v>71050101015112</v>
      </c>
      <c r="B1059" s="114" t="s">
        <v>439</v>
      </c>
      <c r="C1059" s="115" t="s">
        <v>149</v>
      </c>
      <c r="D1059" s="116" t="s">
        <v>106</v>
      </c>
      <c r="E1059" s="117" t="s">
        <v>106</v>
      </c>
      <c r="F1059" s="118" t="s">
        <v>106</v>
      </c>
      <c r="G1059" s="119">
        <v>5112</v>
      </c>
      <c r="L1059" s="36" t="s">
        <v>173</v>
      </c>
      <c r="M1059" s="37">
        <v>5112</v>
      </c>
      <c r="N1059" s="3"/>
      <c r="O1059" s="3"/>
    </row>
    <row r="1060" spans="1:15" ht="30">
      <c r="A1060" s="120" t="str">
        <f t="shared" si="158"/>
        <v>71050101015113</v>
      </c>
      <c r="B1060" s="114" t="s">
        <v>439</v>
      </c>
      <c r="C1060" s="115" t="s">
        <v>149</v>
      </c>
      <c r="D1060" s="116" t="s">
        <v>106</v>
      </c>
      <c r="E1060" s="117" t="s">
        <v>106</v>
      </c>
      <c r="F1060" s="118" t="s">
        <v>106</v>
      </c>
      <c r="G1060" s="119">
        <v>5113</v>
      </c>
      <c r="L1060" s="36" t="s">
        <v>174</v>
      </c>
      <c r="M1060" s="37">
        <v>5113</v>
      </c>
      <c r="N1060" s="3"/>
      <c r="O1060" s="3"/>
    </row>
    <row r="1061" spans="1:15">
      <c r="A1061" s="120" t="str">
        <f t="shared" si="158"/>
        <v>71050101020000</v>
      </c>
      <c r="B1061" s="114" t="s">
        <v>439</v>
      </c>
      <c r="C1061" s="115" t="s">
        <v>149</v>
      </c>
      <c r="D1061" s="116" t="s">
        <v>106</v>
      </c>
      <c r="E1061" s="117" t="s">
        <v>106</v>
      </c>
      <c r="F1061" s="118" t="s">
        <v>140</v>
      </c>
      <c r="G1061" s="119" t="s">
        <v>440</v>
      </c>
      <c r="L1061" s="36" t="s">
        <v>534</v>
      </c>
      <c r="N1061" s="3"/>
      <c r="O1061" s="3"/>
    </row>
    <row r="1062" spans="1:15">
      <c r="A1062" s="120" t="str">
        <f t="shared" si="158"/>
        <v>71050101024213</v>
      </c>
      <c r="B1062" s="114" t="s">
        <v>439</v>
      </c>
      <c r="C1062" s="115" t="s">
        <v>149</v>
      </c>
      <c r="D1062" s="116" t="s">
        <v>106</v>
      </c>
      <c r="E1062" s="117" t="s">
        <v>106</v>
      </c>
      <c r="F1062" s="118" t="s">
        <v>140</v>
      </c>
      <c r="G1062" s="119">
        <v>4213</v>
      </c>
      <c r="L1062" s="36" t="s">
        <v>115</v>
      </c>
      <c r="M1062" s="37">
        <v>4213</v>
      </c>
      <c r="N1062" s="3"/>
      <c r="O1062" s="3"/>
    </row>
    <row r="1063" spans="1:15">
      <c r="A1063" s="120" t="str">
        <f t="shared" si="158"/>
        <v>71050300000000</v>
      </c>
      <c r="B1063" s="114" t="s">
        <v>439</v>
      </c>
      <c r="C1063" s="115" t="s">
        <v>149</v>
      </c>
      <c r="D1063" s="116" t="s">
        <v>442</v>
      </c>
      <c r="E1063" s="117" t="s">
        <v>441</v>
      </c>
      <c r="F1063" s="118" t="s">
        <v>441</v>
      </c>
      <c r="G1063" s="119" t="s">
        <v>440</v>
      </c>
      <c r="L1063" s="36" t="s">
        <v>535</v>
      </c>
      <c r="N1063" s="3"/>
      <c r="O1063" s="3"/>
    </row>
    <row r="1064" spans="1:15">
      <c r="A1064" s="120" t="str">
        <f t="shared" si="158"/>
        <v>71050300000001</v>
      </c>
      <c r="B1064" s="114" t="s">
        <v>439</v>
      </c>
      <c r="C1064" s="115" t="s">
        <v>149</v>
      </c>
      <c r="D1064" s="116" t="s">
        <v>442</v>
      </c>
      <c r="E1064" s="117" t="s">
        <v>441</v>
      </c>
      <c r="F1064" s="118" t="s">
        <v>441</v>
      </c>
      <c r="G1064" s="119" t="s">
        <v>96</v>
      </c>
      <c r="L1064" s="36" t="e">
        <v>#N/A</v>
      </c>
      <c r="N1064" s="3"/>
      <c r="O1064" s="3"/>
    </row>
    <row r="1065" spans="1:15">
      <c r="A1065" s="120" t="str">
        <f t="shared" ref="A1065:A1128" si="159">CONCATENATE(B1065,C1065,D1065,E1065,F1065,G1065)</f>
        <v>71050301000000</v>
      </c>
      <c r="B1065" s="114" t="s">
        <v>439</v>
      </c>
      <c r="C1065" s="115" t="s">
        <v>149</v>
      </c>
      <c r="D1065" s="116" t="s">
        <v>442</v>
      </c>
      <c r="E1065" s="117" t="s">
        <v>106</v>
      </c>
      <c r="F1065" s="118" t="s">
        <v>441</v>
      </c>
      <c r="G1065" s="119" t="s">
        <v>440</v>
      </c>
      <c r="L1065" s="36" t="s">
        <v>536</v>
      </c>
      <c r="N1065" s="3"/>
      <c r="O1065" s="3"/>
    </row>
    <row r="1066" spans="1:15">
      <c r="A1066" s="120" t="str">
        <f t="shared" si="159"/>
        <v>71050301000001</v>
      </c>
      <c r="B1066" s="114" t="s">
        <v>439</v>
      </c>
      <c r="C1066" s="115" t="s">
        <v>149</v>
      </c>
      <c r="D1066" s="116" t="s">
        <v>442</v>
      </c>
      <c r="E1066" s="117" t="s">
        <v>106</v>
      </c>
      <c r="F1066" s="118" t="s">
        <v>441</v>
      </c>
      <c r="G1066" s="119" t="s">
        <v>96</v>
      </c>
      <c r="L1066" s="36" t="e">
        <v>#N/A</v>
      </c>
      <c r="N1066" s="3"/>
      <c r="O1066" s="3"/>
    </row>
    <row r="1067" spans="1:15">
      <c r="A1067" s="120" t="str">
        <f t="shared" si="159"/>
        <v>71050301010000</v>
      </c>
      <c r="B1067" s="114" t="s">
        <v>439</v>
      </c>
      <c r="C1067" s="115" t="s">
        <v>149</v>
      </c>
      <c r="D1067" s="116" t="s">
        <v>442</v>
      </c>
      <c r="E1067" s="117" t="s">
        <v>106</v>
      </c>
      <c r="F1067" s="118" t="s">
        <v>106</v>
      </c>
      <c r="G1067" s="119" t="s">
        <v>440</v>
      </c>
      <c r="L1067" s="36" t="s">
        <v>537</v>
      </c>
      <c r="N1067" s="3"/>
      <c r="O1067" s="3"/>
    </row>
    <row r="1068" spans="1:15">
      <c r="A1068" s="120" t="str">
        <f t="shared" si="159"/>
        <v>71050301014213</v>
      </c>
      <c r="B1068" s="114" t="s">
        <v>439</v>
      </c>
      <c r="C1068" s="115" t="s">
        <v>149</v>
      </c>
      <c r="D1068" s="116" t="s">
        <v>442</v>
      </c>
      <c r="E1068" s="117" t="s">
        <v>106</v>
      </c>
      <c r="F1068" s="118" t="s">
        <v>106</v>
      </c>
      <c r="G1068" s="119">
        <v>4213</v>
      </c>
      <c r="L1068" s="36" t="s">
        <v>115</v>
      </c>
      <c r="M1068" s="37">
        <v>4213</v>
      </c>
      <c r="N1068" s="3"/>
      <c r="O1068" s="3"/>
    </row>
    <row r="1069" spans="1:15">
      <c r="A1069" s="120" t="str">
        <f t="shared" si="159"/>
        <v>71050601014269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106</v>
      </c>
      <c r="G1069" s="119">
        <v>4269</v>
      </c>
      <c r="L1069" s="36" t="s">
        <v>240</v>
      </c>
      <c r="M1069" s="37">
        <v>4269</v>
      </c>
      <c r="N1069" s="3"/>
      <c r="O1069" s="3"/>
    </row>
    <row r="1070" spans="1:15" ht="45">
      <c r="A1070" s="120" t="str">
        <f t="shared" si="159"/>
        <v>71050601014638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106</v>
      </c>
      <c r="G1070" s="119">
        <v>4638</v>
      </c>
      <c r="L1070" s="36" t="s">
        <v>241</v>
      </c>
      <c r="M1070" s="37">
        <v>4638</v>
      </c>
      <c r="N1070" s="3"/>
      <c r="O1070" s="3"/>
    </row>
    <row r="1071" spans="1:15" ht="30">
      <c r="A1071" s="120" t="str">
        <f t="shared" si="159"/>
        <v>71050601014819</v>
      </c>
      <c r="B1071" s="114" t="s">
        <v>439</v>
      </c>
      <c r="C1071" s="115" t="s">
        <v>149</v>
      </c>
      <c r="D1071" s="116" t="s">
        <v>157</v>
      </c>
      <c r="E1071" s="117" t="s">
        <v>106</v>
      </c>
      <c r="F1071" s="118" t="s">
        <v>106</v>
      </c>
      <c r="G1071" s="119">
        <v>4819</v>
      </c>
      <c r="L1071" s="36" t="s">
        <v>219</v>
      </c>
      <c r="M1071" s="37">
        <v>4819</v>
      </c>
      <c r="N1071" s="3"/>
      <c r="O1071" s="3"/>
    </row>
    <row r="1072" spans="1:15" ht="30">
      <c r="A1072" s="120" t="str">
        <f t="shared" si="159"/>
        <v>71050601015113</v>
      </c>
      <c r="B1072" s="114" t="s">
        <v>439</v>
      </c>
      <c r="C1072" s="115" t="s">
        <v>149</v>
      </c>
      <c r="D1072" s="116" t="s">
        <v>157</v>
      </c>
      <c r="E1072" s="117" t="s">
        <v>106</v>
      </c>
      <c r="F1072" s="118" t="s">
        <v>106</v>
      </c>
      <c r="G1072" s="119">
        <v>5113</v>
      </c>
      <c r="L1072" s="36" t="s">
        <v>174</v>
      </c>
      <c r="M1072" s="37">
        <v>5113</v>
      </c>
      <c r="N1072" s="3"/>
      <c r="O1072" s="3"/>
    </row>
    <row r="1073" spans="1:15">
      <c r="A1073" s="120" t="str">
        <f t="shared" si="159"/>
        <v>71050601040000</v>
      </c>
      <c r="B1073" s="114" t="s">
        <v>439</v>
      </c>
      <c r="C1073" s="115" t="s">
        <v>149</v>
      </c>
      <c r="D1073" s="116" t="s">
        <v>157</v>
      </c>
      <c r="E1073" s="117" t="s">
        <v>106</v>
      </c>
      <c r="F1073" s="118" t="s">
        <v>155</v>
      </c>
      <c r="G1073" s="119" t="s">
        <v>440</v>
      </c>
      <c r="L1073" s="36" t="s">
        <v>538</v>
      </c>
      <c r="N1073" s="3"/>
      <c r="O1073" s="3"/>
    </row>
    <row r="1074" spans="1:15">
      <c r="A1074" s="120" t="str">
        <f t="shared" si="159"/>
        <v>71050601044269</v>
      </c>
      <c r="B1074" s="114" t="s">
        <v>439</v>
      </c>
      <c r="C1074" s="115" t="s">
        <v>149</v>
      </c>
      <c r="D1074" s="116" t="s">
        <v>157</v>
      </c>
      <c r="E1074" s="117" t="s">
        <v>106</v>
      </c>
      <c r="F1074" s="118" t="s">
        <v>155</v>
      </c>
      <c r="G1074" s="119">
        <v>4269</v>
      </c>
      <c r="L1074" s="36" t="s">
        <v>240</v>
      </c>
      <c r="M1074" s="37">
        <v>4269</v>
      </c>
      <c r="N1074" s="3"/>
      <c r="O1074" s="3"/>
    </row>
    <row r="1075" spans="1:15" ht="30">
      <c r="A1075" s="120" t="str">
        <f t="shared" si="159"/>
        <v>71050601044819</v>
      </c>
      <c r="B1075" s="114" t="s">
        <v>439</v>
      </c>
      <c r="C1075" s="115" t="s">
        <v>149</v>
      </c>
      <c r="D1075" s="116" t="s">
        <v>157</v>
      </c>
      <c r="E1075" s="117" t="s">
        <v>106</v>
      </c>
      <c r="F1075" s="118" t="s">
        <v>155</v>
      </c>
      <c r="G1075" s="119">
        <v>4819</v>
      </c>
      <c r="L1075" s="36" t="s">
        <v>219</v>
      </c>
      <c r="M1075" s="37">
        <v>4819</v>
      </c>
      <c r="N1075" s="3"/>
      <c r="O1075" s="3"/>
    </row>
    <row r="1076" spans="1:15">
      <c r="A1076" s="120" t="str">
        <f t="shared" si="159"/>
        <v>71050601045221</v>
      </c>
      <c r="B1076" s="114" t="s">
        <v>439</v>
      </c>
      <c r="C1076" s="115" t="s">
        <v>149</v>
      </c>
      <c r="D1076" s="116" t="s">
        <v>157</v>
      </c>
      <c r="E1076" s="117" t="s">
        <v>106</v>
      </c>
      <c r="F1076" s="118" t="s">
        <v>155</v>
      </c>
      <c r="G1076" s="119">
        <v>5221</v>
      </c>
      <c r="L1076" s="36" t="s">
        <v>428</v>
      </c>
      <c r="M1076" s="37">
        <v>5221</v>
      </c>
      <c r="N1076" s="3"/>
      <c r="O1076" s="3"/>
    </row>
    <row r="1077" spans="1:15">
      <c r="A1077" s="120" t="str">
        <f t="shared" si="159"/>
        <v>71050601050000</v>
      </c>
      <c r="B1077" s="114" t="s">
        <v>439</v>
      </c>
      <c r="C1077" s="115" t="s">
        <v>149</v>
      </c>
      <c r="D1077" s="116" t="s">
        <v>157</v>
      </c>
      <c r="E1077" s="117" t="s">
        <v>106</v>
      </c>
      <c r="F1077" s="118" t="s">
        <v>149</v>
      </c>
      <c r="G1077" s="119" t="s">
        <v>440</v>
      </c>
      <c r="L1077" s="36" t="s">
        <v>539</v>
      </c>
      <c r="N1077" s="3"/>
      <c r="O1077" s="3"/>
    </row>
    <row r="1078" spans="1:15">
      <c r="A1078" s="120" t="str">
        <f t="shared" si="159"/>
        <v>71050601054861</v>
      </c>
      <c r="B1078" s="114" t="s">
        <v>439</v>
      </c>
      <c r="C1078" s="115" t="s">
        <v>149</v>
      </c>
      <c r="D1078" s="116" t="s">
        <v>157</v>
      </c>
      <c r="E1078" s="117" t="s">
        <v>106</v>
      </c>
      <c r="F1078" s="118" t="s">
        <v>149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9"/>
        <v>71060101025111</v>
      </c>
      <c r="B1079" s="114" t="s">
        <v>439</v>
      </c>
      <c r="C1079" s="115" t="s">
        <v>157</v>
      </c>
      <c r="D1079" s="116" t="s">
        <v>106</v>
      </c>
      <c r="E1079" s="117" t="s">
        <v>106</v>
      </c>
      <c r="F1079" s="118" t="s">
        <v>140</v>
      </c>
      <c r="G1079" s="119">
        <v>5111</v>
      </c>
      <c r="L1079" s="36" t="s">
        <v>421</v>
      </c>
      <c r="M1079" s="37">
        <v>5111</v>
      </c>
      <c r="N1079" s="3"/>
      <c r="O1079" s="3"/>
    </row>
    <row r="1080" spans="1:15">
      <c r="A1080" s="120" t="str">
        <f t="shared" si="159"/>
        <v>71060101025112</v>
      </c>
      <c r="B1080" s="114" t="s">
        <v>439</v>
      </c>
      <c r="C1080" s="115" t="s">
        <v>157</v>
      </c>
      <c r="D1080" s="116" t="s">
        <v>106</v>
      </c>
      <c r="E1080" s="117" t="s">
        <v>106</v>
      </c>
      <c r="F1080" s="118" t="s">
        <v>140</v>
      </c>
      <c r="G1080" s="119">
        <v>5112</v>
      </c>
      <c r="L1080" s="36" t="s">
        <v>173</v>
      </c>
      <c r="M1080" s="37">
        <v>5112</v>
      </c>
      <c r="N1080" s="3"/>
      <c r="O1080" s="3"/>
    </row>
    <row r="1081" spans="1:15">
      <c r="A1081" s="120" t="str">
        <f t="shared" si="159"/>
        <v>71060300000000</v>
      </c>
      <c r="B1081" s="114" t="s">
        <v>439</v>
      </c>
      <c r="C1081" s="115" t="s">
        <v>157</v>
      </c>
      <c r="D1081" s="116" t="s">
        <v>442</v>
      </c>
      <c r="E1081" s="117" t="s">
        <v>441</v>
      </c>
      <c r="F1081" s="118" t="s">
        <v>441</v>
      </c>
      <c r="G1081" s="119" t="s">
        <v>440</v>
      </c>
      <c r="L1081" s="36" t="s">
        <v>540</v>
      </c>
      <c r="N1081" s="3"/>
      <c r="O1081" s="3"/>
    </row>
    <row r="1082" spans="1:15">
      <c r="A1082" s="120" t="str">
        <f t="shared" si="159"/>
        <v>71060300000001</v>
      </c>
      <c r="B1082" s="114" t="s">
        <v>439</v>
      </c>
      <c r="C1082" s="115" t="s">
        <v>157</v>
      </c>
      <c r="D1082" s="116" t="s">
        <v>442</v>
      </c>
      <c r="E1082" s="117" t="s">
        <v>441</v>
      </c>
      <c r="F1082" s="118" t="s">
        <v>441</v>
      </c>
      <c r="G1082" s="119" t="s">
        <v>96</v>
      </c>
      <c r="L1082" s="36" t="e">
        <v>#N/A</v>
      </c>
      <c r="N1082" s="3"/>
      <c r="O1082" s="3"/>
    </row>
    <row r="1083" spans="1:15">
      <c r="A1083" s="120" t="str">
        <f t="shared" si="159"/>
        <v>71060301000000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441</v>
      </c>
      <c r="G1083" s="119" t="s">
        <v>440</v>
      </c>
      <c r="L1083" s="36" t="s">
        <v>541</v>
      </c>
      <c r="N1083" s="3"/>
      <c r="O1083" s="3"/>
    </row>
    <row r="1084" spans="1:15">
      <c r="A1084" s="120" t="str">
        <f t="shared" si="159"/>
        <v>71060301000001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441</v>
      </c>
      <c r="G1084" s="119" t="s">
        <v>96</v>
      </c>
      <c r="L1084" s="36" t="e">
        <v>#N/A</v>
      </c>
      <c r="N1084" s="3"/>
      <c r="O1084" s="3"/>
    </row>
    <row r="1085" spans="1:15">
      <c r="A1085" s="120" t="str">
        <f t="shared" si="159"/>
        <v>71060301010000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106</v>
      </c>
      <c r="G1085" s="119" t="s">
        <v>440</v>
      </c>
      <c r="L1085" s="36" t="s">
        <v>542</v>
      </c>
      <c r="N1085" s="3"/>
      <c r="O1085" s="3"/>
    </row>
    <row r="1086" spans="1:15">
      <c r="A1086" s="120" t="str">
        <f t="shared" si="159"/>
        <v>71060301014861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106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9"/>
        <v>71060301020000</v>
      </c>
      <c r="B1087" s="114" t="s">
        <v>439</v>
      </c>
      <c r="C1087" s="115" t="s">
        <v>157</v>
      </c>
      <c r="D1087" s="116" t="s">
        <v>442</v>
      </c>
      <c r="E1087" s="117" t="s">
        <v>106</v>
      </c>
      <c r="F1087" s="118" t="s">
        <v>140</v>
      </c>
      <c r="G1087" s="119" t="s">
        <v>440</v>
      </c>
      <c r="L1087" s="36" t="s">
        <v>543</v>
      </c>
      <c r="N1087" s="3"/>
      <c r="O1087" s="3"/>
    </row>
    <row r="1088" spans="1:15">
      <c r="A1088" s="120" t="str">
        <f t="shared" si="159"/>
        <v>71060301024861</v>
      </c>
      <c r="B1088" s="114" t="s">
        <v>439</v>
      </c>
      <c r="C1088" s="115" t="s">
        <v>157</v>
      </c>
      <c r="D1088" s="116" t="s">
        <v>442</v>
      </c>
      <c r="E1088" s="117" t="s">
        <v>106</v>
      </c>
      <c r="F1088" s="118" t="s">
        <v>140</v>
      </c>
      <c r="G1088" s="119">
        <v>4861</v>
      </c>
      <c r="L1088" s="36" t="s">
        <v>134</v>
      </c>
      <c r="M1088" s="37">
        <v>4861</v>
      </c>
      <c r="N1088" s="3"/>
      <c r="O1088" s="3"/>
    </row>
    <row r="1089" spans="1:15">
      <c r="A1089" s="120" t="str">
        <f t="shared" si="159"/>
        <v>71060301030000</v>
      </c>
      <c r="B1089" s="114" t="s">
        <v>439</v>
      </c>
      <c r="C1089" s="115" t="s">
        <v>157</v>
      </c>
      <c r="D1089" s="116" t="s">
        <v>442</v>
      </c>
      <c r="E1089" s="117" t="s">
        <v>106</v>
      </c>
      <c r="F1089" s="118" t="s">
        <v>442</v>
      </c>
      <c r="G1089" s="119" t="s">
        <v>440</v>
      </c>
      <c r="L1089" s="36" t="s">
        <v>544</v>
      </c>
      <c r="N1089" s="3"/>
      <c r="O1089" s="3"/>
    </row>
    <row r="1090" spans="1:15">
      <c r="A1090" s="120" t="str">
        <f t="shared" si="159"/>
        <v>71060301034861</v>
      </c>
      <c r="B1090" s="114" t="s">
        <v>439</v>
      </c>
      <c r="C1090" s="115" t="s">
        <v>157</v>
      </c>
      <c r="D1090" s="116" t="s">
        <v>442</v>
      </c>
      <c r="E1090" s="117" t="s">
        <v>106</v>
      </c>
      <c r="F1090" s="118" t="s">
        <v>442</v>
      </c>
      <c r="G1090" s="119">
        <v>4861</v>
      </c>
      <c r="L1090" s="36" t="s">
        <v>134</v>
      </c>
      <c r="M1090" s="37">
        <v>4861</v>
      </c>
      <c r="N1090" s="3"/>
      <c r="O1090" s="3"/>
    </row>
    <row r="1091" spans="1:15">
      <c r="A1091" s="120" t="str">
        <f t="shared" si="159"/>
        <v>71060301040000</v>
      </c>
      <c r="B1091" s="114" t="s">
        <v>439</v>
      </c>
      <c r="C1091" s="115" t="s">
        <v>157</v>
      </c>
      <c r="D1091" s="116" t="s">
        <v>442</v>
      </c>
      <c r="E1091" s="117" t="s">
        <v>106</v>
      </c>
      <c r="F1091" s="118" t="s">
        <v>155</v>
      </c>
      <c r="G1091" s="119" t="s">
        <v>440</v>
      </c>
      <c r="L1091" s="36" t="s">
        <v>545</v>
      </c>
      <c r="N1091" s="3"/>
      <c r="O1091" s="3"/>
    </row>
    <row r="1092" spans="1:15">
      <c r="A1092" s="120" t="str">
        <f t="shared" si="159"/>
        <v>71060301044861</v>
      </c>
      <c r="B1092" s="114" t="s">
        <v>439</v>
      </c>
      <c r="C1092" s="115" t="s">
        <v>157</v>
      </c>
      <c r="D1092" s="116" t="s">
        <v>442</v>
      </c>
      <c r="E1092" s="117" t="s">
        <v>106</v>
      </c>
      <c r="F1092" s="118" t="s">
        <v>155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9"/>
        <v>71060301050000</v>
      </c>
      <c r="B1093" s="114" t="s">
        <v>439</v>
      </c>
      <c r="C1093" s="115" t="s">
        <v>157</v>
      </c>
      <c r="D1093" s="116" t="s">
        <v>442</v>
      </c>
      <c r="E1093" s="117" t="s">
        <v>106</v>
      </c>
      <c r="F1093" s="118" t="s">
        <v>149</v>
      </c>
      <c r="G1093" s="119" t="s">
        <v>440</v>
      </c>
      <c r="L1093" s="36" t="s">
        <v>546</v>
      </c>
      <c r="N1093" s="3"/>
      <c r="O1093" s="3"/>
    </row>
    <row r="1094" spans="1:15">
      <c r="A1094" s="120" t="str">
        <f t="shared" si="159"/>
        <v>71060301054861</v>
      </c>
      <c r="B1094" s="114" t="s">
        <v>439</v>
      </c>
      <c r="C1094" s="115" t="s">
        <v>157</v>
      </c>
      <c r="D1094" s="116" t="s">
        <v>442</v>
      </c>
      <c r="E1094" s="117" t="s">
        <v>106</v>
      </c>
      <c r="F1094" s="118" t="s">
        <v>149</v>
      </c>
      <c r="G1094" s="119">
        <v>4861</v>
      </c>
      <c r="L1094" s="36" t="s">
        <v>134</v>
      </c>
      <c r="M1094" s="37">
        <v>4861</v>
      </c>
      <c r="N1094" s="3"/>
      <c r="O1094" s="3"/>
    </row>
    <row r="1095" spans="1:15">
      <c r="A1095" s="120" t="str">
        <f t="shared" si="159"/>
        <v>71060401010000</v>
      </c>
      <c r="B1095" s="114" t="s">
        <v>439</v>
      </c>
      <c r="C1095" s="115" t="s">
        <v>157</v>
      </c>
      <c r="D1095" s="116" t="s">
        <v>155</v>
      </c>
      <c r="E1095" s="117" t="s">
        <v>106</v>
      </c>
      <c r="F1095" s="118" t="s">
        <v>106</v>
      </c>
      <c r="G1095" s="119" t="s">
        <v>440</v>
      </c>
      <c r="L1095" s="36" t="s">
        <v>547</v>
      </c>
      <c r="N1095" s="3"/>
      <c r="O1095" s="3"/>
    </row>
    <row r="1096" spans="1:15" ht="30">
      <c r="A1096" s="120" t="str">
        <f t="shared" si="159"/>
        <v>71060401015113</v>
      </c>
      <c r="B1096" s="114" t="s">
        <v>439</v>
      </c>
      <c r="C1096" s="115" t="s">
        <v>157</v>
      </c>
      <c r="D1096" s="116" t="s">
        <v>155</v>
      </c>
      <c r="E1096" s="117" t="s">
        <v>106</v>
      </c>
      <c r="F1096" s="118" t="s">
        <v>106</v>
      </c>
      <c r="G1096" s="119">
        <v>5113</v>
      </c>
      <c r="L1096" s="36" t="s">
        <v>174</v>
      </c>
      <c r="M1096" s="37">
        <v>5113</v>
      </c>
      <c r="N1096" s="3"/>
      <c r="O1096" s="3"/>
    </row>
    <row r="1097" spans="1:15">
      <c r="A1097" s="120" t="str">
        <f t="shared" si="159"/>
        <v>71060401015129</v>
      </c>
      <c r="B1097" s="114" t="s">
        <v>439</v>
      </c>
      <c r="C1097" s="115" t="s">
        <v>157</v>
      </c>
      <c r="D1097" s="116" t="s">
        <v>155</v>
      </c>
      <c r="E1097" s="117" t="s">
        <v>106</v>
      </c>
      <c r="F1097" s="118" t="s">
        <v>106</v>
      </c>
      <c r="G1097" s="119">
        <v>5129</v>
      </c>
      <c r="L1097" s="36" t="s">
        <v>424</v>
      </c>
      <c r="M1097" s="37">
        <v>5129</v>
      </c>
      <c r="N1097" s="3"/>
      <c r="O1097" s="3"/>
    </row>
    <row r="1098" spans="1:15">
      <c r="A1098" s="120" t="str">
        <f t="shared" si="159"/>
        <v>71060401020000</v>
      </c>
      <c r="B1098" s="114" t="s">
        <v>439</v>
      </c>
      <c r="C1098" s="115" t="s">
        <v>157</v>
      </c>
      <c r="D1098" s="116" t="s">
        <v>155</v>
      </c>
      <c r="E1098" s="117" t="s">
        <v>106</v>
      </c>
      <c r="F1098" s="118" t="s">
        <v>140</v>
      </c>
      <c r="G1098" s="119" t="s">
        <v>440</v>
      </c>
      <c r="L1098" s="36" t="s">
        <v>548</v>
      </c>
      <c r="N1098" s="3"/>
      <c r="O1098" s="3"/>
    </row>
    <row r="1099" spans="1:15" ht="30">
      <c r="A1099" s="120" t="str">
        <f t="shared" si="159"/>
        <v>71060401024511</v>
      </c>
      <c r="B1099" s="114" t="s">
        <v>439</v>
      </c>
      <c r="C1099" s="115" t="s">
        <v>157</v>
      </c>
      <c r="D1099" s="116" t="s">
        <v>155</v>
      </c>
      <c r="E1099" s="117" t="s">
        <v>106</v>
      </c>
      <c r="F1099" s="118" t="s">
        <v>140</v>
      </c>
      <c r="G1099" s="119">
        <v>4511</v>
      </c>
      <c r="L1099" s="36" t="s">
        <v>217</v>
      </c>
      <c r="M1099" s="37">
        <v>4511</v>
      </c>
      <c r="N1099" s="3"/>
      <c r="O1099" s="3"/>
    </row>
    <row r="1100" spans="1:15">
      <c r="A1100" s="120" t="str">
        <f t="shared" si="159"/>
        <v>71060401024861</v>
      </c>
      <c r="B1100" s="114" t="s">
        <v>439</v>
      </c>
      <c r="C1100" s="115" t="s">
        <v>157</v>
      </c>
      <c r="D1100" s="116" t="s">
        <v>155</v>
      </c>
      <c r="E1100" s="117" t="s">
        <v>106</v>
      </c>
      <c r="F1100" s="118" t="s">
        <v>140</v>
      </c>
      <c r="G1100" s="119">
        <v>4861</v>
      </c>
      <c r="L1100" s="36" t="s">
        <v>134</v>
      </c>
      <c r="M1100" s="37">
        <v>4861</v>
      </c>
      <c r="N1100" s="3"/>
      <c r="O1100" s="3"/>
    </row>
    <row r="1101" spans="1:15">
      <c r="A1101" s="120" t="str">
        <f t="shared" si="159"/>
        <v>71060401040000</v>
      </c>
      <c r="B1101" s="114" t="s">
        <v>439</v>
      </c>
      <c r="C1101" s="115" t="s">
        <v>157</v>
      </c>
      <c r="D1101" s="116" t="s">
        <v>155</v>
      </c>
      <c r="E1101" s="117" t="s">
        <v>106</v>
      </c>
      <c r="F1101" s="118" t="s">
        <v>155</v>
      </c>
      <c r="G1101" s="119" t="s">
        <v>440</v>
      </c>
      <c r="L1101" s="36" t="s">
        <v>549</v>
      </c>
      <c r="N1101" s="3"/>
      <c r="O1101" s="3"/>
    </row>
    <row r="1102" spans="1:15" ht="30">
      <c r="A1102" s="120" t="str">
        <f t="shared" si="159"/>
        <v>71060401045113</v>
      </c>
      <c r="B1102" s="114" t="s">
        <v>439</v>
      </c>
      <c r="C1102" s="115" t="s">
        <v>157</v>
      </c>
      <c r="D1102" s="116" t="s">
        <v>155</v>
      </c>
      <c r="E1102" s="117" t="s">
        <v>106</v>
      </c>
      <c r="F1102" s="118" t="s">
        <v>155</v>
      </c>
      <c r="G1102" s="119">
        <v>5113</v>
      </c>
      <c r="L1102" s="36" t="s">
        <v>174</v>
      </c>
      <c r="M1102" s="37">
        <v>5113</v>
      </c>
      <c r="N1102" s="3"/>
      <c r="O1102" s="3"/>
    </row>
    <row r="1103" spans="1:15">
      <c r="A1103" s="120" t="str">
        <f t="shared" si="159"/>
        <v>71060500000000</v>
      </c>
      <c r="B1103" s="114" t="s">
        <v>439</v>
      </c>
      <c r="C1103" s="115" t="s">
        <v>157</v>
      </c>
      <c r="D1103" s="116" t="s">
        <v>149</v>
      </c>
      <c r="E1103" s="117" t="s">
        <v>441</v>
      </c>
      <c r="F1103" s="118" t="s">
        <v>441</v>
      </c>
      <c r="G1103" s="119" t="s">
        <v>440</v>
      </c>
      <c r="L1103" s="36" t="s">
        <v>550</v>
      </c>
      <c r="N1103" s="3"/>
      <c r="O1103" s="3"/>
    </row>
    <row r="1104" spans="1:15">
      <c r="A1104" s="120" t="str">
        <f t="shared" si="159"/>
        <v>71060500000001</v>
      </c>
      <c r="B1104" s="114" t="s">
        <v>439</v>
      </c>
      <c r="C1104" s="115" t="s">
        <v>157</v>
      </c>
      <c r="D1104" s="116" t="s">
        <v>149</v>
      </c>
      <c r="E1104" s="117" t="s">
        <v>441</v>
      </c>
      <c r="F1104" s="118" t="s">
        <v>441</v>
      </c>
      <c r="G1104" s="119" t="s">
        <v>96</v>
      </c>
      <c r="L1104" s="36" t="e">
        <v>#N/A</v>
      </c>
      <c r="N1104" s="3"/>
      <c r="O1104" s="3"/>
    </row>
    <row r="1105" spans="1:15">
      <c r="A1105" s="120" t="str">
        <f t="shared" si="159"/>
        <v>71060501000000</v>
      </c>
      <c r="B1105" s="114" t="s">
        <v>439</v>
      </c>
      <c r="C1105" s="115" t="s">
        <v>157</v>
      </c>
      <c r="D1105" s="116" t="s">
        <v>149</v>
      </c>
      <c r="E1105" s="117" t="s">
        <v>106</v>
      </c>
      <c r="F1105" s="118" t="s">
        <v>441</v>
      </c>
      <c r="G1105" s="119" t="s">
        <v>440</v>
      </c>
      <c r="L1105" s="36" t="s">
        <v>551</v>
      </c>
      <c r="N1105" s="3"/>
      <c r="O1105" s="3"/>
    </row>
    <row r="1106" spans="1:15">
      <c r="A1106" s="120" t="str">
        <f t="shared" si="159"/>
        <v>71060501000001</v>
      </c>
      <c r="B1106" s="114" t="s">
        <v>439</v>
      </c>
      <c r="C1106" s="115" t="s">
        <v>157</v>
      </c>
      <c r="D1106" s="116" t="s">
        <v>149</v>
      </c>
      <c r="E1106" s="117" t="s">
        <v>106</v>
      </c>
      <c r="F1106" s="118" t="s">
        <v>441</v>
      </c>
      <c r="G1106" s="119" t="s">
        <v>96</v>
      </c>
      <c r="L1106" s="36" t="e">
        <v>#N/A</v>
      </c>
      <c r="N1106" s="3"/>
      <c r="O1106" s="3"/>
    </row>
    <row r="1107" spans="1:15">
      <c r="A1107" s="120" t="str">
        <f t="shared" si="159"/>
        <v>71060501010000</v>
      </c>
      <c r="B1107" s="114" t="s">
        <v>439</v>
      </c>
      <c r="C1107" s="115" t="s">
        <v>157</v>
      </c>
      <c r="D1107" s="116" t="s">
        <v>149</v>
      </c>
      <c r="E1107" s="117" t="s">
        <v>106</v>
      </c>
      <c r="F1107" s="118" t="s">
        <v>106</v>
      </c>
      <c r="G1107" s="119" t="s">
        <v>440</v>
      </c>
      <c r="L1107" s="36" t="s">
        <v>552</v>
      </c>
      <c r="N1107" s="3"/>
      <c r="O1107" s="3"/>
    </row>
    <row r="1108" spans="1:15">
      <c r="A1108" s="120" t="str">
        <f t="shared" si="159"/>
        <v>71060501015134</v>
      </c>
      <c r="B1108" s="114" t="s">
        <v>439</v>
      </c>
      <c r="C1108" s="115" t="s">
        <v>157</v>
      </c>
      <c r="D1108" s="116" t="s">
        <v>149</v>
      </c>
      <c r="E1108" s="117" t="s">
        <v>106</v>
      </c>
      <c r="F1108" s="118" t="s">
        <v>106</v>
      </c>
      <c r="G1108" s="119">
        <v>5134</v>
      </c>
      <c r="L1108" s="36" t="s">
        <v>139</v>
      </c>
      <c r="M1108" s="37">
        <v>5134</v>
      </c>
      <c r="N1108" s="3"/>
      <c r="O1108" s="3"/>
    </row>
    <row r="1109" spans="1:15">
      <c r="A1109" s="120" t="str">
        <f t="shared" si="159"/>
        <v>71060601034269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442</v>
      </c>
      <c r="G1109" s="119">
        <v>4269</v>
      </c>
      <c r="L1109" s="36" t="s">
        <v>240</v>
      </c>
      <c r="M1109" s="37">
        <v>4269</v>
      </c>
      <c r="N1109" s="3"/>
      <c r="O1109" s="3"/>
    </row>
    <row r="1110" spans="1:15" ht="30">
      <c r="A1110" s="120" t="str">
        <f t="shared" si="159"/>
        <v>71060601034521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442</v>
      </c>
      <c r="G1110" s="119">
        <v>4521</v>
      </c>
      <c r="L1110" s="36" t="s">
        <v>267</v>
      </c>
      <c r="M1110" s="37">
        <v>4521</v>
      </c>
      <c r="N1110" s="3"/>
      <c r="O1110" s="3"/>
    </row>
    <row r="1111" spans="1:15" ht="30">
      <c r="A1111" s="120" t="str">
        <f t="shared" si="159"/>
        <v>71060601034819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442</v>
      </c>
      <c r="G1111" s="119">
        <v>4819</v>
      </c>
      <c r="L1111" s="36" t="s">
        <v>219</v>
      </c>
      <c r="M1111" s="37">
        <v>4819</v>
      </c>
      <c r="N1111" s="3"/>
      <c r="O1111" s="3"/>
    </row>
    <row r="1112" spans="1:15">
      <c r="A1112" s="120" t="str">
        <f t="shared" si="159"/>
        <v>71060601035112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442</v>
      </c>
      <c r="G1112" s="119">
        <v>5112</v>
      </c>
      <c r="L1112" s="36" t="s">
        <v>173</v>
      </c>
      <c r="M1112" s="37">
        <v>5112</v>
      </c>
      <c r="N1112" s="3"/>
      <c r="O1112" s="3"/>
    </row>
    <row r="1113" spans="1:15">
      <c r="A1113" s="120" t="str">
        <f t="shared" si="159"/>
        <v>71060601044269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155</v>
      </c>
      <c r="G1113" s="119">
        <v>4269</v>
      </c>
      <c r="L1113" s="36" t="s">
        <v>240</v>
      </c>
      <c r="M1113" s="37">
        <v>4269</v>
      </c>
      <c r="N1113" s="3"/>
      <c r="O1113" s="3"/>
    </row>
    <row r="1114" spans="1:15" ht="30">
      <c r="A1114" s="120" t="str">
        <f t="shared" si="159"/>
        <v>71060601044521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155</v>
      </c>
      <c r="G1114" s="119">
        <v>4521</v>
      </c>
      <c r="L1114" s="36" t="s">
        <v>267</v>
      </c>
      <c r="M1114" s="37">
        <v>4521</v>
      </c>
      <c r="N1114" s="3"/>
      <c r="O1114" s="3"/>
    </row>
    <row r="1115" spans="1:15">
      <c r="A1115" s="120" t="str">
        <f t="shared" si="159"/>
        <v>71060601050000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149</v>
      </c>
      <c r="G1115" s="119" t="s">
        <v>440</v>
      </c>
      <c r="L1115" s="36" t="s">
        <v>553</v>
      </c>
      <c r="N1115" s="3"/>
      <c r="O1115" s="3"/>
    </row>
    <row r="1116" spans="1:15">
      <c r="A1116" s="120" t="str">
        <f t="shared" si="159"/>
        <v>71060601054861</v>
      </c>
      <c r="B1116" s="114" t="s">
        <v>439</v>
      </c>
      <c r="C1116" s="115" t="s">
        <v>157</v>
      </c>
      <c r="D1116" s="116" t="s">
        <v>157</v>
      </c>
      <c r="E1116" s="117" t="s">
        <v>106</v>
      </c>
      <c r="F1116" s="118" t="s">
        <v>149</v>
      </c>
      <c r="G1116" s="119">
        <v>4861</v>
      </c>
      <c r="L1116" s="36" t="s">
        <v>134</v>
      </c>
      <c r="M1116" s="37">
        <v>4861</v>
      </c>
      <c r="N1116" s="3"/>
      <c r="O1116" s="3"/>
    </row>
    <row r="1117" spans="1:15">
      <c r="A1117" s="120" t="str">
        <f t="shared" si="159"/>
        <v>71060601060000</v>
      </c>
      <c r="B1117" s="114" t="s">
        <v>439</v>
      </c>
      <c r="C1117" s="115" t="s">
        <v>157</v>
      </c>
      <c r="D1117" s="116" t="s">
        <v>157</v>
      </c>
      <c r="E1117" s="117" t="s">
        <v>106</v>
      </c>
      <c r="F1117" s="118" t="s">
        <v>157</v>
      </c>
      <c r="G1117" s="119" t="s">
        <v>440</v>
      </c>
      <c r="L1117" s="36" t="s">
        <v>554</v>
      </c>
      <c r="N1117" s="3"/>
      <c r="O1117" s="3"/>
    </row>
    <row r="1118" spans="1:15" ht="45">
      <c r="A1118" s="120" t="str">
        <f t="shared" si="159"/>
        <v>71060601064638</v>
      </c>
      <c r="B1118" s="114" t="s">
        <v>439</v>
      </c>
      <c r="C1118" s="115" t="s">
        <v>157</v>
      </c>
      <c r="D1118" s="116" t="s">
        <v>157</v>
      </c>
      <c r="E1118" s="117" t="s">
        <v>106</v>
      </c>
      <c r="F1118" s="118" t="s">
        <v>157</v>
      </c>
      <c r="G1118" s="119">
        <v>4638</v>
      </c>
      <c r="L1118" s="36" t="s">
        <v>241</v>
      </c>
      <c r="M1118" s="37">
        <v>4638</v>
      </c>
      <c r="N1118" s="3"/>
      <c r="O1118" s="3"/>
    </row>
    <row r="1119" spans="1:15">
      <c r="A1119" s="120" t="str">
        <f t="shared" si="159"/>
        <v>71060601070000</v>
      </c>
      <c r="B1119" s="114" t="s">
        <v>439</v>
      </c>
      <c r="C1119" s="115" t="s">
        <v>157</v>
      </c>
      <c r="D1119" s="116" t="s">
        <v>157</v>
      </c>
      <c r="E1119" s="117" t="s">
        <v>106</v>
      </c>
      <c r="F1119" s="118" t="s">
        <v>183</v>
      </c>
      <c r="G1119" s="119" t="s">
        <v>440</v>
      </c>
      <c r="L1119" s="36" t="s">
        <v>555</v>
      </c>
      <c r="N1119" s="3"/>
      <c r="O1119" s="3"/>
    </row>
    <row r="1120" spans="1:15" ht="30">
      <c r="A1120" s="120" t="str">
        <f t="shared" si="159"/>
        <v>71060601074251</v>
      </c>
      <c r="B1120" s="114" t="s">
        <v>439</v>
      </c>
      <c r="C1120" s="115" t="s">
        <v>157</v>
      </c>
      <c r="D1120" s="116" t="s">
        <v>157</v>
      </c>
      <c r="E1120" s="117" t="s">
        <v>106</v>
      </c>
      <c r="F1120" s="118" t="s">
        <v>183</v>
      </c>
      <c r="G1120" s="119">
        <v>4251</v>
      </c>
      <c r="L1120" s="36" t="s">
        <v>142</v>
      </c>
      <c r="M1120" s="37">
        <v>4251</v>
      </c>
      <c r="N1120" s="3"/>
      <c r="O1120" s="3"/>
    </row>
    <row r="1121" spans="1:15">
      <c r="A1121" s="120" t="str">
        <f t="shared" si="159"/>
        <v>71060601090000</v>
      </c>
      <c r="B1121" s="114" t="s">
        <v>439</v>
      </c>
      <c r="C1121" s="115" t="s">
        <v>157</v>
      </c>
      <c r="D1121" s="116" t="s">
        <v>157</v>
      </c>
      <c r="E1121" s="117" t="s">
        <v>106</v>
      </c>
      <c r="F1121" s="118" t="s">
        <v>187</v>
      </c>
      <c r="G1121" s="119" t="s">
        <v>440</v>
      </c>
      <c r="L1121" s="36" t="s">
        <v>556</v>
      </c>
      <c r="N1121" s="3"/>
      <c r="O1121" s="3"/>
    </row>
    <row r="1122" spans="1:15" ht="30">
      <c r="A1122" s="120" t="str">
        <f t="shared" si="159"/>
        <v>71060601094251</v>
      </c>
      <c r="B1122" s="114" t="s">
        <v>439</v>
      </c>
      <c r="C1122" s="115" t="s">
        <v>157</v>
      </c>
      <c r="D1122" s="116" t="s">
        <v>157</v>
      </c>
      <c r="E1122" s="117" t="s">
        <v>106</v>
      </c>
      <c r="F1122" s="118" t="s">
        <v>187</v>
      </c>
      <c r="G1122" s="119">
        <v>4251</v>
      </c>
      <c r="L1122" s="36" t="s">
        <v>142</v>
      </c>
      <c r="M1122" s="37">
        <v>4251</v>
      </c>
      <c r="N1122" s="3"/>
      <c r="O1122" s="3"/>
    </row>
    <row r="1123" spans="1:15" ht="30">
      <c r="A1123" s="120" t="str">
        <f t="shared" si="159"/>
        <v>71060601095113</v>
      </c>
      <c r="B1123" s="114" t="s">
        <v>439</v>
      </c>
      <c r="C1123" s="115" t="s">
        <v>157</v>
      </c>
      <c r="D1123" s="116" t="s">
        <v>157</v>
      </c>
      <c r="E1123" s="117" t="s">
        <v>106</v>
      </c>
      <c r="F1123" s="118" t="s">
        <v>187</v>
      </c>
      <c r="G1123" s="119">
        <v>5113</v>
      </c>
      <c r="L1123" s="36" t="s">
        <v>174</v>
      </c>
      <c r="M1123" s="37">
        <v>5113</v>
      </c>
      <c r="N1123" s="3"/>
      <c r="O1123" s="3"/>
    </row>
    <row r="1124" spans="1:15">
      <c r="A1124" s="120" t="str">
        <f t="shared" si="159"/>
        <v>71070000000000</v>
      </c>
      <c r="B1124" s="114" t="s">
        <v>439</v>
      </c>
      <c r="C1124" s="115" t="s">
        <v>183</v>
      </c>
      <c r="D1124" s="116" t="s">
        <v>441</v>
      </c>
      <c r="E1124" s="117" t="s">
        <v>441</v>
      </c>
      <c r="F1124" s="118" t="s">
        <v>441</v>
      </c>
      <c r="G1124" s="119" t="s">
        <v>440</v>
      </c>
      <c r="L1124" s="36" t="s">
        <v>557</v>
      </c>
      <c r="N1124" s="3"/>
      <c r="O1124" s="3"/>
    </row>
    <row r="1125" spans="1:15">
      <c r="A1125" s="120" t="str">
        <f t="shared" si="159"/>
        <v>71070000000001</v>
      </c>
      <c r="B1125" s="114" t="s">
        <v>439</v>
      </c>
      <c r="C1125" s="115" t="s">
        <v>183</v>
      </c>
      <c r="D1125" s="116" t="s">
        <v>441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9"/>
        <v>71070100000000</v>
      </c>
      <c r="B1126" s="114" t="s">
        <v>439</v>
      </c>
      <c r="C1126" s="115" t="s">
        <v>183</v>
      </c>
      <c r="D1126" s="116" t="s">
        <v>106</v>
      </c>
      <c r="E1126" s="117" t="s">
        <v>441</v>
      </c>
      <c r="F1126" s="118" t="s">
        <v>441</v>
      </c>
      <c r="G1126" s="119" t="s">
        <v>440</v>
      </c>
      <c r="L1126" s="36" t="s">
        <v>558</v>
      </c>
      <c r="N1126" s="3"/>
      <c r="O1126" s="3"/>
    </row>
    <row r="1127" spans="1:15">
      <c r="A1127" s="120" t="str">
        <f t="shared" si="159"/>
        <v>71070100000001</v>
      </c>
      <c r="B1127" s="114" t="s">
        <v>439</v>
      </c>
      <c r="C1127" s="115" t="s">
        <v>183</v>
      </c>
      <c r="D1127" s="116" t="s">
        <v>106</v>
      </c>
      <c r="E1127" s="117" t="s">
        <v>441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9"/>
        <v>71070101000000</v>
      </c>
      <c r="B1128" s="114" t="s">
        <v>439</v>
      </c>
      <c r="C1128" s="115" t="s">
        <v>183</v>
      </c>
      <c r="D1128" s="116" t="s">
        <v>106</v>
      </c>
      <c r="E1128" s="117" t="s">
        <v>106</v>
      </c>
      <c r="F1128" s="118" t="s">
        <v>441</v>
      </c>
      <c r="G1128" s="119" t="s">
        <v>440</v>
      </c>
      <c r="L1128" s="36" t="s">
        <v>559</v>
      </c>
      <c r="N1128" s="3"/>
      <c r="O1128" s="3"/>
    </row>
    <row r="1129" spans="1:15">
      <c r="A1129" s="120" t="str">
        <f t="shared" ref="A1129:A1192" si="160">CONCATENATE(B1129,C1129,D1129,E1129,F1129,G1129)</f>
        <v>71070101000001</v>
      </c>
      <c r="B1129" s="114" t="s">
        <v>439</v>
      </c>
      <c r="C1129" s="115" t="s">
        <v>183</v>
      </c>
      <c r="D1129" s="116" t="s">
        <v>106</v>
      </c>
      <c r="E1129" s="117" t="s">
        <v>106</v>
      </c>
      <c r="F1129" s="118" t="s">
        <v>441</v>
      </c>
      <c r="G1129" s="119" t="s">
        <v>96</v>
      </c>
      <c r="L1129" s="36" t="e">
        <v>#N/A</v>
      </c>
      <c r="N1129" s="3"/>
      <c r="O1129" s="3"/>
    </row>
    <row r="1130" spans="1:15">
      <c r="A1130" s="120" t="str">
        <f t="shared" si="160"/>
        <v>71070101010000</v>
      </c>
      <c r="B1130" s="114" t="s">
        <v>439</v>
      </c>
      <c r="C1130" s="115" t="s">
        <v>183</v>
      </c>
      <c r="D1130" s="116" t="s">
        <v>106</v>
      </c>
      <c r="E1130" s="117" t="s">
        <v>106</v>
      </c>
      <c r="F1130" s="118" t="s">
        <v>106</v>
      </c>
      <c r="G1130" s="119" t="s">
        <v>440</v>
      </c>
      <c r="L1130" s="36" t="s">
        <v>560</v>
      </c>
      <c r="N1130" s="3"/>
      <c r="O1130" s="3"/>
    </row>
    <row r="1131" spans="1:15">
      <c r="A1131" s="120" t="str">
        <f t="shared" si="160"/>
        <v>71070101015129</v>
      </c>
      <c r="B1131" s="114" t="s">
        <v>439</v>
      </c>
      <c r="C1131" s="115" t="s">
        <v>183</v>
      </c>
      <c r="D1131" s="116" t="s">
        <v>106</v>
      </c>
      <c r="E1131" s="117" t="s">
        <v>106</v>
      </c>
      <c r="F1131" s="118" t="s">
        <v>106</v>
      </c>
      <c r="G1131" s="119">
        <v>5129</v>
      </c>
      <c r="L1131" s="36" t="s">
        <v>424</v>
      </c>
      <c r="M1131" s="37">
        <v>5129</v>
      </c>
      <c r="N1131" s="3"/>
      <c r="O1131" s="3"/>
    </row>
    <row r="1132" spans="1:15">
      <c r="A1132" s="120" t="str">
        <f t="shared" si="160"/>
        <v>71070600000000</v>
      </c>
      <c r="B1132" s="114" t="s">
        <v>439</v>
      </c>
      <c r="C1132" s="115" t="s">
        <v>183</v>
      </c>
      <c r="D1132" s="116" t="s">
        <v>157</v>
      </c>
      <c r="E1132" s="117" t="s">
        <v>441</v>
      </c>
      <c r="F1132" s="118" t="s">
        <v>441</v>
      </c>
      <c r="G1132" s="119" t="s">
        <v>440</v>
      </c>
      <c r="L1132" s="36" t="s">
        <v>561</v>
      </c>
      <c r="N1132" s="3"/>
      <c r="O1132" s="3"/>
    </row>
    <row r="1133" spans="1:15">
      <c r="A1133" s="120" t="str">
        <f t="shared" si="160"/>
        <v>71070600000001</v>
      </c>
      <c r="B1133" s="114" t="s">
        <v>439</v>
      </c>
      <c r="C1133" s="115" t="s">
        <v>183</v>
      </c>
      <c r="D1133" s="116" t="s">
        <v>157</v>
      </c>
      <c r="E1133" s="117" t="s">
        <v>441</v>
      </c>
      <c r="F1133" s="118" t="s">
        <v>441</v>
      </c>
      <c r="G1133" s="119" t="s">
        <v>96</v>
      </c>
      <c r="L1133" s="36" t="e">
        <v>#N/A</v>
      </c>
      <c r="N1133" s="3"/>
      <c r="O1133" s="3"/>
    </row>
    <row r="1134" spans="1:15">
      <c r="A1134" s="120" t="str">
        <f t="shared" si="160"/>
        <v>71070601000000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441</v>
      </c>
      <c r="G1134" s="119" t="s">
        <v>440</v>
      </c>
      <c r="L1134" s="36" t="s">
        <v>562</v>
      </c>
      <c r="N1134" s="3"/>
      <c r="O1134" s="3"/>
    </row>
    <row r="1135" spans="1:15">
      <c r="A1135" s="120" t="str">
        <f t="shared" si="160"/>
        <v>71070601000001</v>
      </c>
      <c r="B1135" s="114" t="s">
        <v>439</v>
      </c>
      <c r="C1135" s="115" t="s">
        <v>183</v>
      </c>
      <c r="D1135" s="116" t="s">
        <v>157</v>
      </c>
      <c r="E1135" s="117" t="s">
        <v>106</v>
      </c>
      <c r="F1135" s="118" t="s">
        <v>441</v>
      </c>
      <c r="G1135" s="119" t="s">
        <v>96</v>
      </c>
      <c r="L1135" s="36" t="e">
        <v>#N/A</v>
      </c>
      <c r="N1135" s="3"/>
      <c r="O1135" s="3"/>
    </row>
    <row r="1136" spans="1:15">
      <c r="A1136" s="120" t="str">
        <f t="shared" si="160"/>
        <v>71070601010000</v>
      </c>
      <c r="B1136" s="114" t="s">
        <v>439</v>
      </c>
      <c r="C1136" s="115" t="s">
        <v>183</v>
      </c>
      <c r="D1136" s="116" t="s">
        <v>157</v>
      </c>
      <c r="E1136" s="117" t="s">
        <v>106</v>
      </c>
      <c r="F1136" s="118" t="s">
        <v>106</v>
      </c>
      <c r="G1136" s="119" t="s">
        <v>440</v>
      </c>
      <c r="L1136" s="36" t="s">
        <v>563</v>
      </c>
      <c r="N1136" s="3"/>
      <c r="O1136" s="3"/>
    </row>
    <row r="1137" spans="1:15">
      <c r="A1137" s="120" t="str">
        <f t="shared" si="160"/>
        <v>71070601014639</v>
      </c>
      <c r="B1137" s="114" t="s">
        <v>439</v>
      </c>
      <c r="C1137" s="115" t="s">
        <v>183</v>
      </c>
      <c r="D1137" s="116" t="s">
        <v>157</v>
      </c>
      <c r="E1137" s="117" t="s">
        <v>106</v>
      </c>
      <c r="F1137" s="118" t="s">
        <v>106</v>
      </c>
      <c r="G1137" s="119">
        <v>4639</v>
      </c>
      <c r="L1137" s="36" t="s">
        <v>167</v>
      </c>
      <c r="M1137" s="37">
        <v>4639</v>
      </c>
      <c r="N1137" s="3"/>
      <c r="O1137" s="3"/>
    </row>
    <row r="1138" spans="1:15" ht="30">
      <c r="A1138" s="120" t="str">
        <f t="shared" si="160"/>
        <v>71070601015113</v>
      </c>
      <c r="B1138" s="114" t="s">
        <v>439</v>
      </c>
      <c r="C1138" s="115" t="s">
        <v>183</v>
      </c>
      <c r="D1138" s="116" t="s">
        <v>157</v>
      </c>
      <c r="E1138" s="117" t="s">
        <v>106</v>
      </c>
      <c r="F1138" s="118" t="s">
        <v>106</v>
      </c>
      <c r="G1138" s="119">
        <v>5113</v>
      </c>
      <c r="L1138" s="36" t="s">
        <v>174</v>
      </c>
      <c r="M1138" s="37">
        <v>5113</v>
      </c>
      <c r="N1138" s="3"/>
      <c r="O1138" s="3"/>
    </row>
    <row r="1139" spans="1:15">
      <c r="A1139" s="120" t="str">
        <f t="shared" si="160"/>
        <v>71070601020000</v>
      </c>
      <c r="B1139" s="114" t="s">
        <v>439</v>
      </c>
      <c r="C1139" s="115" t="s">
        <v>183</v>
      </c>
      <c r="D1139" s="116" t="s">
        <v>157</v>
      </c>
      <c r="E1139" s="117" t="s">
        <v>106</v>
      </c>
      <c r="F1139" s="118" t="s">
        <v>140</v>
      </c>
      <c r="G1139" s="119" t="s">
        <v>440</v>
      </c>
      <c r="L1139" s="36" t="s">
        <v>564</v>
      </c>
      <c r="N1139" s="3"/>
      <c r="O1139" s="3"/>
    </row>
    <row r="1140" spans="1:15">
      <c r="A1140" s="120" t="str">
        <f t="shared" si="160"/>
        <v>71070601024241</v>
      </c>
      <c r="B1140" s="114" t="s">
        <v>439</v>
      </c>
      <c r="C1140" s="115" t="s">
        <v>183</v>
      </c>
      <c r="D1140" s="116" t="s">
        <v>157</v>
      </c>
      <c r="E1140" s="117" t="s">
        <v>106</v>
      </c>
      <c r="F1140" s="118" t="s">
        <v>140</v>
      </c>
      <c r="G1140" s="119">
        <v>4241</v>
      </c>
      <c r="L1140" s="36" t="s">
        <v>396</v>
      </c>
      <c r="M1140" s="37">
        <v>4241</v>
      </c>
      <c r="N1140" s="3"/>
      <c r="O1140" s="3"/>
    </row>
    <row r="1141" spans="1:15">
      <c r="A1141" s="120" t="str">
        <f t="shared" si="160"/>
        <v>71070601030000</v>
      </c>
      <c r="B1141" s="114" t="s">
        <v>439</v>
      </c>
      <c r="C1141" s="115" t="s">
        <v>183</v>
      </c>
      <c r="D1141" s="116" t="s">
        <v>157</v>
      </c>
      <c r="E1141" s="117" t="s">
        <v>106</v>
      </c>
      <c r="F1141" s="118" t="s">
        <v>442</v>
      </c>
      <c r="G1141" s="119" t="s">
        <v>440</v>
      </c>
      <c r="L1141" s="36" t="s">
        <v>565</v>
      </c>
      <c r="N1141" s="3"/>
      <c r="O1141" s="3"/>
    </row>
    <row r="1142" spans="1:15">
      <c r="A1142" s="120" t="str">
        <f t="shared" si="160"/>
        <v>71070601034639</v>
      </c>
      <c r="B1142" s="114" t="s">
        <v>439</v>
      </c>
      <c r="C1142" s="115" t="s">
        <v>183</v>
      </c>
      <c r="D1142" s="116" t="s">
        <v>157</v>
      </c>
      <c r="E1142" s="117" t="s">
        <v>106</v>
      </c>
      <c r="F1142" s="118" t="s">
        <v>442</v>
      </c>
      <c r="G1142" s="119">
        <v>4639</v>
      </c>
      <c r="L1142" s="36" t="s">
        <v>167</v>
      </c>
      <c r="M1142" s="37">
        <v>4639</v>
      </c>
      <c r="N1142" s="3"/>
      <c r="O1142" s="3"/>
    </row>
    <row r="1143" spans="1:15">
      <c r="A1143" s="120" t="str">
        <f t="shared" si="160"/>
        <v>71080101014639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106</v>
      </c>
      <c r="G1143" s="119">
        <v>4639</v>
      </c>
      <c r="L1143" s="36" t="s">
        <v>167</v>
      </c>
      <c r="M1143" s="37">
        <v>4639</v>
      </c>
      <c r="N1143" s="3"/>
      <c r="O1143" s="3"/>
    </row>
    <row r="1144" spans="1:15">
      <c r="A1144" s="120" t="str">
        <f t="shared" si="160"/>
        <v>71080101020000</v>
      </c>
      <c r="B1144" s="114" t="s">
        <v>439</v>
      </c>
      <c r="C1144" s="115" t="s">
        <v>185</v>
      </c>
      <c r="D1144" s="116" t="s">
        <v>106</v>
      </c>
      <c r="E1144" s="117" t="s">
        <v>106</v>
      </c>
      <c r="F1144" s="118" t="s">
        <v>140</v>
      </c>
      <c r="G1144" s="119" t="s">
        <v>440</v>
      </c>
      <c r="L1144" s="36" t="s">
        <v>566</v>
      </c>
      <c r="N1144" s="3"/>
      <c r="O1144" s="3"/>
    </row>
    <row r="1145" spans="1:15" ht="30">
      <c r="A1145" s="120" t="str">
        <f t="shared" si="160"/>
        <v>71080101024251</v>
      </c>
      <c r="B1145" s="114" t="s">
        <v>439</v>
      </c>
      <c r="C1145" s="115" t="s">
        <v>185</v>
      </c>
      <c r="D1145" s="116" t="s">
        <v>106</v>
      </c>
      <c r="E1145" s="117" t="s">
        <v>106</v>
      </c>
      <c r="F1145" s="118" t="s">
        <v>140</v>
      </c>
      <c r="G1145" s="119">
        <v>4251</v>
      </c>
      <c r="L1145" s="36" t="s">
        <v>142</v>
      </c>
      <c r="M1145" s="37">
        <v>4251</v>
      </c>
      <c r="N1145" s="3"/>
      <c r="O1145" s="3"/>
    </row>
    <row r="1146" spans="1:15">
      <c r="A1146" s="120" t="str">
        <f t="shared" si="160"/>
        <v>71080101024639</v>
      </c>
      <c r="B1146" s="114" t="s">
        <v>439</v>
      </c>
      <c r="C1146" s="115" t="s">
        <v>185</v>
      </c>
      <c r="D1146" s="116" t="s">
        <v>106</v>
      </c>
      <c r="E1146" s="117" t="s">
        <v>106</v>
      </c>
      <c r="F1146" s="118" t="s">
        <v>140</v>
      </c>
      <c r="G1146" s="119">
        <v>4639</v>
      </c>
      <c r="L1146" s="36" t="s">
        <v>167</v>
      </c>
      <c r="M1146" s="37">
        <v>4639</v>
      </c>
      <c r="N1146" s="3"/>
      <c r="O1146" s="3"/>
    </row>
    <row r="1147" spans="1:15" ht="30">
      <c r="A1147" s="120" t="str">
        <f t="shared" si="160"/>
        <v>71080101024819</v>
      </c>
      <c r="B1147" s="114" t="s">
        <v>439</v>
      </c>
      <c r="C1147" s="115" t="s">
        <v>185</v>
      </c>
      <c r="D1147" s="116" t="s">
        <v>106</v>
      </c>
      <c r="E1147" s="117" t="s">
        <v>106</v>
      </c>
      <c r="F1147" s="118" t="s">
        <v>140</v>
      </c>
      <c r="G1147" s="119">
        <v>4819</v>
      </c>
      <c r="L1147" s="36" t="s">
        <v>219</v>
      </c>
      <c r="M1147" s="37">
        <v>4819</v>
      </c>
      <c r="N1147" s="3"/>
      <c r="O1147" s="3"/>
    </row>
    <row r="1148" spans="1:15">
      <c r="A1148" s="120" t="str">
        <f t="shared" si="160"/>
        <v>71080101025112</v>
      </c>
      <c r="B1148" s="114" t="s">
        <v>439</v>
      </c>
      <c r="C1148" s="115" t="s">
        <v>185</v>
      </c>
      <c r="D1148" s="116" t="s">
        <v>106</v>
      </c>
      <c r="E1148" s="117" t="s">
        <v>106</v>
      </c>
      <c r="F1148" s="118" t="s">
        <v>140</v>
      </c>
      <c r="G1148" s="119">
        <v>5112</v>
      </c>
      <c r="L1148" s="36" t="s">
        <v>173</v>
      </c>
      <c r="M1148" s="37">
        <v>5112</v>
      </c>
      <c r="N1148" s="3"/>
      <c r="O1148" s="3"/>
    </row>
    <row r="1149" spans="1:15" ht="30">
      <c r="A1149" s="120" t="str">
        <f t="shared" si="160"/>
        <v>71080101025113</v>
      </c>
      <c r="B1149" s="114" t="s">
        <v>439</v>
      </c>
      <c r="C1149" s="115" t="s">
        <v>185</v>
      </c>
      <c r="D1149" s="116" t="s">
        <v>106</v>
      </c>
      <c r="E1149" s="117" t="s">
        <v>106</v>
      </c>
      <c r="F1149" s="118" t="s">
        <v>140</v>
      </c>
      <c r="G1149" s="119">
        <v>5113</v>
      </c>
      <c r="L1149" s="36" t="s">
        <v>174</v>
      </c>
      <c r="M1149" s="37">
        <v>5113</v>
      </c>
      <c r="N1149" s="3"/>
      <c r="O1149" s="3"/>
    </row>
    <row r="1150" spans="1:15">
      <c r="A1150" s="120" t="str">
        <f t="shared" si="160"/>
        <v>71080101030000</v>
      </c>
      <c r="B1150" s="114" t="s">
        <v>439</v>
      </c>
      <c r="C1150" s="115" t="s">
        <v>185</v>
      </c>
      <c r="D1150" s="116" t="s">
        <v>106</v>
      </c>
      <c r="E1150" s="117" t="s">
        <v>106</v>
      </c>
      <c r="F1150" s="118" t="s">
        <v>442</v>
      </c>
      <c r="G1150" s="119" t="s">
        <v>440</v>
      </c>
      <c r="L1150" s="36" t="s">
        <v>567</v>
      </c>
      <c r="N1150" s="3"/>
      <c r="O1150" s="3"/>
    </row>
    <row r="1151" spans="1:15">
      <c r="A1151" s="120" t="str">
        <f t="shared" si="160"/>
        <v>71080101034239</v>
      </c>
      <c r="B1151" s="114" t="s">
        <v>439</v>
      </c>
      <c r="C1151" s="115" t="s">
        <v>185</v>
      </c>
      <c r="D1151" s="116" t="s">
        <v>106</v>
      </c>
      <c r="E1151" s="117" t="s">
        <v>106</v>
      </c>
      <c r="F1151" s="118" t="s">
        <v>442</v>
      </c>
      <c r="G1151" s="119">
        <v>4239</v>
      </c>
      <c r="L1151" s="36" t="s">
        <v>125</v>
      </c>
      <c r="M1151" s="37">
        <v>4239</v>
      </c>
      <c r="N1151" s="3"/>
      <c r="O1151" s="3"/>
    </row>
    <row r="1152" spans="1:15">
      <c r="A1152" s="120" t="str">
        <f t="shared" si="160"/>
        <v>71080201020000</v>
      </c>
      <c r="B1152" s="114" t="s">
        <v>439</v>
      </c>
      <c r="C1152" s="115" t="s">
        <v>185</v>
      </c>
      <c r="D1152" s="116" t="s">
        <v>140</v>
      </c>
      <c r="E1152" s="117" t="s">
        <v>106</v>
      </c>
      <c r="F1152" s="118" t="s">
        <v>140</v>
      </c>
      <c r="G1152" s="119" t="s">
        <v>440</v>
      </c>
      <c r="L1152" s="36" t="s">
        <v>568</v>
      </c>
      <c r="N1152" s="3"/>
      <c r="O1152" s="3"/>
    </row>
    <row r="1153" spans="1:15" ht="30">
      <c r="A1153" s="120" t="str">
        <f t="shared" si="160"/>
        <v>71080201025113</v>
      </c>
      <c r="B1153" s="114" t="s">
        <v>439</v>
      </c>
      <c r="C1153" s="115" t="s">
        <v>185</v>
      </c>
      <c r="D1153" s="116" t="s">
        <v>140</v>
      </c>
      <c r="E1153" s="117" t="s">
        <v>106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60"/>
        <v>71080202000000</v>
      </c>
      <c r="B1154" s="114" t="s">
        <v>439</v>
      </c>
      <c r="C1154" s="115" t="s">
        <v>185</v>
      </c>
      <c r="D1154" s="116" t="s">
        <v>140</v>
      </c>
      <c r="E1154" s="117" t="s">
        <v>140</v>
      </c>
      <c r="F1154" s="118" t="s">
        <v>441</v>
      </c>
      <c r="G1154" s="119" t="s">
        <v>440</v>
      </c>
      <c r="L1154" s="36" t="s">
        <v>569</v>
      </c>
      <c r="N1154" s="3"/>
      <c r="O1154" s="3"/>
    </row>
    <row r="1155" spans="1:15">
      <c r="A1155" s="120" t="str">
        <f t="shared" si="160"/>
        <v>71080202000001</v>
      </c>
      <c r="B1155" s="114" t="s">
        <v>439</v>
      </c>
      <c r="C1155" s="115" t="s">
        <v>185</v>
      </c>
      <c r="D1155" s="116" t="s">
        <v>140</v>
      </c>
      <c r="E1155" s="117" t="s">
        <v>140</v>
      </c>
      <c r="F1155" s="118" t="s">
        <v>441</v>
      </c>
      <c r="G1155" s="119" t="s">
        <v>96</v>
      </c>
      <c r="L1155" s="36" t="e">
        <v>#N/A</v>
      </c>
      <c r="N1155" s="3"/>
      <c r="O1155" s="3"/>
    </row>
    <row r="1156" spans="1:15">
      <c r="A1156" s="120" t="str">
        <f t="shared" si="160"/>
        <v>71080202010000</v>
      </c>
      <c r="B1156" s="114" t="s">
        <v>439</v>
      </c>
      <c r="C1156" s="115" t="s">
        <v>185</v>
      </c>
      <c r="D1156" s="116" t="s">
        <v>140</v>
      </c>
      <c r="E1156" s="117" t="s">
        <v>140</v>
      </c>
      <c r="F1156" s="118" t="s">
        <v>106</v>
      </c>
      <c r="G1156" s="119" t="s">
        <v>440</v>
      </c>
      <c r="L1156" s="36" t="s">
        <v>570</v>
      </c>
      <c r="N1156" s="3"/>
      <c r="O1156" s="3"/>
    </row>
    <row r="1157" spans="1:15" ht="30">
      <c r="A1157" s="120" t="str">
        <f t="shared" si="160"/>
        <v>71080202014511</v>
      </c>
      <c r="B1157" s="114" t="s">
        <v>439</v>
      </c>
      <c r="C1157" s="115" t="s">
        <v>185</v>
      </c>
      <c r="D1157" s="116" t="s">
        <v>140</v>
      </c>
      <c r="E1157" s="117" t="s">
        <v>140</v>
      </c>
      <c r="F1157" s="118" t="s">
        <v>106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60"/>
        <v>71080202020000</v>
      </c>
      <c r="B1158" s="114" t="s">
        <v>439</v>
      </c>
      <c r="C1158" s="115" t="s">
        <v>185</v>
      </c>
      <c r="D1158" s="116" t="s">
        <v>140</v>
      </c>
      <c r="E1158" s="117" t="s">
        <v>140</v>
      </c>
      <c r="F1158" s="118" t="s">
        <v>140</v>
      </c>
      <c r="G1158" s="119" t="s">
        <v>440</v>
      </c>
      <c r="L1158" s="36" t="s">
        <v>571</v>
      </c>
      <c r="N1158" s="3"/>
      <c r="O1158" s="3"/>
    </row>
    <row r="1159" spans="1:15" ht="30">
      <c r="A1159" s="120" t="str">
        <f t="shared" si="160"/>
        <v>71080202025113</v>
      </c>
      <c r="B1159" s="114" t="s">
        <v>439</v>
      </c>
      <c r="C1159" s="115" t="s">
        <v>185</v>
      </c>
      <c r="D1159" s="116" t="s">
        <v>140</v>
      </c>
      <c r="E1159" s="117" t="s">
        <v>140</v>
      </c>
      <c r="F1159" s="118" t="s">
        <v>140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60"/>
        <v>71080203020000</v>
      </c>
      <c r="B1160" s="114" t="s">
        <v>439</v>
      </c>
      <c r="C1160" s="115" t="s">
        <v>185</v>
      </c>
      <c r="D1160" s="116" t="s">
        <v>140</v>
      </c>
      <c r="E1160" s="117" t="s">
        <v>442</v>
      </c>
      <c r="F1160" s="118" t="s">
        <v>140</v>
      </c>
      <c r="G1160" s="119" t="s">
        <v>440</v>
      </c>
      <c r="L1160" s="36" t="s">
        <v>572</v>
      </c>
      <c r="N1160" s="3"/>
      <c r="O1160" s="3"/>
    </row>
    <row r="1161" spans="1:15" ht="30">
      <c r="A1161" s="120" t="str">
        <f t="shared" si="160"/>
        <v>71080203025113</v>
      </c>
      <c r="B1161" s="114" t="s">
        <v>439</v>
      </c>
      <c r="C1161" s="115" t="s">
        <v>185</v>
      </c>
      <c r="D1161" s="116" t="s">
        <v>140</v>
      </c>
      <c r="E1161" s="117" t="s">
        <v>442</v>
      </c>
      <c r="F1161" s="118" t="s">
        <v>140</v>
      </c>
      <c r="G1161" s="119">
        <v>5113</v>
      </c>
      <c r="L1161" s="36" t="s">
        <v>174</v>
      </c>
      <c r="M1161" s="37">
        <v>5113</v>
      </c>
      <c r="N1161" s="3"/>
      <c r="O1161" s="3"/>
    </row>
    <row r="1162" spans="1:15">
      <c r="A1162" s="120" t="str">
        <f t="shared" si="160"/>
        <v>71080203025129</v>
      </c>
      <c r="B1162" s="114" t="s">
        <v>439</v>
      </c>
      <c r="C1162" s="115" t="s">
        <v>185</v>
      </c>
      <c r="D1162" s="116" t="s">
        <v>140</v>
      </c>
      <c r="E1162" s="117" t="s">
        <v>442</v>
      </c>
      <c r="F1162" s="118" t="s">
        <v>140</v>
      </c>
      <c r="G1162" s="119">
        <v>5129</v>
      </c>
      <c r="L1162" s="36" t="s">
        <v>424</v>
      </c>
      <c r="M1162" s="37">
        <v>5129</v>
      </c>
      <c r="N1162" s="3"/>
      <c r="O1162" s="3"/>
    </row>
    <row r="1163" spans="1:15">
      <c r="A1163" s="120" t="str">
        <f t="shared" si="160"/>
        <v>71080204014216</v>
      </c>
      <c r="B1163" s="114" t="s">
        <v>439</v>
      </c>
      <c r="C1163" s="115" t="s">
        <v>185</v>
      </c>
      <c r="D1163" s="116" t="s">
        <v>140</v>
      </c>
      <c r="E1163" s="117" t="s">
        <v>155</v>
      </c>
      <c r="F1163" s="118" t="s">
        <v>106</v>
      </c>
      <c r="G1163" s="119">
        <v>4216</v>
      </c>
      <c r="L1163" s="36" t="s">
        <v>118</v>
      </c>
      <c r="M1163" s="37">
        <v>4216</v>
      </c>
      <c r="N1163" s="3"/>
      <c r="O1163" s="3"/>
    </row>
    <row r="1164" spans="1:15">
      <c r="A1164" s="120" t="str">
        <f t="shared" si="160"/>
        <v>71080204020000</v>
      </c>
      <c r="B1164" s="114" t="s">
        <v>439</v>
      </c>
      <c r="C1164" s="115" t="s">
        <v>185</v>
      </c>
      <c r="D1164" s="116" t="s">
        <v>140</v>
      </c>
      <c r="E1164" s="117" t="s">
        <v>155</v>
      </c>
      <c r="F1164" s="118" t="s">
        <v>140</v>
      </c>
      <c r="G1164" s="119" t="s">
        <v>440</v>
      </c>
      <c r="L1164" s="36" t="s">
        <v>573</v>
      </c>
      <c r="N1164" s="3"/>
      <c r="O1164" s="3"/>
    </row>
    <row r="1165" spans="1:15" ht="30">
      <c r="A1165" s="120" t="str">
        <f t="shared" si="160"/>
        <v>71080204024511</v>
      </c>
      <c r="B1165" s="114" t="s">
        <v>439</v>
      </c>
      <c r="C1165" s="115" t="s">
        <v>185</v>
      </c>
      <c r="D1165" s="116" t="s">
        <v>140</v>
      </c>
      <c r="E1165" s="117" t="s">
        <v>155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60"/>
        <v>71080204030000</v>
      </c>
      <c r="B1166" s="114" t="s">
        <v>439</v>
      </c>
      <c r="C1166" s="115" t="s">
        <v>185</v>
      </c>
      <c r="D1166" s="116" t="s">
        <v>140</v>
      </c>
      <c r="E1166" s="117" t="s">
        <v>155</v>
      </c>
      <c r="F1166" s="118" t="s">
        <v>442</v>
      </c>
      <c r="G1166" s="119" t="s">
        <v>440</v>
      </c>
      <c r="L1166" s="36" t="s">
        <v>0</v>
      </c>
      <c r="N1166" s="3"/>
      <c r="O1166" s="3"/>
    </row>
    <row r="1167" spans="1:15" ht="30">
      <c r="A1167" s="120" t="str">
        <f t="shared" si="160"/>
        <v>71080204035113</v>
      </c>
      <c r="B1167" s="114" t="s">
        <v>439</v>
      </c>
      <c r="C1167" s="115" t="s">
        <v>185</v>
      </c>
      <c r="D1167" s="116" t="s">
        <v>140</v>
      </c>
      <c r="E1167" s="117" t="s">
        <v>155</v>
      </c>
      <c r="F1167" s="118" t="s">
        <v>442</v>
      </c>
      <c r="G1167" s="119">
        <v>5113</v>
      </c>
      <c r="L1167" s="36" t="s">
        <v>174</v>
      </c>
      <c r="M1167" s="37">
        <v>5113</v>
      </c>
      <c r="N1167" s="3"/>
      <c r="O1167" s="3"/>
    </row>
    <row r="1168" spans="1:15">
      <c r="A1168" s="120" t="str">
        <f t="shared" si="160"/>
        <v>71080205000000</v>
      </c>
      <c r="B1168" s="114" t="s">
        <v>439</v>
      </c>
      <c r="C1168" s="115" t="s">
        <v>185</v>
      </c>
      <c r="D1168" s="116" t="s">
        <v>140</v>
      </c>
      <c r="E1168" s="117" t="s">
        <v>149</v>
      </c>
      <c r="F1168" s="118" t="s">
        <v>441</v>
      </c>
      <c r="G1168" s="119" t="s">
        <v>440</v>
      </c>
      <c r="L1168" s="36" t="s">
        <v>1</v>
      </c>
      <c r="N1168" s="3"/>
      <c r="O1168" s="3"/>
    </row>
    <row r="1169" spans="1:15">
      <c r="A1169" s="120" t="str">
        <f t="shared" si="160"/>
        <v>71080205000001</v>
      </c>
      <c r="B1169" s="114" t="s">
        <v>439</v>
      </c>
      <c r="C1169" s="115" t="s">
        <v>185</v>
      </c>
      <c r="D1169" s="116" t="s">
        <v>140</v>
      </c>
      <c r="E1169" s="117" t="s">
        <v>149</v>
      </c>
      <c r="F1169" s="118" t="s">
        <v>441</v>
      </c>
      <c r="G1169" s="119" t="s">
        <v>96</v>
      </c>
      <c r="L1169" s="36" t="e">
        <v>#N/A</v>
      </c>
      <c r="N1169" s="3"/>
      <c r="O1169" s="3"/>
    </row>
    <row r="1170" spans="1:15">
      <c r="A1170" s="120" t="str">
        <f t="shared" si="160"/>
        <v>71080205010000</v>
      </c>
      <c r="B1170" s="114" t="s">
        <v>439</v>
      </c>
      <c r="C1170" s="115" t="s">
        <v>185</v>
      </c>
      <c r="D1170" s="116" t="s">
        <v>140</v>
      </c>
      <c r="E1170" s="117" t="s">
        <v>149</v>
      </c>
      <c r="F1170" s="118" t="s">
        <v>106</v>
      </c>
      <c r="G1170" s="119" t="s">
        <v>440</v>
      </c>
      <c r="L1170" s="36" t="s">
        <v>2</v>
      </c>
      <c r="N1170" s="3"/>
      <c r="O1170" s="3"/>
    </row>
    <row r="1171" spans="1:15" ht="30">
      <c r="A1171" s="120" t="str">
        <f t="shared" si="160"/>
        <v>71080205014511</v>
      </c>
      <c r="B1171" s="114" t="s">
        <v>439</v>
      </c>
      <c r="C1171" s="115" t="s">
        <v>185</v>
      </c>
      <c r="D1171" s="116" t="s">
        <v>140</v>
      </c>
      <c r="E1171" s="117" t="s">
        <v>149</v>
      </c>
      <c r="F1171" s="118" t="s">
        <v>106</v>
      </c>
      <c r="G1171" s="119">
        <v>4511</v>
      </c>
      <c r="L1171" s="36" t="s">
        <v>217</v>
      </c>
      <c r="M1171" s="37">
        <v>4511</v>
      </c>
      <c r="N1171" s="3"/>
      <c r="O1171" s="3"/>
    </row>
    <row r="1172" spans="1:15">
      <c r="A1172" s="120" t="str">
        <f t="shared" si="160"/>
        <v>71080205020000</v>
      </c>
      <c r="B1172" s="114" t="s">
        <v>439</v>
      </c>
      <c r="C1172" s="115" t="s">
        <v>185</v>
      </c>
      <c r="D1172" s="116" t="s">
        <v>140</v>
      </c>
      <c r="E1172" s="117" t="s">
        <v>149</v>
      </c>
      <c r="F1172" s="118" t="s">
        <v>140</v>
      </c>
      <c r="G1172" s="119" t="s">
        <v>440</v>
      </c>
      <c r="L1172" s="36" t="s">
        <v>3</v>
      </c>
      <c r="N1172" s="3"/>
      <c r="O1172" s="3"/>
    </row>
    <row r="1173" spans="1:15" ht="30">
      <c r="A1173" s="120" t="str">
        <f t="shared" si="160"/>
        <v>71080205024511</v>
      </c>
      <c r="B1173" s="114" t="s">
        <v>439</v>
      </c>
      <c r="C1173" s="115" t="s">
        <v>185</v>
      </c>
      <c r="D1173" s="116" t="s">
        <v>140</v>
      </c>
      <c r="E1173" s="117" t="s">
        <v>149</v>
      </c>
      <c r="F1173" s="118" t="s">
        <v>140</v>
      </c>
      <c r="G1173" s="119">
        <v>4511</v>
      </c>
      <c r="L1173" s="36" t="s">
        <v>217</v>
      </c>
      <c r="M1173" s="37">
        <v>4511</v>
      </c>
      <c r="N1173" s="3"/>
      <c r="O1173" s="3"/>
    </row>
    <row r="1174" spans="1:15">
      <c r="A1174" s="120" t="str">
        <f t="shared" si="160"/>
        <v>71080207000000</v>
      </c>
      <c r="B1174" s="114" t="s">
        <v>439</v>
      </c>
      <c r="C1174" s="115" t="s">
        <v>185</v>
      </c>
      <c r="D1174" s="116" t="s">
        <v>140</v>
      </c>
      <c r="E1174" s="117" t="s">
        <v>183</v>
      </c>
      <c r="F1174" s="118" t="s">
        <v>441</v>
      </c>
      <c r="G1174" s="119" t="s">
        <v>440</v>
      </c>
      <c r="L1174" s="36" t="s">
        <v>4</v>
      </c>
      <c r="N1174" s="3"/>
      <c r="O1174" s="3"/>
    </row>
    <row r="1175" spans="1:15">
      <c r="A1175" s="120" t="str">
        <f t="shared" si="160"/>
        <v>71080207000001</v>
      </c>
      <c r="B1175" s="114" t="s">
        <v>439</v>
      </c>
      <c r="C1175" s="115" t="s">
        <v>185</v>
      </c>
      <c r="D1175" s="116" t="s">
        <v>140</v>
      </c>
      <c r="E1175" s="117" t="s">
        <v>183</v>
      </c>
      <c r="F1175" s="118" t="s">
        <v>441</v>
      </c>
      <c r="G1175" s="119" t="s">
        <v>96</v>
      </c>
      <c r="L1175" s="36" t="e">
        <v>#N/A</v>
      </c>
      <c r="N1175" s="3"/>
      <c r="O1175" s="3"/>
    </row>
    <row r="1176" spans="1:15">
      <c r="A1176" s="120" t="str">
        <f t="shared" si="160"/>
        <v>71080207010000</v>
      </c>
      <c r="B1176" s="114" t="s">
        <v>439</v>
      </c>
      <c r="C1176" s="115" t="s">
        <v>185</v>
      </c>
      <c r="D1176" s="116" t="s">
        <v>140</v>
      </c>
      <c r="E1176" s="117" t="s">
        <v>183</v>
      </c>
      <c r="F1176" s="118" t="s">
        <v>106</v>
      </c>
      <c r="G1176" s="119" t="s">
        <v>440</v>
      </c>
      <c r="L1176" s="36" t="s">
        <v>5</v>
      </c>
      <c r="N1176" s="3"/>
      <c r="O1176" s="3"/>
    </row>
    <row r="1177" spans="1:15">
      <c r="A1177" s="120" t="str">
        <f t="shared" si="160"/>
        <v>71080207014239</v>
      </c>
      <c r="B1177" s="114" t="s">
        <v>439</v>
      </c>
      <c r="C1177" s="115" t="s">
        <v>185</v>
      </c>
      <c r="D1177" s="116" t="s">
        <v>140</v>
      </c>
      <c r="E1177" s="117" t="s">
        <v>183</v>
      </c>
      <c r="F1177" s="118" t="s">
        <v>106</v>
      </c>
      <c r="G1177" s="119">
        <v>4239</v>
      </c>
      <c r="L1177" s="36" t="s">
        <v>125</v>
      </c>
      <c r="M1177" s="37">
        <v>4239</v>
      </c>
      <c r="N1177" s="3"/>
      <c r="O1177" s="3"/>
    </row>
    <row r="1178" spans="1:15" ht="30">
      <c r="A1178" s="120" t="str">
        <f t="shared" si="160"/>
        <v>71080207014251</v>
      </c>
      <c r="B1178" s="114" t="s">
        <v>439</v>
      </c>
      <c r="C1178" s="115" t="s">
        <v>185</v>
      </c>
      <c r="D1178" s="116" t="s">
        <v>140</v>
      </c>
      <c r="E1178" s="117" t="s">
        <v>183</v>
      </c>
      <c r="F1178" s="118" t="s">
        <v>106</v>
      </c>
      <c r="G1178" s="119">
        <v>4251</v>
      </c>
      <c r="L1178" s="36" t="s">
        <v>142</v>
      </c>
      <c r="M1178" s="37">
        <v>4251</v>
      </c>
      <c r="N1178" s="3"/>
      <c r="O1178" s="3"/>
    </row>
    <row r="1179" spans="1:15">
      <c r="A1179" s="120" t="str">
        <f t="shared" si="160"/>
        <v>71080300000000</v>
      </c>
      <c r="B1179" s="114" t="s">
        <v>439</v>
      </c>
      <c r="C1179" s="115" t="s">
        <v>185</v>
      </c>
      <c r="D1179" s="116" t="s">
        <v>442</v>
      </c>
      <c r="E1179" s="117" t="s">
        <v>441</v>
      </c>
      <c r="F1179" s="118" t="s">
        <v>441</v>
      </c>
      <c r="G1179" s="119" t="s">
        <v>440</v>
      </c>
      <c r="L1179" s="36" t="s">
        <v>6</v>
      </c>
      <c r="N1179" s="3"/>
      <c r="O1179" s="3"/>
    </row>
    <row r="1180" spans="1:15">
      <c r="A1180" s="120" t="str">
        <f t="shared" si="160"/>
        <v>71080300000001</v>
      </c>
      <c r="B1180" s="114" t="s">
        <v>439</v>
      </c>
      <c r="C1180" s="115" t="s">
        <v>185</v>
      </c>
      <c r="D1180" s="116" t="s">
        <v>442</v>
      </c>
      <c r="E1180" s="117" t="s">
        <v>441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60"/>
        <v>71080301000000</v>
      </c>
      <c r="B1181" s="114" t="s">
        <v>439</v>
      </c>
      <c r="C1181" s="115" t="s">
        <v>185</v>
      </c>
      <c r="D1181" s="116" t="s">
        <v>442</v>
      </c>
      <c r="E1181" s="117" t="s">
        <v>106</v>
      </c>
      <c r="F1181" s="118" t="s">
        <v>441</v>
      </c>
      <c r="G1181" s="119" t="s">
        <v>440</v>
      </c>
      <c r="L1181" s="36" t="s">
        <v>7</v>
      </c>
      <c r="N1181" s="3"/>
      <c r="O1181" s="3"/>
    </row>
    <row r="1182" spans="1:15">
      <c r="A1182" s="120" t="str">
        <f t="shared" si="160"/>
        <v>71080301000001</v>
      </c>
      <c r="B1182" s="114" t="s">
        <v>439</v>
      </c>
      <c r="C1182" s="115" t="s">
        <v>185</v>
      </c>
      <c r="D1182" s="116" t="s">
        <v>442</v>
      </c>
      <c r="E1182" s="117" t="s">
        <v>106</v>
      </c>
      <c r="F1182" s="118" t="s">
        <v>441</v>
      </c>
      <c r="G1182" s="119" t="s">
        <v>96</v>
      </c>
      <c r="L1182" s="36" t="e">
        <v>#N/A</v>
      </c>
      <c r="N1182" s="3"/>
      <c r="O1182" s="3"/>
    </row>
    <row r="1183" spans="1:15">
      <c r="A1183" s="120" t="str">
        <f t="shared" si="160"/>
        <v>71080301010000</v>
      </c>
      <c r="B1183" s="114" t="s">
        <v>439</v>
      </c>
      <c r="C1183" s="115" t="s">
        <v>185</v>
      </c>
      <c r="D1183" s="116" t="s">
        <v>442</v>
      </c>
      <c r="E1183" s="117" t="s">
        <v>106</v>
      </c>
      <c r="F1183" s="118" t="s">
        <v>106</v>
      </c>
      <c r="G1183" s="119" t="s">
        <v>440</v>
      </c>
      <c r="L1183" s="36" t="s">
        <v>8</v>
      </c>
      <c r="N1183" s="3"/>
      <c r="O1183" s="3"/>
    </row>
    <row r="1184" spans="1:15">
      <c r="A1184" s="120" t="str">
        <f t="shared" si="160"/>
        <v>71080301014241</v>
      </c>
      <c r="B1184" s="114" t="s">
        <v>439</v>
      </c>
      <c r="C1184" s="115" t="s">
        <v>185</v>
      </c>
      <c r="D1184" s="116" t="s">
        <v>442</v>
      </c>
      <c r="E1184" s="117" t="s">
        <v>106</v>
      </c>
      <c r="F1184" s="118" t="s">
        <v>106</v>
      </c>
      <c r="G1184" s="119">
        <v>4241</v>
      </c>
      <c r="L1184" s="36" t="s">
        <v>396</v>
      </c>
      <c r="M1184" s="37">
        <v>4241</v>
      </c>
      <c r="N1184" s="3"/>
      <c r="O1184" s="3"/>
    </row>
    <row r="1185" spans="1:15">
      <c r="A1185" s="120" t="str">
        <f t="shared" si="160"/>
        <v>71080400000000</v>
      </c>
      <c r="B1185" s="114" t="s">
        <v>439</v>
      </c>
      <c r="C1185" s="115" t="s">
        <v>185</v>
      </c>
      <c r="D1185" s="116" t="s">
        <v>155</v>
      </c>
      <c r="E1185" s="117" t="s">
        <v>441</v>
      </c>
      <c r="F1185" s="118" t="s">
        <v>441</v>
      </c>
      <c r="G1185" s="119" t="s">
        <v>440</v>
      </c>
      <c r="L1185" s="36" t="s">
        <v>9</v>
      </c>
      <c r="N1185" s="3"/>
      <c r="O1185" s="3"/>
    </row>
    <row r="1186" spans="1:15">
      <c r="A1186" s="120" t="str">
        <f t="shared" si="160"/>
        <v>71080400000001</v>
      </c>
      <c r="B1186" s="114" t="s">
        <v>439</v>
      </c>
      <c r="C1186" s="115" t="s">
        <v>185</v>
      </c>
      <c r="D1186" s="116" t="s">
        <v>155</v>
      </c>
      <c r="E1186" s="117" t="s">
        <v>441</v>
      </c>
      <c r="F1186" s="118" t="s">
        <v>441</v>
      </c>
      <c r="G1186" s="119" t="s">
        <v>96</v>
      </c>
      <c r="L1186" s="36" t="e">
        <v>#N/A</v>
      </c>
      <c r="N1186" s="3"/>
      <c r="O1186" s="3"/>
    </row>
    <row r="1187" spans="1:15">
      <c r="A1187" s="120" t="str">
        <f t="shared" si="160"/>
        <v>71080403000000</v>
      </c>
      <c r="B1187" s="114" t="s">
        <v>439</v>
      </c>
      <c r="C1187" s="115" t="s">
        <v>185</v>
      </c>
      <c r="D1187" s="116" t="s">
        <v>155</v>
      </c>
      <c r="E1187" s="117" t="s">
        <v>442</v>
      </c>
      <c r="F1187" s="118" t="s">
        <v>441</v>
      </c>
      <c r="G1187" s="119" t="s">
        <v>440</v>
      </c>
      <c r="L1187" s="36" t="s">
        <v>10</v>
      </c>
      <c r="N1187" s="3"/>
      <c r="O1187" s="3"/>
    </row>
    <row r="1188" spans="1:15">
      <c r="A1188" s="120" t="str">
        <f t="shared" si="160"/>
        <v>71080403000001</v>
      </c>
      <c r="B1188" s="114" t="s">
        <v>439</v>
      </c>
      <c r="C1188" s="115" t="s">
        <v>185</v>
      </c>
      <c r="D1188" s="116" t="s">
        <v>155</v>
      </c>
      <c r="E1188" s="117" t="s">
        <v>442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0"/>
        <v>71080403010000</v>
      </c>
      <c r="B1189" s="114" t="s">
        <v>439</v>
      </c>
      <c r="C1189" s="115" t="s">
        <v>185</v>
      </c>
      <c r="D1189" s="116" t="s">
        <v>155</v>
      </c>
      <c r="E1189" s="117" t="s">
        <v>442</v>
      </c>
      <c r="F1189" s="118" t="s">
        <v>106</v>
      </c>
      <c r="G1189" s="119" t="s">
        <v>440</v>
      </c>
      <c r="L1189" s="36" t="s">
        <v>11</v>
      </c>
      <c r="N1189" s="3"/>
      <c r="O1189" s="3"/>
    </row>
    <row r="1190" spans="1:15" ht="30">
      <c r="A1190" s="120" t="str">
        <f t="shared" si="160"/>
        <v>71080403014819</v>
      </c>
      <c r="B1190" s="114" t="s">
        <v>439</v>
      </c>
      <c r="C1190" s="115" t="s">
        <v>185</v>
      </c>
      <c r="D1190" s="116" t="s">
        <v>155</v>
      </c>
      <c r="E1190" s="117" t="s">
        <v>442</v>
      </c>
      <c r="F1190" s="118" t="s">
        <v>106</v>
      </c>
      <c r="G1190" s="119">
        <v>4819</v>
      </c>
      <c r="L1190" s="36" t="s">
        <v>219</v>
      </c>
      <c r="M1190" s="37">
        <v>4819</v>
      </c>
      <c r="N1190" s="3"/>
      <c r="O1190" s="3"/>
    </row>
    <row r="1191" spans="1:15">
      <c r="A1191" s="120" t="str">
        <f t="shared" si="160"/>
        <v>71090101014239</v>
      </c>
      <c r="B1191" s="114" t="s">
        <v>439</v>
      </c>
      <c r="C1191" s="115" t="s">
        <v>187</v>
      </c>
      <c r="D1191" s="116" t="s">
        <v>106</v>
      </c>
      <c r="E1191" s="117" t="s">
        <v>106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60"/>
        <v>71090101020000</v>
      </c>
      <c r="B1192" s="114" t="s">
        <v>439</v>
      </c>
      <c r="C1192" s="115" t="s">
        <v>187</v>
      </c>
      <c r="D1192" s="116" t="s">
        <v>106</v>
      </c>
      <c r="E1192" s="117" t="s">
        <v>106</v>
      </c>
      <c r="F1192" s="118" t="s">
        <v>140</v>
      </c>
      <c r="G1192" s="119" t="s">
        <v>440</v>
      </c>
      <c r="L1192" s="36" t="s">
        <v>12</v>
      </c>
      <c r="N1192" s="3"/>
      <c r="O1192" s="3"/>
    </row>
    <row r="1193" spans="1:15">
      <c r="A1193" s="120" t="str">
        <f t="shared" ref="A1193:A1256" si="161">CONCATENATE(B1193,C1193,D1193,E1193,F1193,G1193)</f>
        <v>71090101025129</v>
      </c>
      <c r="B1193" s="114" t="s">
        <v>439</v>
      </c>
      <c r="C1193" s="115" t="s">
        <v>187</v>
      </c>
      <c r="D1193" s="116" t="s">
        <v>106</v>
      </c>
      <c r="E1193" s="117" t="s">
        <v>106</v>
      </c>
      <c r="F1193" s="118" t="s">
        <v>140</v>
      </c>
      <c r="G1193" s="119">
        <v>5129</v>
      </c>
      <c r="L1193" s="36" t="s">
        <v>424</v>
      </c>
      <c r="M1193" s="37">
        <v>5129</v>
      </c>
      <c r="N1193" s="3"/>
      <c r="O1193" s="3"/>
    </row>
    <row r="1194" spans="1:15">
      <c r="A1194" s="120" t="str">
        <f t="shared" si="161"/>
        <v>71090101030000</v>
      </c>
      <c r="B1194" s="114" t="s">
        <v>439</v>
      </c>
      <c r="C1194" s="115" t="s">
        <v>187</v>
      </c>
      <c r="D1194" s="116" t="s">
        <v>106</v>
      </c>
      <c r="E1194" s="117" t="s">
        <v>106</v>
      </c>
      <c r="F1194" s="118" t="s">
        <v>442</v>
      </c>
      <c r="G1194" s="119" t="s">
        <v>440</v>
      </c>
      <c r="L1194" s="36" t="s">
        <v>13</v>
      </c>
      <c r="N1194" s="3"/>
      <c r="O1194" s="3"/>
    </row>
    <row r="1195" spans="1:15">
      <c r="A1195" s="120" t="str">
        <f t="shared" si="161"/>
        <v>71090101034239</v>
      </c>
      <c r="B1195" s="114" t="s">
        <v>439</v>
      </c>
      <c r="C1195" s="115" t="s">
        <v>187</v>
      </c>
      <c r="D1195" s="116" t="s">
        <v>106</v>
      </c>
      <c r="E1195" s="117" t="s">
        <v>106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61"/>
        <v>71090102000000</v>
      </c>
      <c r="B1196" s="114" t="s">
        <v>439</v>
      </c>
      <c r="C1196" s="115" t="s">
        <v>187</v>
      </c>
      <c r="D1196" s="116" t="s">
        <v>106</v>
      </c>
      <c r="E1196" s="117" t="s">
        <v>140</v>
      </c>
      <c r="F1196" s="118" t="s">
        <v>441</v>
      </c>
      <c r="G1196" s="119" t="s">
        <v>440</v>
      </c>
      <c r="L1196" s="36" t="s">
        <v>14</v>
      </c>
      <c r="N1196" s="3"/>
      <c r="O1196" s="3"/>
    </row>
    <row r="1197" spans="1:15">
      <c r="A1197" s="120" t="str">
        <f t="shared" si="161"/>
        <v>71090102000001</v>
      </c>
      <c r="B1197" s="114" t="s">
        <v>439</v>
      </c>
      <c r="C1197" s="115" t="s">
        <v>187</v>
      </c>
      <c r="D1197" s="116" t="s">
        <v>106</v>
      </c>
      <c r="E1197" s="117" t="s">
        <v>140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61"/>
        <v>71090102010000</v>
      </c>
      <c r="B1198" s="114" t="s">
        <v>439</v>
      </c>
      <c r="C1198" s="115" t="s">
        <v>187</v>
      </c>
      <c r="D1198" s="116" t="s">
        <v>106</v>
      </c>
      <c r="E1198" s="117" t="s">
        <v>140</v>
      </c>
      <c r="F1198" s="118" t="s">
        <v>106</v>
      </c>
      <c r="G1198" s="119" t="s">
        <v>440</v>
      </c>
      <c r="L1198" s="36" t="s">
        <v>15</v>
      </c>
      <c r="N1198" s="3"/>
      <c r="O1198" s="3"/>
    </row>
    <row r="1199" spans="1:15">
      <c r="A1199" s="120" t="str">
        <f t="shared" si="161"/>
        <v>71090102014239</v>
      </c>
      <c r="B1199" s="114" t="s">
        <v>439</v>
      </c>
      <c r="C1199" s="115" t="s">
        <v>187</v>
      </c>
      <c r="D1199" s="116" t="s">
        <v>106</v>
      </c>
      <c r="E1199" s="117" t="s">
        <v>140</v>
      </c>
      <c r="F1199" s="118" t="s">
        <v>106</v>
      </c>
      <c r="G1199" s="119">
        <v>4239</v>
      </c>
      <c r="L1199" s="36" t="s">
        <v>125</v>
      </c>
      <c r="M1199" s="37">
        <v>4239</v>
      </c>
      <c r="N1199" s="3"/>
      <c r="O1199" s="3"/>
    </row>
    <row r="1200" spans="1:15">
      <c r="A1200" s="120" t="str">
        <f t="shared" si="161"/>
        <v>71090102020000</v>
      </c>
      <c r="B1200" s="114" t="s">
        <v>439</v>
      </c>
      <c r="C1200" s="115" t="s">
        <v>187</v>
      </c>
      <c r="D1200" s="116" t="s">
        <v>106</v>
      </c>
      <c r="E1200" s="117" t="s">
        <v>140</v>
      </c>
      <c r="F1200" s="118" t="s">
        <v>140</v>
      </c>
      <c r="G1200" s="119" t="s">
        <v>440</v>
      </c>
      <c r="L1200" s="36" t="s">
        <v>16</v>
      </c>
      <c r="N1200" s="3"/>
      <c r="O1200" s="3"/>
    </row>
    <row r="1201" spans="1:15">
      <c r="A1201" s="120" t="str">
        <f t="shared" si="161"/>
        <v>71090102024239</v>
      </c>
      <c r="B1201" s="114" t="s">
        <v>439</v>
      </c>
      <c r="C1201" s="115" t="s">
        <v>187</v>
      </c>
      <c r="D1201" s="116" t="s">
        <v>106</v>
      </c>
      <c r="E1201" s="117" t="s">
        <v>140</v>
      </c>
      <c r="F1201" s="118" t="s">
        <v>140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61"/>
        <v>71090102030000</v>
      </c>
      <c r="B1202" s="114" t="s">
        <v>439</v>
      </c>
      <c r="C1202" s="115" t="s">
        <v>187</v>
      </c>
      <c r="D1202" s="116" t="s">
        <v>106</v>
      </c>
      <c r="E1202" s="117" t="s">
        <v>140</v>
      </c>
      <c r="F1202" s="118" t="s">
        <v>442</v>
      </c>
      <c r="G1202" s="119" t="s">
        <v>440</v>
      </c>
      <c r="L1202" s="36" t="s">
        <v>17</v>
      </c>
      <c r="N1202" s="3"/>
      <c r="O1202" s="3"/>
    </row>
    <row r="1203" spans="1:15">
      <c r="A1203" s="120" t="str">
        <f t="shared" si="161"/>
        <v>71090102034239</v>
      </c>
      <c r="B1203" s="114" t="s">
        <v>439</v>
      </c>
      <c r="C1203" s="115" t="s">
        <v>187</v>
      </c>
      <c r="D1203" s="116" t="s">
        <v>106</v>
      </c>
      <c r="E1203" s="117" t="s">
        <v>140</v>
      </c>
      <c r="F1203" s="118" t="s">
        <v>442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61"/>
        <v>71090200000000</v>
      </c>
      <c r="B1204" s="114" t="s">
        <v>439</v>
      </c>
      <c r="C1204" s="115" t="s">
        <v>187</v>
      </c>
      <c r="D1204" s="116" t="s">
        <v>140</v>
      </c>
      <c r="E1204" s="117" t="s">
        <v>441</v>
      </c>
      <c r="F1204" s="118" t="s">
        <v>441</v>
      </c>
      <c r="G1204" s="119" t="s">
        <v>440</v>
      </c>
      <c r="L1204" s="36" t="s">
        <v>18</v>
      </c>
      <c r="N1204" s="3"/>
      <c r="O1204" s="3"/>
    </row>
    <row r="1205" spans="1:15">
      <c r="A1205" s="120" t="str">
        <f t="shared" si="161"/>
        <v>71090200000001</v>
      </c>
      <c r="B1205" s="114" t="s">
        <v>439</v>
      </c>
      <c r="C1205" s="115" t="s">
        <v>187</v>
      </c>
      <c r="D1205" s="116" t="s">
        <v>140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1"/>
        <v>71090201000000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441</v>
      </c>
      <c r="G1206" s="119" t="s">
        <v>440</v>
      </c>
      <c r="L1206" s="36" t="s">
        <v>19</v>
      </c>
      <c r="N1206" s="3"/>
      <c r="O1206" s="3"/>
    </row>
    <row r="1207" spans="1:15">
      <c r="A1207" s="120" t="str">
        <f t="shared" si="161"/>
        <v>71090201000001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1"/>
        <v>71090201010000</v>
      </c>
      <c r="B1208" s="114" t="s">
        <v>439</v>
      </c>
      <c r="C1208" s="115" t="s">
        <v>187</v>
      </c>
      <c r="D1208" s="116" t="s">
        <v>140</v>
      </c>
      <c r="E1208" s="117" t="s">
        <v>106</v>
      </c>
      <c r="F1208" s="118" t="s">
        <v>106</v>
      </c>
      <c r="G1208" s="119" t="s">
        <v>440</v>
      </c>
      <c r="L1208" s="36" t="s">
        <v>20</v>
      </c>
      <c r="N1208" s="3"/>
      <c r="O1208" s="3"/>
    </row>
    <row r="1209" spans="1:15">
      <c r="A1209" s="120" t="str">
        <f t="shared" si="161"/>
        <v>71090201014239</v>
      </c>
      <c r="B1209" s="114" t="s">
        <v>439</v>
      </c>
      <c r="C1209" s="115" t="s">
        <v>187</v>
      </c>
      <c r="D1209" s="116" t="s">
        <v>140</v>
      </c>
      <c r="E1209" s="117" t="s">
        <v>106</v>
      </c>
      <c r="F1209" s="118" t="s">
        <v>106</v>
      </c>
      <c r="G1209" s="119">
        <v>4239</v>
      </c>
      <c r="L1209" s="36" t="s">
        <v>125</v>
      </c>
      <c r="M1209" s="37">
        <v>4239</v>
      </c>
      <c r="N1209" s="3"/>
      <c r="O1209" s="3"/>
    </row>
    <row r="1210" spans="1:15">
      <c r="A1210" s="120" t="str">
        <f t="shared" si="161"/>
        <v>71090201020000</v>
      </c>
      <c r="B1210" s="114" t="s">
        <v>439</v>
      </c>
      <c r="C1210" s="115" t="s">
        <v>187</v>
      </c>
      <c r="D1210" s="116" t="s">
        <v>140</v>
      </c>
      <c r="E1210" s="117" t="s">
        <v>106</v>
      </c>
      <c r="F1210" s="118" t="s">
        <v>140</v>
      </c>
      <c r="G1210" s="119" t="s">
        <v>440</v>
      </c>
      <c r="L1210" s="36" t="s">
        <v>21</v>
      </c>
      <c r="N1210" s="3"/>
      <c r="O1210" s="3"/>
    </row>
    <row r="1211" spans="1:15">
      <c r="A1211" s="120" t="str">
        <f t="shared" si="161"/>
        <v>71090201024239</v>
      </c>
      <c r="B1211" s="114" t="s">
        <v>439</v>
      </c>
      <c r="C1211" s="115" t="s">
        <v>187</v>
      </c>
      <c r="D1211" s="116" t="s">
        <v>140</v>
      </c>
      <c r="E1211" s="117" t="s">
        <v>106</v>
      </c>
      <c r="F1211" s="118" t="s">
        <v>140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61"/>
        <v>71090201030000</v>
      </c>
      <c r="B1212" s="114" t="s">
        <v>439</v>
      </c>
      <c r="C1212" s="115" t="s">
        <v>187</v>
      </c>
      <c r="D1212" s="116" t="s">
        <v>140</v>
      </c>
      <c r="E1212" s="117" t="s">
        <v>106</v>
      </c>
      <c r="F1212" s="118" t="s">
        <v>442</v>
      </c>
      <c r="G1212" s="119" t="s">
        <v>440</v>
      </c>
      <c r="L1212" s="36" t="s">
        <v>22</v>
      </c>
      <c r="N1212" s="3"/>
      <c r="O1212" s="3"/>
    </row>
    <row r="1213" spans="1:15">
      <c r="A1213" s="120" t="str">
        <f t="shared" si="161"/>
        <v>71090201034239</v>
      </c>
      <c r="B1213" s="114" t="s">
        <v>439</v>
      </c>
      <c r="C1213" s="115" t="s">
        <v>187</v>
      </c>
      <c r="D1213" s="116" t="s">
        <v>140</v>
      </c>
      <c r="E1213" s="117" t="s">
        <v>106</v>
      </c>
      <c r="F1213" s="118" t="s">
        <v>442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61"/>
        <v>71090201040000</v>
      </c>
      <c r="B1214" s="114" t="s">
        <v>439</v>
      </c>
      <c r="C1214" s="115" t="s">
        <v>187</v>
      </c>
      <c r="D1214" s="116" t="s">
        <v>140</v>
      </c>
      <c r="E1214" s="117" t="s">
        <v>106</v>
      </c>
      <c r="F1214" s="118" t="s">
        <v>155</v>
      </c>
      <c r="G1214" s="119" t="s">
        <v>440</v>
      </c>
      <c r="L1214" s="36" t="s">
        <v>23</v>
      </c>
      <c r="N1214" s="3"/>
      <c r="O1214" s="3"/>
    </row>
    <row r="1215" spans="1:15">
      <c r="A1215" s="120" t="str">
        <f t="shared" si="161"/>
        <v>71090201044239</v>
      </c>
      <c r="B1215" s="114" t="s">
        <v>439</v>
      </c>
      <c r="C1215" s="115" t="s">
        <v>187</v>
      </c>
      <c r="D1215" s="116" t="s">
        <v>140</v>
      </c>
      <c r="E1215" s="117" t="s">
        <v>106</v>
      </c>
      <c r="F1215" s="118" t="s">
        <v>155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61"/>
        <v>71090202000000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441</v>
      </c>
      <c r="G1216" s="119" t="s">
        <v>440</v>
      </c>
      <c r="L1216" s="36" t="s">
        <v>24</v>
      </c>
      <c r="N1216" s="3"/>
      <c r="O1216" s="3"/>
    </row>
    <row r="1217" spans="1:15">
      <c r="A1217" s="120" t="str">
        <f t="shared" si="161"/>
        <v>71090202000001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441</v>
      </c>
      <c r="G1217" s="119" t="s">
        <v>96</v>
      </c>
      <c r="L1217" s="36" t="e">
        <v>#N/A</v>
      </c>
      <c r="N1217" s="3"/>
      <c r="O1217" s="3"/>
    </row>
    <row r="1218" spans="1:15">
      <c r="A1218" s="120" t="str">
        <f t="shared" si="161"/>
        <v>71090202010000</v>
      </c>
      <c r="B1218" s="114" t="s">
        <v>439</v>
      </c>
      <c r="C1218" s="115" t="s">
        <v>187</v>
      </c>
      <c r="D1218" s="116" t="s">
        <v>140</v>
      </c>
      <c r="E1218" s="117" t="s">
        <v>140</v>
      </c>
      <c r="F1218" s="118" t="s">
        <v>106</v>
      </c>
      <c r="G1218" s="119" t="s">
        <v>440</v>
      </c>
      <c r="L1218" s="36" t="s">
        <v>25</v>
      </c>
      <c r="N1218" s="3"/>
      <c r="O1218" s="3"/>
    </row>
    <row r="1219" spans="1:15">
      <c r="A1219" s="120" t="str">
        <f t="shared" si="161"/>
        <v>71090202014239</v>
      </c>
      <c r="B1219" s="114" t="s">
        <v>439</v>
      </c>
      <c r="C1219" s="115" t="s">
        <v>187</v>
      </c>
      <c r="D1219" s="116" t="s">
        <v>140</v>
      </c>
      <c r="E1219" s="117" t="s">
        <v>140</v>
      </c>
      <c r="F1219" s="118" t="s">
        <v>106</v>
      </c>
      <c r="G1219" s="119">
        <v>4239</v>
      </c>
      <c r="L1219" s="36" t="s">
        <v>125</v>
      </c>
      <c r="M1219" s="37">
        <v>4239</v>
      </c>
      <c r="N1219" s="3"/>
      <c r="O1219" s="3"/>
    </row>
    <row r="1220" spans="1:15">
      <c r="A1220" s="120" t="str">
        <f t="shared" si="161"/>
        <v>71090202020000</v>
      </c>
      <c r="B1220" s="114" t="s">
        <v>439</v>
      </c>
      <c r="C1220" s="115" t="s">
        <v>187</v>
      </c>
      <c r="D1220" s="116" t="s">
        <v>140</v>
      </c>
      <c r="E1220" s="117" t="s">
        <v>140</v>
      </c>
      <c r="F1220" s="118" t="s">
        <v>140</v>
      </c>
      <c r="G1220" s="119" t="s">
        <v>440</v>
      </c>
      <c r="L1220" s="36" t="s">
        <v>26</v>
      </c>
      <c r="N1220" s="3"/>
      <c r="O1220" s="3"/>
    </row>
    <row r="1221" spans="1:15">
      <c r="A1221" s="120" t="str">
        <f t="shared" si="161"/>
        <v>71090202024239</v>
      </c>
      <c r="B1221" s="114" t="s">
        <v>439</v>
      </c>
      <c r="C1221" s="115" t="s">
        <v>187</v>
      </c>
      <c r="D1221" s="116" t="s">
        <v>140</v>
      </c>
      <c r="E1221" s="117" t="s">
        <v>140</v>
      </c>
      <c r="F1221" s="118" t="s">
        <v>140</v>
      </c>
      <c r="G1221" s="119">
        <v>4239</v>
      </c>
      <c r="L1221" s="36" t="s">
        <v>125</v>
      </c>
      <c r="M1221" s="37">
        <v>4239</v>
      </c>
      <c r="N1221" s="3"/>
      <c r="O1221" s="3"/>
    </row>
    <row r="1222" spans="1:15">
      <c r="A1222" s="120" t="str">
        <f t="shared" si="161"/>
        <v>71090202030000</v>
      </c>
      <c r="B1222" s="114" t="s">
        <v>439</v>
      </c>
      <c r="C1222" s="115" t="s">
        <v>187</v>
      </c>
      <c r="D1222" s="116" t="s">
        <v>140</v>
      </c>
      <c r="E1222" s="117" t="s">
        <v>140</v>
      </c>
      <c r="F1222" s="118" t="s">
        <v>442</v>
      </c>
      <c r="G1222" s="119" t="s">
        <v>440</v>
      </c>
      <c r="L1222" s="36" t="s">
        <v>27</v>
      </c>
      <c r="N1222" s="3"/>
      <c r="O1222" s="3"/>
    </row>
    <row r="1223" spans="1:15">
      <c r="A1223" s="120" t="str">
        <f t="shared" si="161"/>
        <v>71090202034239</v>
      </c>
      <c r="B1223" s="114" t="s">
        <v>439</v>
      </c>
      <c r="C1223" s="115" t="s">
        <v>187</v>
      </c>
      <c r="D1223" s="116" t="s">
        <v>140</v>
      </c>
      <c r="E1223" s="117" t="s">
        <v>140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61"/>
        <v>71090202040000</v>
      </c>
      <c r="B1224" s="114" t="s">
        <v>439</v>
      </c>
      <c r="C1224" s="115" t="s">
        <v>187</v>
      </c>
      <c r="D1224" s="116" t="s">
        <v>140</v>
      </c>
      <c r="E1224" s="117" t="s">
        <v>140</v>
      </c>
      <c r="F1224" s="118" t="s">
        <v>155</v>
      </c>
      <c r="G1224" s="119" t="s">
        <v>440</v>
      </c>
      <c r="L1224" s="36" t="s">
        <v>28</v>
      </c>
      <c r="N1224" s="3"/>
      <c r="O1224" s="3"/>
    </row>
    <row r="1225" spans="1:15">
      <c r="A1225" s="120" t="str">
        <f t="shared" si="161"/>
        <v>71090202044239</v>
      </c>
      <c r="B1225" s="114" t="s">
        <v>439</v>
      </c>
      <c r="C1225" s="115" t="s">
        <v>187</v>
      </c>
      <c r="D1225" s="116" t="s">
        <v>140</v>
      </c>
      <c r="E1225" s="117" t="s">
        <v>140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61"/>
        <v>71090501014239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106</v>
      </c>
      <c r="G1226" s="119">
        <v>4239</v>
      </c>
      <c r="L1226" s="36" t="s">
        <v>125</v>
      </c>
      <c r="M1226" s="37">
        <v>4239</v>
      </c>
      <c r="N1226" s="3"/>
      <c r="O1226" s="3"/>
    </row>
    <row r="1227" spans="1:15">
      <c r="A1227" s="120" t="str">
        <f t="shared" si="161"/>
        <v>71090501015122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106</v>
      </c>
      <c r="G1227" s="119">
        <v>5122</v>
      </c>
      <c r="L1227" s="36" t="s">
        <v>332</v>
      </c>
      <c r="M1227" s="37">
        <v>5122</v>
      </c>
      <c r="N1227" s="3"/>
      <c r="O1227" s="3"/>
    </row>
    <row r="1228" spans="1:15">
      <c r="A1228" s="120" t="str">
        <f t="shared" si="161"/>
        <v>71090501020000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140</v>
      </c>
      <c r="G1228" s="119" t="s">
        <v>440</v>
      </c>
      <c r="L1228" s="36" t="s">
        <v>29</v>
      </c>
      <c r="N1228" s="3"/>
      <c r="O1228" s="3"/>
    </row>
    <row r="1229" spans="1:15" ht="30">
      <c r="A1229" s="120" t="str">
        <f t="shared" si="161"/>
        <v>71090501025113</v>
      </c>
      <c r="B1229" s="114" t="s">
        <v>439</v>
      </c>
      <c r="C1229" s="115" t="s">
        <v>187</v>
      </c>
      <c r="D1229" s="116" t="s">
        <v>149</v>
      </c>
      <c r="E1229" s="117" t="s">
        <v>106</v>
      </c>
      <c r="F1229" s="118" t="s">
        <v>140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61"/>
        <v>71090501030000</v>
      </c>
      <c r="B1230" s="114" t="s">
        <v>439</v>
      </c>
      <c r="C1230" s="115" t="s">
        <v>187</v>
      </c>
      <c r="D1230" s="116" t="s">
        <v>149</v>
      </c>
      <c r="E1230" s="117" t="s">
        <v>106</v>
      </c>
      <c r="F1230" s="118" t="s">
        <v>442</v>
      </c>
      <c r="G1230" s="119" t="s">
        <v>440</v>
      </c>
      <c r="L1230" s="36" t="s">
        <v>30</v>
      </c>
      <c r="N1230" s="3"/>
      <c r="O1230" s="3"/>
    </row>
    <row r="1231" spans="1:15">
      <c r="A1231" s="120" t="str">
        <f t="shared" si="161"/>
        <v>71090501034239</v>
      </c>
      <c r="B1231" s="114" t="s">
        <v>439</v>
      </c>
      <c r="C1231" s="115" t="s">
        <v>187</v>
      </c>
      <c r="D1231" s="116" t="s">
        <v>149</v>
      </c>
      <c r="E1231" s="117" t="s">
        <v>106</v>
      </c>
      <c r="F1231" s="118" t="s">
        <v>442</v>
      </c>
      <c r="G1231" s="119">
        <v>4239</v>
      </c>
      <c r="L1231" s="36" t="s">
        <v>125</v>
      </c>
      <c r="M1231" s="37">
        <v>4239</v>
      </c>
      <c r="N1231" s="3"/>
      <c r="O1231" s="3"/>
    </row>
    <row r="1232" spans="1:15">
      <c r="A1232" s="120" t="str">
        <f t="shared" si="161"/>
        <v>71090501040000</v>
      </c>
      <c r="B1232" s="114" t="s">
        <v>439</v>
      </c>
      <c r="C1232" s="115" t="s">
        <v>187</v>
      </c>
      <c r="D1232" s="116" t="s">
        <v>149</v>
      </c>
      <c r="E1232" s="117" t="s">
        <v>106</v>
      </c>
      <c r="F1232" s="118" t="s">
        <v>155</v>
      </c>
      <c r="G1232" s="119" t="s">
        <v>440</v>
      </c>
      <c r="L1232" s="36" t="s">
        <v>31</v>
      </c>
      <c r="N1232" s="3"/>
      <c r="O1232" s="3"/>
    </row>
    <row r="1233" spans="1:15">
      <c r="A1233" s="120" t="str">
        <f t="shared" si="161"/>
        <v>71090501044239</v>
      </c>
      <c r="B1233" s="114" t="s">
        <v>439</v>
      </c>
      <c r="C1233" s="115" t="s">
        <v>187</v>
      </c>
      <c r="D1233" s="116" t="s">
        <v>149</v>
      </c>
      <c r="E1233" s="117" t="s">
        <v>106</v>
      </c>
      <c r="F1233" s="118" t="s">
        <v>155</v>
      </c>
      <c r="G1233" s="119">
        <v>4239</v>
      </c>
      <c r="L1233" s="36" t="s">
        <v>125</v>
      </c>
      <c r="M1233" s="37">
        <v>4239</v>
      </c>
      <c r="N1233" s="3"/>
      <c r="O1233" s="3"/>
    </row>
    <row r="1234" spans="1:15">
      <c r="A1234" s="120" t="str">
        <f t="shared" si="161"/>
        <v>71090501050000</v>
      </c>
      <c r="B1234" s="114" t="s">
        <v>439</v>
      </c>
      <c r="C1234" s="115" t="s">
        <v>187</v>
      </c>
      <c r="D1234" s="116" t="s">
        <v>149</v>
      </c>
      <c r="E1234" s="117" t="s">
        <v>106</v>
      </c>
      <c r="F1234" s="118" t="s">
        <v>149</v>
      </c>
      <c r="G1234" s="119" t="s">
        <v>440</v>
      </c>
      <c r="L1234" s="36" t="s">
        <v>32</v>
      </c>
      <c r="N1234" s="3"/>
      <c r="O1234" s="3"/>
    </row>
    <row r="1235" spans="1:15" ht="30">
      <c r="A1235" s="120" t="str">
        <f t="shared" si="161"/>
        <v>71090501054819</v>
      </c>
      <c r="B1235" s="114" t="s">
        <v>439</v>
      </c>
      <c r="C1235" s="115" t="s">
        <v>187</v>
      </c>
      <c r="D1235" s="116" t="s">
        <v>149</v>
      </c>
      <c r="E1235" s="117" t="s">
        <v>106</v>
      </c>
      <c r="F1235" s="118" t="s">
        <v>149</v>
      </c>
      <c r="G1235" s="119">
        <v>4819</v>
      </c>
      <c r="L1235" s="36" t="s">
        <v>219</v>
      </c>
      <c r="M1235" s="37">
        <v>4819</v>
      </c>
      <c r="N1235" s="3"/>
      <c r="O1235" s="3"/>
    </row>
    <row r="1236" spans="1:15">
      <c r="A1236" s="120" t="str">
        <f t="shared" si="161"/>
        <v>71090501055129</v>
      </c>
      <c r="B1236" s="114" t="s">
        <v>439</v>
      </c>
      <c r="C1236" s="115" t="s">
        <v>187</v>
      </c>
      <c r="D1236" s="116" t="s">
        <v>149</v>
      </c>
      <c r="E1236" s="117" t="s">
        <v>106</v>
      </c>
      <c r="F1236" s="118" t="s">
        <v>149</v>
      </c>
      <c r="G1236" s="119">
        <v>5129</v>
      </c>
      <c r="L1236" s="36" t="s">
        <v>424</v>
      </c>
      <c r="M1236" s="37">
        <v>5129</v>
      </c>
      <c r="N1236" s="3"/>
      <c r="O1236" s="3"/>
    </row>
    <row r="1237" spans="1:15" ht="30">
      <c r="A1237" s="120" t="str">
        <f t="shared" si="161"/>
        <v>71090601015113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106</v>
      </c>
      <c r="G1237" s="119">
        <v>5113</v>
      </c>
      <c r="L1237" s="36" t="s">
        <v>174</v>
      </c>
      <c r="M1237" s="37">
        <v>5113</v>
      </c>
      <c r="N1237" s="3"/>
      <c r="O1237" s="3"/>
    </row>
    <row r="1238" spans="1:15">
      <c r="A1238" s="120" t="str">
        <f t="shared" si="161"/>
        <v>71090601020000</v>
      </c>
      <c r="B1238" s="114" t="s">
        <v>439</v>
      </c>
      <c r="C1238" s="115" t="s">
        <v>187</v>
      </c>
      <c r="D1238" s="116" t="s">
        <v>157</v>
      </c>
      <c r="E1238" s="117" t="s">
        <v>106</v>
      </c>
      <c r="F1238" s="118" t="s">
        <v>140</v>
      </c>
      <c r="G1238" s="119" t="s">
        <v>440</v>
      </c>
      <c r="L1238" s="36" t="s">
        <v>33</v>
      </c>
      <c r="N1238" s="3"/>
      <c r="O1238" s="3"/>
    </row>
    <row r="1239" spans="1:15">
      <c r="A1239" s="120" t="str">
        <f t="shared" si="161"/>
        <v>71090601024639</v>
      </c>
      <c r="B1239" s="114" t="s">
        <v>439</v>
      </c>
      <c r="C1239" s="115" t="s">
        <v>187</v>
      </c>
      <c r="D1239" s="116" t="s">
        <v>157</v>
      </c>
      <c r="E1239" s="117" t="s">
        <v>106</v>
      </c>
      <c r="F1239" s="118" t="s">
        <v>140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61"/>
        <v>71090601030000</v>
      </c>
      <c r="B1240" s="114" t="s">
        <v>439</v>
      </c>
      <c r="C1240" s="115" t="s">
        <v>187</v>
      </c>
      <c r="D1240" s="116" t="s">
        <v>157</v>
      </c>
      <c r="E1240" s="117" t="s">
        <v>106</v>
      </c>
      <c r="F1240" s="118" t="s">
        <v>442</v>
      </c>
      <c r="G1240" s="119" t="s">
        <v>440</v>
      </c>
      <c r="L1240" s="36" t="s">
        <v>34</v>
      </c>
      <c r="N1240" s="3"/>
      <c r="O1240" s="3"/>
    </row>
    <row r="1241" spans="1:15">
      <c r="A1241" s="120" t="str">
        <f t="shared" si="161"/>
        <v>71090601034639</v>
      </c>
      <c r="B1241" s="114" t="s">
        <v>439</v>
      </c>
      <c r="C1241" s="115" t="s">
        <v>187</v>
      </c>
      <c r="D1241" s="116" t="s">
        <v>157</v>
      </c>
      <c r="E1241" s="117" t="s">
        <v>106</v>
      </c>
      <c r="F1241" s="118" t="s">
        <v>442</v>
      </c>
      <c r="G1241" s="119">
        <v>4639</v>
      </c>
      <c r="L1241" s="36" t="s">
        <v>167</v>
      </c>
      <c r="M1241" s="37">
        <v>4639</v>
      </c>
      <c r="N1241" s="3"/>
      <c r="O1241" s="3"/>
    </row>
    <row r="1242" spans="1:15">
      <c r="A1242" s="120" t="str">
        <f t="shared" si="161"/>
        <v>71090601040000</v>
      </c>
      <c r="B1242" s="114" t="s">
        <v>439</v>
      </c>
      <c r="C1242" s="115" t="s">
        <v>187</v>
      </c>
      <c r="D1242" s="116" t="s">
        <v>157</v>
      </c>
      <c r="E1242" s="117" t="s">
        <v>106</v>
      </c>
      <c r="F1242" s="118" t="s">
        <v>155</v>
      </c>
      <c r="G1242" s="119" t="s">
        <v>440</v>
      </c>
      <c r="L1242" s="36" t="s">
        <v>35</v>
      </c>
      <c r="N1242" s="3"/>
      <c r="O1242" s="3"/>
    </row>
    <row r="1243" spans="1:15" ht="30">
      <c r="A1243" s="120" t="str">
        <f t="shared" si="161"/>
        <v>71090601045113</v>
      </c>
      <c r="B1243" s="114" t="s">
        <v>439</v>
      </c>
      <c r="C1243" s="115" t="s">
        <v>187</v>
      </c>
      <c r="D1243" s="116" t="s">
        <v>157</v>
      </c>
      <c r="E1243" s="117" t="s">
        <v>106</v>
      </c>
      <c r="F1243" s="118" t="s">
        <v>155</v>
      </c>
      <c r="G1243" s="119">
        <v>5113</v>
      </c>
      <c r="L1243" s="36" t="s">
        <v>174</v>
      </c>
      <c r="M1243" s="37">
        <v>5113</v>
      </c>
      <c r="N1243" s="3"/>
      <c r="O1243" s="3"/>
    </row>
    <row r="1244" spans="1:15">
      <c r="A1244" s="120" t="str">
        <f t="shared" si="161"/>
        <v>71090601050000</v>
      </c>
      <c r="B1244" s="114" t="s">
        <v>439</v>
      </c>
      <c r="C1244" s="115" t="s">
        <v>187</v>
      </c>
      <c r="D1244" s="116" t="s">
        <v>157</v>
      </c>
      <c r="E1244" s="117" t="s">
        <v>106</v>
      </c>
      <c r="F1244" s="118" t="s">
        <v>149</v>
      </c>
      <c r="G1244" s="119" t="s">
        <v>440</v>
      </c>
      <c r="L1244" s="36" t="s">
        <v>36</v>
      </c>
      <c r="N1244" s="3"/>
      <c r="O1244" s="3"/>
    </row>
    <row r="1245" spans="1:15">
      <c r="A1245" s="120" t="str">
        <f t="shared" si="161"/>
        <v>71090601054239</v>
      </c>
      <c r="B1245" s="114" t="s">
        <v>439</v>
      </c>
      <c r="C1245" s="115" t="s">
        <v>187</v>
      </c>
      <c r="D1245" s="116" t="s">
        <v>157</v>
      </c>
      <c r="E1245" s="117" t="s">
        <v>106</v>
      </c>
      <c r="F1245" s="118" t="s">
        <v>149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1"/>
        <v>71100701014239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106</v>
      </c>
      <c r="G1246" s="119">
        <v>4239</v>
      </c>
      <c r="L1246" s="36" t="s">
        <v>125</v>
      </c>
      <c r="M1246" s="37">
        <v>4239</v>
      </c>
      <c r="N1246" s="3"/>
      <c r="O1246" s="3"/>
    </row>
    <row r="1247" spans="1:15">
      <c r="A1247" s="120" t="str">
        <f t="shared" si="161"/>
        <v>71100701014639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106</v>
      </c>
      <c r="G1247" s="119">
        <v>4639</v>
      </c>
      <c r="L1247" s="36" t="s">
        <v>167</v>
      </c>
      <c r="M1247" s="37">
        <v>4639</v>
      </c>
      <c r="N1247" s="3"/>
      <c r="O1247" s="3"/>
    </row>
    <row r="1248" spans="1:15">
      <c r="A1248" s="120" t="str">
        <f t="shared" si="161"/>
        <v>71100701034216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442</v>
      </c>
      <c r="G1248" s="119">
        <v>4216</v>
      </c>
      <c r="L1248" s="36" t="s">
        <v>118</v>
      </c>
      <c r="M1248" s="37">
        <v>4216</v>
      </c>
      <c r="N1248" s="3"/>
      <c r="O1248" s="3"/>
    </row>
    <row r="1249" spans="1:15">
      <c r="A1249" s="120" t="str">
        <f t="shared" si="161"/>
        <v>71100701034239</v>
      </c>
      <c r="B1249" s="114" t="s">
        <v>439</v>
      </c>
      <c r="C1249" s="115" t="s">
        <v>189</v>
      </c>
      <c r="D1249" s="116" t="s">
        <v>183</v>
      </c>
      <c r="E1249" s="117" t="s">
        <v>106</v>
      </c>
      <c r="F1249" s="118" t="s">
        <v>442</v>
      </c>
      <c r="G1249" s="119">
        <v>4239</v>
      </c>
      <c r="L1249" s="36" t="s">
        <v>125</v>
      </c>
      <c r="M1249" s="37">
        <v>4239</v>
      </c>
      <c r="N1249" s="3"/>
      <c r="O1249" s="3"/>
    </row>
    <row r="1250" spans="1:15" ht="30">
      <c r="A1250" s="120" t="str">
        <f t="shared" si="161"/>
        <v>71100701034819</v>
      </c>
      <c r="B1250" s="114" t="s">
        <v>439</v>
      </c>
      <c r="C1250" s="115" t="s">
        <v>189</v>
      </c>
      <c r="D1250" s="116" t="s">
        <v>183</v>
      </c>
      <c r="E1250" s="117" t="s">
        <v>106</v>
      </c>
      <c r="F1250" s="118" t="s">
        <v>442</v>
      </c>
      <c r="G1250" s="119">
        <v>4819</v>
      </c>
      <c r="L1250" s="36" t="s">
        <v>219</v>
      </c>
      <c r="M1250" s="37">
        <v>4819</v>
      </c>
      <c r="N1250" s="3"/>
      <c r="O1250" s="3"/>
    </row>
    <row r="1251" spans="1:15">
      <c r="A1251" s="120" t="str">
        <f t="shared" si="161"/>
        <v>71100701044239</v>
      </c>
      <c r="B1251" s="114" t="s">
        <v>439</v>
      </c>
      <c r="C1251" s="115" t="s">
        <v>189</v>
      </c>
      <c r="D1251" s="116" t="s">
        <v>183</v>
      </c>
      <c r="E1251" s="117" t="s">
        <v>106</v>
      </c>
      <c r="F1251" s="118" t="s">
        <v>155</v>
      </c>
      <c r="G1251" s="119">
        <v>4239</v>
      </c>
      <c r="L1251" s="36" t="s">
        <v>125</v>
      </c>
      <c r="M1251" s="37">
        <v>4239</v>
      </c>
      <c r="N1251" s="3"/>
      <c r="O1251" s="3"/>
    </row>
    <row r="1252" spans="1:15">
      <c r="A1252" s="120" t="str">
        <f t="shared" si="161"/>
        <v>71100701044269</v>
      </c>
      <c r="B1252" s="114" t="s">
        <v>439</v>
      </c>
      <c r="C1252" s="115" t="s">
        <v>189</v>
      </c>
      <c r="D1252" s="116" t="s">
        <v>183</v>
      </c>
      <c r="E1252" s="117" t="s">
        <v>106</v>
      </c>
      <c r="F1252" s="118" t="s">
        <v>155</v>
      </c>
      <c r="G1252" s="119">
        <v>4269</v>
      </c>
      <c r="L1252" s="36" t="s">
        <v>240</v>
      </c>
      <c r="M1252" s="37">
        <v>4269</v>
      </c>
      <c r="N1252" s="3"/>
      <c r="O1252" s="3"/>
    </row>
    <row r="1253" spans="1:15" ht="30">
      <c r="A1253" s="120" t="str">
        <f t="shared" si="161"/>
        <v>71100701044521</v>
      </c>
      <c r="B1253" s="114" t="s">
        <v>439</v>
      </c>
      <c r="C1253" s="115" t="s">
        <v>189</v>
      </c>
      <c r="D1253" s="116" t="s">
        <v>183</v>
      </c>
      <c r="E1253" s="117" t="s">
        <v>106</v>
      </c>
      <c r="F1253" s="118" t="s">
        <v>155</v>
      </c>
      <c r="G1253" s="119">
        <v>4521</v>
      </c>
      <c r="L1253" s="36" t="s">
        <v>267</v>
      </c>
      <c r="M1253" s="37">
        <v>4521</v>
      </c>
      <c r="N1253" s="3"/>
      <c r="O1253" s="3"/>
    </row>
    <row r="1254" spans="1:15">
      <c r="A1254" s="120" t="str">
        <f t="shared" si="161"/>
        <v>71100701044639</v>
      </c>
      <c r="B1254" s="114" t="s">
        <v>439</v>
      </c>
      <c r="C1254" s="115" t="s">
        <v>189</v>
      </c>
      <c r="D1254" s="116" t="s">
        <v>183</v>
      </c>
      <c r="E1254" s="117" t="s">
        <v>106</v>
      </c>
      <c r="F1254" s="118" t="s">
        <v>155</v>
      </c>
      <c r="G1254" s="119">
        <v>4639</v>
      </c>
      <c r="L1254" s="36" t="s">
        <v>167</v>
      </c>
      <c r="M1254" s="37">
        <v>4639</v>
      </c>
      <c r="N1254" s="3"/>
      <c r="O1254" s="3"/>
    </row>
    <row r="1255" spans="1:15">
      <c r="A1255" s="120" t="str">
        <f t="shared" si="161"/>
        <v>71100701050000</v>
      </c>
      <c r="B1255" s="114" t="s">
        <v>439</v>
      </c>
      <c r="C1255" s="115" t="s">
        <v>189</v>
      </c>
      <c r="D1255" s="116" t="s">
        <v>183</v>
      </c>
      <c r="E1255" s="117" t="s">
        <v>106</v>
      </c>
      <c r="F1255" s="118" t="s">
        <v>149</v>
      </c>
      <c r="G1255" s="119" t="s">
        <v>440</v>
      </c>
      <c r="L1255" s="36" t="s">
        <v>37</v>
      </c>
      <c r="N1255" s="3"/>
      <c r="O1255" s="3"/>
    </row>
    <row r="1256" spans="1:15" ht="30">
      <c r="A1256" s="120" t="str">
        <f t="shared" si="161"/>
        <v>71100701054819</v>
      </c>
      <c r="B1256" s="114" t="s">
        <v>439</v>
      </c>
      <c r="C1256" s="115" t="s">
        <v>189</v>
      </c>
      <c r="D1256" s="116" t="s">
        <v>183</v>
      </c>
      <c r="E1256" s="117" t="s">
        <v>106</v>
      </c>
      <c r="F1256" s="118" t="s">
        <v>149</v>
      </c>
      <c r="G1256" s="119">
        <v>4819</v>
      </c>
      <c r="L1256" s="36" t="s">
        <v>219</v>
      </c>
      <c r="M1256" s="37">
        <v>4819</v>
      </c>
      <c r="N1256" s="3"/>
      <c r="O1256" s="3"/>
    </row>
    <row r="1257" spans="1:15">
      <c r="A1257" s="120" t="str">
        <f t="shared" ref="A1257:A1272" si="162">CONCATENATE(B1257,C1257,D1257,E1257,F1257,G1257)</f>
        <v>71100901014216</v>
      </c>
      <c r="B1257" s="114" t="s">
        <v>439</v>
      </c>
      <c r="C1257" s="115" t="s">
        <v>189</v>
      </c>
      <c r="D1257" s="116" t="s">
        <v>187</v>
      </c>
      <c r="E1257" s="117" t="s">
        <v>106</v>
      </c>
      <c r="F1257" s="118" t="s">
        <v>106</v>
      </c>
      <c r="G1257" s="119">
        <v>4216</v>
      </c>
      <c r="L1257" s="36" t="s">
        <v>118</v>
      </c>
      <c r="M1257" s="37">
        <v>4216</v>
      </c>
      <c r="N1257" s="3"/>
      <c r="O1257" s="3"/>
    </row>
    <row r="1258" spans="1:15" ht="30">
      <c r="A1258" s="120" t="str">
        <f t="shared" si="162"/>
        <v>71100901014252</v>
      </c>
      <c r="B1258" s="114" t="s">
        <v>439</v>
      </c>
      <c r="C1258" s="115" t="s">
        <v>189</v>
      </c>
      <c r="D1258" s="116" t="s">
        <v>187</v>
      </c>
      <c r="E1258" s="117" t="s">
        <v>106</v>
      </c>
      <c r="F1258" s="118" t="s">
        <v>106</v>
      </c>
      <c r="G1258" s="119">
        <v>4252</v>
      </c>
      <c r="L1258" s="36" t="s">
        <v>127</v>
      </c>
      <c r="M1258" s="37">
        <v>4252</v>
      </c>
      <c r="N1258" s="3"/>
      <c r="O1258" s="3"/>
    </row>
    <row r="1259" spans="1:15">
      <c r="A1259" s="120" t="str">
        <f t="shared" si="162"/>
        <v>71100901014264</v>
      </c>
      <c r="B1259" s="114" t="s">
        <v>439</v>
      </c>
      <c r="C1259" s="115" t="s">
        <v>189</v>
      </c>
      <c r="D1259" s="116" t="s">
        <v>187</v>
      </c>
      <c r="E1259" s="117" t="s">
        <v>106</v>
      </c>
      <c r="F1259" s="118" t="s">
        <v>106</v>
      </c>
      <c r="G1259" s="119">
        <v>4264</v>
      </c>
      <c r="L1259" s="36" t="s">
        <v>129</v>
      </c>
      <c r="M1259" s="37">
        <v>4264</v>
      </c>
      <c r="N1259" s="3"/>
      <c r="O1259" s="3"/>
    </row>
    <row r="1260" spans="1:15">
      <c r="A1260" s="120" t="str">
        <f t="shared" si="162"/>
        <v>71100901014267</v>
      </c>
      <c r="B1260" s="114" t="s">
        <v>439</v>
      </c>
      <c r="C1260" s="115" t="s">
        <v>189</v>
      </c>
      <c r="D1260" s="116" t="s">
        <v>187</v>
      </c>
      <c r="E1260" s="117" t="s">
        <v>106</v>
      </c>
      <c r="F1260" s="118" t="s">
        <v>106</v>
      </c>
      <c r="G1260" s="119">
        <v>4267</v>
      </c>
      <c r="L1260" s="36" t="s">
        <v>130</v>
      </c>
      <c r="M1260" s="37">
        <v>4267</v>
      </c>
      <c r="N1260" s="3"/>
      <c r="O1260" s="3"/>
    </row>
    <row r="1261" spans="1:15">
      <c r="A1261" s="120" t="str">
        <f t="shared" si="162"/>
        <v>71100901014861</v>
      </c>
      <c r="B1261" s="114" t="s">
        <v>439</v>
      </c>
      <c r="C1261" s="115" t="s">
        <v>189</v>
      </c>
      <c r="D1261" s="116" t="s">
        <v>187</v>
      </c>
      <c r="E1261" s="117" t="s">
        <v>106</v>
      </c>
      <c r="F1261" s="118" t="s">
        <v>106</v>
      </c>
      <c r="G1261" s="119">
        <v>4861</v>
      </c>
      <c r="L1261" s="36" t="s">
        <v>134</v>
      </c>
      <c r="M1261" s="37">
        <v>4861</v>
      </c>
      <c r="N1261" s="3"/>
      <c r="O1261" s="3"/>
    </row>
    <row r="1262" spans="1:15">
      <c r="A1262" s="120" t="str">
        <f t="shared" si="162"/>
        <v>71100901015122</v>
      </c>
      <c r="B1262" s="114" t="s">
        <v>439</v>
      </c>
      <c r="C1262" s="115" t="s">
        <v>189</v>
      </c>
      <c r="D1262" s="116" t="s">
        <v>187</v>
      </c>
      <c r="E1262" s="117" t="s">
        <v>106</v>
      </c>
      <c r="F1262" s="118" t="s">
        <v>106</v>
      </c>
      <c r="G1262" s="119">
        <v>5122</v>
      </c>
      <c r="L1262" s="36" t="s">
        <v>332</v>
      </c>
      <c r="M1262" s="37">
        <v>5122</v>
      </c>
      <c r="N1262" s="3"/>
      <c r="O1262" s="3"/>
    </row>
    <row r="1263" spans="1:15">
      <c r="A1263" s="120" t="str">
        <f t="shared" si="162"/>
        <v>71100902010000</v>
      </c>
      <c r="B1263" s="114" t="s">
        <v>439</v>
      </c>
      <c r="C1263" s="115" t="s">
        <v>189</v>
      </c>
      <c r="D1263" s="116" t="s">
        <v>187</v>
      </c>
      <c r="E1263" s="117" t="s">
        <v>140</v>
      </c>
      <c r="F1263" s="118" t="s">
        <v>106</v>
      </c>
      <c r="G1263" s="119" t="s">
        <v>440</v>
      </c>
      <c r="L1263" s="36" t="s">
        <v>38</v>
      </c>
      <c r="N1263" s="3"/>
      <c r="O1263" s="3"/>
    </row>
    <row r="1264" spans="1:15">
      <c r="A1264" s="120" t="str">
        <f t="shared" si="162"/>
        <v>71100902014729</v>
      </c>
      <c r="B1264" s="114" t="s">
        <v>439</v>
      </c>
      <c r="C1264" s="115" t="s">
        <v>189</v>
      </c>
      <c r="D1264" s="116" t="s">
        <v>187</v>
      </c>
      <c r="E1264" s="117" t="s">
        <v>140</v>
      </c>
      <c r="F1264" s="118" t="s">
        <v>106</v>
      </c>
      <c r="G1264" s="119">
        <v>4729</v>
      </c>
      <c r="L1264" s="36" t="s">
        <v>348</v>
      </c>
      <c r="M1264" s="37">
        <v>4729</v>
      </c>
      <c r="N1264" s="3"/>
      <c r="O1264" s="3"/>
    </row>
    <row r="1265" spans="1:15">
      <c r="A1265" s="120" t="str">
        <f t="shared" si="162"/>
        <v>71110000000000</v>
      </c>
      <c r="B1265" s="114" t="s">
        <v>439</v>
      </c>
      <c r="C1265" s="115" t="s">
        <v>104</v>
      </c>
      <c r="D1265" s="116" t="s">
        <v>441</v>
      </c>
      <c r="E1265" s="117" t="s">
        <v>441</v>
      </c>
      <c r="F1265" s="118" t="s">
        <v>441</v>
      </c>
      <c r="G1265" s="119" t="s">
        <v>440</v>
      </c>
      <c r="L1265" s="36" t="s">
        <v>39</v>
      </c>
      <c r="N1265" s="3"/>
      <c r="O1265" s="3"/>
    </row>
    <row r="1266" spans="1:15">
      <c r="A1266" s="120" t="str">
        <f t="shared" si="162"/>
        <v>71110000000001</v>
      </c>
      <c r="B1266" s="114" t="s">
        <v>439</v>
      </c>
      <c r="C1266" s="115" t="s">
        <v>104</v>
      </c>
      <c r="D1266" s="116" t="s">
        <v>441</v>
      </c>
      <c r="E1266" s="117" t="s">
        <v>441</v>
      </c>
      <c r="F1266" s="118" t="s">
        <v>441</v>
      </c>
      <c r="G1266" s="119" t="s">
        <v>96</v>
      </c>
      <c r="L1266" s="36" t="e">
        <v>#N/A</v>
      </c>
      <c r="N1266" s="3"/>
      <c r="O1266" s="3"/>
    </row>
    <row r="1267" spans="1:15">
      <c r="A1267" s="120" t="str">
        <f t="shared" si="162"/>
        <v>71110100000000</v>
      </c>
      <c r="B1267" s="114" t="s">
        <v>439</v>
      </c>
      <c r="C1267" s="115" t="s">
        <v>104</v>
      </c>
      <c r="D1267" s="116" t="s">
        <v>106</v>
      </c>
      <c r="E1267" s="117" t="s">
        <v>441</v>
      </c>
      <c r="F1267" s="118" t="s">
        <v>441</v>
      </c>
      <c r="G1267" s="119" t="s">
        <v>440</v>
      </c>
      <c r="L1267" s="36" t="s">
        <v>40</v>
      </c>
      <c r="N1267" s="3"/>
      <c r="O1267" s="3"/>
    </row>
    <row r="1268" spans="1:15">
      <c r="A1268" s="120" t="str">
        <f t="shared" si="162"/>
        <v>71110100000001</v>
      </c>
      <c r="B1268" s="114" t="s">
        <v>439</v>
      </c>
      <c r="C1268" s="115" t="s">
        <v>104</v>
      </c>
      <c r="D1268" s="116" t="s">
        <v>106</v>
      </c>
      <c r="E1268" s="117" t="s">
        <v>441</v>
      </c>
      <c r="F1268" s="118" t="s">
        <v>441</v>
      </c>
      <c r="G1268" s="119" t="s">
        <v>96</v>
      </c>
      <c r="L1268" s="36" t="e">
        <v>#N/A</v>
      </c>
      <c r="N1268" s="3"/>
      <c r="O1268" s="3"/>
    </row>
    <row r="1269" spans="1:15">
      <c r="A1269" s="120" t="str">
        <f t="shared" si="162"/>
        <v>71110102000000</v>
      </c>
      <c r="B1269" s="114" t="s">
        <v>439</v>
      </c>
      <c r="C1269" s="115" t="s">
        <v>104</v>
      </c>
      <c r="D1269" s="116" t="s">
        <v>106</v>
      </c>
      <c r="E1269" s="117" t="s">
        <v>140</v>
      </c>
      <c r="F1269" s="118" t="s">
        <v>441</v>
      </c>
      <c r="G1269" s="119" t="s">
        <v>440</v>
      </c>
      <c r="L1269" s="36" t="s">
        <v>41</v>
      </c>
      <c r="N1269" s="3"/>
      <c r="O1269" s="3"/>
    </row>
    <row r="1270" spans="1:15">
      <c r="A1270" s="120" t="str">
        <f t="shared" si="162"/>
        <v>71110102000001</v>
      </c>
      <c r="B1270" s="114" t="s">
        <v>439</v>
      </c>
      <c r="C1270" s="115" t="s">
        <v>104</v>
      </c>
      <c r="D1270" s="116" t="s">
        <v>106</v>
      </c>
      <c r="E1270" s="117" t="s">
        <v>140</v>
      </c>
      <c r="F1270" s="118" t="s">
        <v>441</v>
      </c>
      <c r="G1270" s="119" t="s">
        <v>96</v>
      </c>
      <c r="L1270" s="36" t="e">
        <v>#N/A</v>
      </c>
      <c r="N1270" s="3"/>
      <c r="O1270" s="3"/>
    </row>
    <row r="1271" spans="1:15">
      <c r="A1271" s="120" t="str">
        <f t="shared" si="162"/>
        <v>71110102004891</v>
      </c>
      <c r="B1271" s="114" t="s">
        <v>439</v>
      </c>
      <c r="C1271" s="115" t="s">
        <v>104</v>
      </c>
      <c r="D1271" s="116" t="s">
        <v>106</v>
      </c>
      <c r="E1271" s="117" t="s">
        <v>140</v>
      </c>
      <c r="F1271" s="118" t="s">
        <v>441</v>
      </c>
      <c r="G1271" s="119">
        <v>4891</v>
      </c>
      <c r="L1271" s="36" t="s">
        <v>416</v>
      </c>
      <c r="M1271" s="37">
        <v>4891</v>
      </c>
      <c r="N1271" s="3"/>
      <c r="O1271" s="3"/>
    </row>
    <row r="1272" spans="1:15">
      <c r="A1272" s="120" t="str">
        <f t="shared" si="162"/>
        <v>7111010200x</v>
      </c>
      <c r="B1272" s="114" t="s">
        <v>439</v>
      </c>
      <c r="C1272" s="115" t="s">
        <v>104</v>
      </c>
      <c r="D1272" s="116" t="s">
        <v>106</v>
      </c>
      <c r="E1272" s="117" t="s">
        <v>140</v>
      </c>
      <c r="F1272" s="118" t="s">
        <v>441</v>
      </c>
      <c r="G1272" s="119" t="s">
        <v>361</v>
      </c>
      <c r="L1272" s="36" t="e">
        <v>#NAME?</v>
      </c>
      <c r="M1272" s="37" t="s">
        <v>361</v>
      </c>
      <c r="N1272" s="3"/>
      <c r="O1272" s="3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595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453" t="s">
        <v>800</v>
      </c>
      <c r="I7" s="453"/>
      <c r="J7" s="453"/>
      <c r="K7" s="453"/>
      <c r="L7" s="453"/>
      <c r="M7" s="453"/>
      <c r="N7" s="453"/>
      <c r="O7" s="453"/>
      <c r="P7" s="45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/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>
        <v>0</v>
      </c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>
        <v>0</v>
      </c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7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35.2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/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30.75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>
        <v>0</v>
      </c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660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34.5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34.5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3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7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596</v>
      </c>
      <c r="O5" s="463"/>
      <c r="P5" s="463"/>
    </row>
    <row r="6" spans="1:22" ht="19.5" customHeight="1">
      <c r="A6" s="234" t="s">
        <v>628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453" t="s">
        <v>801</v>
      </c>
      <c r="I7" s="453"/>
      <c r="J7" s="453"/>
      <c r="K7" s="453"/>
      <c r="L7" s="453"/>
      <c r="M7" s="453"/>
      <c r="N7" s="453"/>
      <c r="O7" s="453"/>
      <c r="P7" s="453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/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>
        <v>0</v>
      </c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>
        <v>0</v>
      </c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30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 ht="18" customHeight="1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/>
      <c r="P462" s="283"/>
      <c r="Q462" s="159"/>
      <c r="R462" s="159"/>
      <c r="S462" s="324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/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790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7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24"/>
      <c r="T712" s="159"/>
      <c r="U712" s="159"/>
      <c r="V712" s="159"/>
    </row>
    <row r="713" spans="1:22" ht="19.5" customHeight="1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 ht="19.5" customHeight="1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7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51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8.5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 ht="0.75" customHeight="1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597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53" t="s">
        <v>802</v>
      </c>
      <c r="I7" s="453"/>
      <c r="J7" s="453"/>
      <c r="K7" s="453"/>
      <c r="L7" s="453"/>
      <c r="M7" s="453"/>
      <c r="N7" s="453"/>
      <c r="O7" s="453"/>
      <c r="P7" s="45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/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>
        <v>0</v>
      </c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>
        <v>0</v>
      </c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>
        <v>0</v>
      </c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33" customHeight="1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4"/>
      <c r="T461" s="159"/>
      <c r="U461" s="159"/>
      <c r="V461" s="159"/>
    </row>
    <row r="462" spans="1:22" s="113" customFormat="1" ht="20.25" customHeight="1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351"/>
      <c r="P462" s="283"/>
      <c r="Q462" s="159"/>
      <c r="R462" s="159"/>
      <c r="S462" s="324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30.75" customHeight="1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 ht="21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32.2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660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733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53" t="s">
        <v>803</v>
      </c>
      <c r="I7" s="453"/>
      <c r="J7" s="453"/>
      <c r="K7" s="453"/>
      <c r="L7" s="453"/>
      <c r="M7" s="453"/>
      <c r="N7" s="453"/>
      <c r="O7" s="453"/>
      <c r="P7" s="45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1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/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/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/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/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31.5" customHeight="1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790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673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53" t="s">
        <v>804</v>
      </c>
      <c r="I7" s="453"/>
      <c r="J7" s="453"/>
      <c r="K7" s="453"/>
      <c r="L7" s="453"/>
      <c r="M7" s="453"/>
      <c r="N7" s="453"/>
      <c r="O7" s="453"/>
      <c r="P7" s="453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>
        <v>0</v>
      </c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>
        <v>0</v>
      </c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>
        <v>0</v>
      </c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/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>
        <v>0</v>
      </c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>
        <v>0</v>
      </c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>
        <v>0</v>
      </c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>
        <v>0</v>
      </c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>
        <v>0</v>
      </c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>
        <v>0</v>
      </c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>
        <v>0</v>
      </c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>
        <v>0</v>
      </c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>
        <v>0</v>
      </c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>
        <v>0</v>
      </c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>
        <v>0</v>
      </c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660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2" spans="12:12" s="3" customFormat="1">
      <c r="L772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3" spans="12:12" s="3" customFormat="1">
      <c r="L803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09" spans="12:12" s="3" customFormat="1">
      <c r="L809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5" spans="12:12" s="3" customFormat="1">
      <c r="L825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89" spans="12:12" s="3" customFormat="1">
      <c r="L889" s="36"/>
    </row>
    <row r="890" spans="12:12" s="3" customFormat="1">
      <c r="L890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899" spans="12:12" s="3" customFormat="1">
      <c r="L899" s="36"/>
    </row>
    <row r="900" spans="12:12" s="3" customFormat="1">
      <c r="L900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7" spans="12:12" s="3" customFormat="1">
      <c r="L957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1" spans="12:12" s="3" customFormat="1">
      <c r="L1011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0" spans="12:12" s="3" customFormat="1">
      <c r="L1040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0" spans="12:12" s="3" customFormat="1">
      <c r="L1050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7" spans="12:12" s="3" customFormat="1">
      <c r="L1057" s="36"/>
    </row>
    <row r="1058" spans="12:12" s="3" customFormat="1">
      <c r="L1058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4" spans="12:12" s="3" customFormat="1">
      <c r="L1074" s="36"/>
    </row>
    <row r="1076" spans="12:12" s="3" customFormat="1">
      <c r="L1076" s="36"/>
    </row>
    <row r="1077" spans="12:12" s="3" customFormat="1">
      <c r="L1077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7" spans="12:12" s="3" customFormat="1">
      <c r="L1107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8" spans="12:12" s="3" customFormat="1">
      <c r="L1138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4" spans="12:12" s="3" customFormat="1">
      <c r="L1144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4" spans="12:12" s="3" customFormat="1">
      <c r="L1224" s="36"/>
    </row>
    <row r="1225" spans="12:12" s="3" customFormat="1">
      <c r="L1225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4" spans="12:12" s="3" customFormat="1">
      <c r="L1234" s="36"/>
    </row>
    <row r="1235" spans="12:12" s="3" customFormat="1">
      <c r="L1235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407"/>
      <c r="F1" s="407"/>
      <c r="G1" s="407"/>
      <c r="H1" s="407"/>
      <c r="I1" s="407"/>
      <c r="J1" s="407"/>
      <c r="K1" s="407" t="s">
        <v>366</v>
      </c>
      <c r="L1" s="407"/>
      <c r="M1" s="407"/>
    </row>
    <row r="2" spans="1:16" ht="15.75" customHeight="1">
      <c r="E2" s="407"/>
      <c r="F2" s="407"/>
      <c r="G2" s="407"/>
      <c r="H2" s="407"/>
      <c r="I2" s="407"/>
      <c r="J2" s="407"/>
      <c r="K2" s="407" t="s">
        <v>367</v>
      </c>
      <c r="L2" s="407"/>
      <c r="M2" s="407"/>
    </row>
    <row r="3" spans="1:16" ht="15.75" customHeight="1">
      <c r="E3" s="407"/>
      <c r="F3" s="407"/>
      <c r="G3" s="407"/>
      <c r="H3" s="407"/>
      <c r="I3" s="407"/>
      <c r="J3" s="407"/>
      <c r="K3" s="407" t="s">
        <v>368</v>
      </c>
      <c r="L3" s="407"/>
      <c r="M3" s="407"/>
    </row>
    <row r="4" spans="1:16" ht="15.75" customHeight="1">
      <c r="E4" s="407"/>
      <c r="F4" s="407"/>
      <c r="G4" s="407"/>
      <c r="H4" s="407"/>
      <c r="I4" s="407"/>
      <c r="J4" s="407"/>
      <c r="K4" s="407" t="s">
        <v>369</v>
      </c>
      <c r="L4" s="407"/>
      <c r="M4" s="407"/>
    </row>
    <row r="6" spans="1:16" ht="38.25" customHeight="1">
      <c r="A6" s="409" t="s">
        <v>370</v>
      </c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09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410" t="s">
        <v>97</v>
      </c>
      <c r="G8" s="410"/>
      <c r="H8" s="410"/>
      <c r="I8" s="410"/>
      <c r="J8" s="410"/>
      <c r="K8" s="410"/>
      <c r="L8" s="410"/>
      <c r="M8" s="410"/>
    </row>
    <row r="9" spans="1:16" ht="16.5" customHeight="1">
      <c r="A9" s="411" t="s">
        <v>371</v>
      </c>
      <c r="B9" s="408" t="s">
        <v>372</v>
      </c>
      <c r="C9" s="412" t="s">
        <v>373</v>
      </c>
      <c r="D9" s="408" t="s">
        <v>372</v>
      </c>
      <c r="E9" s="413" t="s">
        <v>374</v>
      </c>
      <c r="F9" s="414" t="s">
        <v>375</v>
      </c>
      <c r="G9" s="415"/>
      <c r="H9" s="415"/>
      <c r="I9" s="415"/>
      <c r="J9" s="415"/>
      <c r="K9" s="415"/>
      <c r="L9" s="415"/>
      <c r="M9" s="416"/>
    </row>
    <row r="10" spans="1:16" ht="20.25" customHeight="1">
      <c r="A10" s="411"/>
      <c r="B10" s="408"/>
      <c r="C10" s="412"/>
      <c r="D10" s="408"/>
      <c r="E10" s="413"/>
      <c r="F10" s="413" t="s">
        <v>376</v>
      </c>
      <c r="G10" s="413"/>
      <c r="H10" s="413"/>
      <c r="I10" s="413"/>
      <c r="J10" s="413" t="s">
        <v>377</v>
      </c>
      <c r="K10" s="413"/>
      <c r="L10" s="413"/>
      <c r="M10" s="413"/>
    </row>
    <row r="11" spans="1:16">
      <c r="A11" s="411"/>
      <c r="B11" s="408"/>
      <c r="C11" s="412"/>
      <c r="D11" s="408"/>
      <c r="E11" s="413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17" t="s">
        <v>465</v>
      </c>
      <c r="B1" s="417"/>
      <c r="C1" s="417"/>
      <c r="D1" s="142" t="s">
        <v>588</v>
      </c>
      <c r="E1" s="143">
        <v>15</v>
      </c>
    </row>
    <row r="2" spans="1:5" ht="62.25" customHeight="1">
      <c r="A2" s="418" t="s">
        <v>466</v>
      </c>
      <c r="B2" s="418"/>
      <c r="C2" s="418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 t="e">
        <f>VLOOKUP($D$1,#REF!,Hashvt!$E$1)</f>
        <v>#REF!</v>
      </c>
      <c r="D6">
        <v>0</v>
      </c>
      <c r="E6" s="212" t="e">
        <f>+D6+C6</f>
        <v>#REF!</v>
      </c>
    </row>
    <row r="7" spans="1:5" ht="14.25">
      <c r="A7" s="138">
        <v>2</v>
      </c>
      <c r="B7" s="139" t="s">
        <v>472</v>
      </c>
      <c r="C7" s="140">
        <f>VLOOKUP($D$1,'havelvac 7.2'!$A$13:$AC$1490,Hashvt!$E$1)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7.3'!$A$13:$AC$805,Hashvt!$E$1)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7.4'!$A$13:$AC$804,Hashvt!$E$1)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7.5'!$A$13:$AC$1490,Hashvt!$E$1)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7.6'!$A$13:$AC$1490,Hashvt!$E$1)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7.7'!$A$13:$AC$1490,Hashvt!$E$1)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7.9'!$A$13:$AC$1490,Hashvt!$E$1)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7.8'!$A$13:$AC$1490,Hashvt!$E$1)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7.10'!$A$13:$AC$1490,Hashvt!$E$1)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7.11'!$A$13:$AC$1490,Hashvt!$E$1)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7.12'!$A$13:$P$1490,Hashvt!$E$1)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7.13'!$A$13:$P$1486,Hashvt!$E$1)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419" t="s">
        <v>484</v>
      </c>
      <c r="B19" s="420"/>
      <c r="C19" s="141" t="e">
        <f>SUM(C6:C18)</f>
        <v>#REF!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421" t="s">
        <v>43</v>
      </c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431" t="s">
        <v>98</v>
      </c>
      <c r="I4" s="431" t="s">
        <v>99</v>
      </c>
      <c r="J4" s="434" t="s">
        <v>100</v>
      </c>
      <c r="K4" s="434" t="s">
        <v>101</v>
      </c>
      <c r="L4" s="437" t="s">
        <v>102</v>
      </c>
      <c r="M4" s="440" t="s">
        <v>103</v>
      </c>
      <c r="N4" s="428" t="s">
        <v>585</v>
      </c>
      <c r="O4" s="422" t="s">
        <v>586</v>
      </c>
      <c r="P4" s="423"/>
      <c r="Q4" s="423"/>
      <c r="R4" s="423"/>
      <c r="S4" s="423"/>
      <c r="T4" s="423"/>
      <c r="U4" s="424"/>
      <c r="V4" s="422" t="s">
        <v>587</v>
      </c>
      <c r="W4" s="423"/>
      <c r="X4" s="423"/>
      <c r="Y4" s="423"/>
      <c r="Z4" s="423"/>
      <c r="AA4" s="423"/>
      <c r="AB4" s="424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432"/>
      <c r="I5" s="432"/>
      <c r="J5" s="435"/>
      <c r="K5" s="435"/>
      <c r="L5" s="438"/>
      <c r="M5" s="441"/>
      <c r="N5" s="429"/>
      <c r="O5" s="425"/>
      <c r="P5" s="426"/>
      <c r="Q5" s="426"/>
      <c r="R5" s="426"/>
      <c r="S5" s="426"/>
      <c r="T5" s="426"/>
      <c r="U5" s="427"/>
      <c r="V5" s="425"/>
      <c r="W5" s="426"/>
      <c r="X5" s="426"/>
      <c r="Y5" s="426"/>
      <c r="Z5" s="426"/>
      <c r="AA5" s="426"/>
      <c r="AB5" s="427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433"/>
      <c r="I6" s="433"/>
      <c r="J6" s="436"/>
      <c r="K6" s="436"/>
      <c r="L6" s="439"/>
      <c r="M6" s="442"/>
      <c r="N6" s="430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8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6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8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0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1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1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1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1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5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8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6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0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8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5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1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5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1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0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5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0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1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0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8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5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5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1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0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8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5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0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8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8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5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1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1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5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1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5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1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1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6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8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0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8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5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5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1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5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1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8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5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5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1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5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1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5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1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8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0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8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5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5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1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1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6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8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0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8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5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1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1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5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1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5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1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1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1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8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6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8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0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8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5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1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1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1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1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1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1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1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1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1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5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8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0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8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5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1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1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1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1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1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1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0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5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8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0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8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1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1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H227"/>
  <sheetViews>
    <sheetView tabSelected="1" view="pageBreakPreview" zoomScaleSheetLayoutView="100" workbookViewId="0">
      <selection activeCell="D5" sqref="D5"/>
    </sheetView>
  </sheetViews>
  <sheetFormatPr defaultColWidth="9.140625" defaultRowHeight="15.75"/>
  <cols>
    <col min="1" max="1" width="5" style="370" customWidth="1"/>
    <col min="2" max="2" width="2.85546875" style="371" customWidth="1"/>
    <col min="3" max="3" width="2.28515625" style="372" customWidth="1"/>
    <col min="4" max="4" width="2.28515625" style="373" customWidth="1"/>
    <col min="5" max="5" width="49.85546875" style="374" customWidth="1"/>
    <col min="6" max="6" width="18.85546875" style="375" customWidth="1"/>
    <col min="7" max="7" width="17.42578125" style="375" customWidth="1"/>
    <col min="8" max="8" width="16.5703125" style="375" customWidth="1"/>
    <col min="9" max="16384" width="9.140625" style="375"/>
  </cols>
  <sheetData>
    <row r="1" spans="1:8">
      <c r="F1" s="443" t="s">
        <v>621</v>
      </c>
      <c r="G1" s="443"/>
      <c r="H1" s="443"/>
    </row>
    <row r="2" spans="1:8" ht="15.75" customHeight="1">
      <c r="F2" s="443" t="s">
        <v>620</v>
      </c>
      <c r="G2" s="443"/>
      <c r="H2" s="443"/>
    </row>
    <row r="3" spans="1:8" ht="15.75" customHeight="1">
      <c r="F3" s="443" t="s">
        <v>817</v>
      </c>
      <c r="G3" s="443"/>
      <c r="H3" s="443"/>
    </row>
    <row r="4" spans="1:8" ht="15.75" customHeight="1">
      <c r="F4" s="443" t="s">
        <v>818</v>
      </c>
      <c r="G4" s="443"/>
      <c r="H4" s="443"/>
    </row>
    <row r="6" spans="1:8" ht="33" customHeight="1">
      <c r="A6" s="451" t="s">
        <v>792</v>
      </c>
      <c r="B6" s="451"/>
      <c r="C6" s="451"/>
      <c r="D6" s="451"/>
      <c r="E6" s="451"/>
      <c r="F6" s="451"/>
      <c r="G6" s="451"/>
      <c r="H6" s="451"/>
    </row>
    <row r="7" spans="1:8" ht="16.5" customHeight="1">
      <c r="A7" s="376"/>
      <c r="B7" s="376"/>
      <c r="C7" s="376"/>
      <c r="D7" s="376"/>
      <c r="E7" s="376"/>
      <c r="F7" s="376"/>
      <c r="G7" s="376"/>
      <c r="H7" s="376"/>
    </row>
    <row r="8" spans="1:8" ht="13.5" customHeight="1">
      <c r="B8" s="377"/>
      <c r="C8" s="378"/>
      <c r="D8" s="378"/>
      <c r="E8" s="379"/>
      <c r="G8" s="450" t="s">
        <v>97</v>
      </c>
      <c r="H8" s="450"/>
    </row>
    <row r="9" spans="1:8" ht="44.25" customHeight="1">
      <c r="A9" s="446" t="s">
        <v>98</v>
      </c>
      <c r="B9" s="446" t="s">
        <v>99</v>
      </c>
      <c r="C9" s="447" t="s">
        <v>100</v>
      </c>
      <c r="D9" s="447" t="s">
        <v>101</v>
      </c>
      <c r="E9" s="448" t="s">
        <v>598</v>
      </c>
      <c r="F9" s="449" t="s">
        <v>374</v>
      </c>
      <c r="G9" s="444" t="s">
        <v>375</v>
      </c>
      <c r="H9" s="445"/>
    </row>
    <row r="10" spans="1:8" s="380" customFormat="1" ht="41.25" customHeight="1">
      <c r="A10" s="446"/>
      <c r="B10" s="446"/>
      <c r="C10" s="447"/>
      <c r="D10" s="447"/>
      <c r="E10" s="448"/>
      <c r="F10" s="449"/>
      <c r="G10" s="356" t="s">
        <v>376</v>
      </c>
      <c r="H10" s="356" t="s">
        <v>377</v>
      </c>
    </row>
    <row r="11" spans="1:8" s="381" customFormat="1">
      <c r="A11" s="366">
        <v>1</v>
      </c>
      <c r="B11" s="366">
        <v>2</v>
      </c>
      <c r="C11" s="366">
        <v>3</v>
      </c>
      <c r="D11" s="366">
        <v>4</v>
      </c>
      <c r="E11" s="366">
        <v>5</v>
      </c>
      <c r="F11" s="361">
        <v>6</v>
      </c>
      <c r="G11" s="366">
        <v>7</v>
      </c>
      <c r="H11" s="366" t="s">
        <v>619</v>
      </c>
    </row>
    <row r="12" spans="1:8" s="376" customFormat="1" ht="24" customHeight="1">
      <c r="A12" s="382"/>
      <c r="B12" s="383"/>
      <c r="C12" s="384"/>
      <c r="D12" s="384"/>
      <c r="E12" s="385" t="s">
        <v>105</v>
      </c>
      <c r="F12" s="386" t="e">
        <f>SUM(F13,F28,F36,F54,F68,F87,F107,F123,F138,F82)</f>
        <v>#REF!</v>
      </c>
      <c r="G12" s="386" t="e">
        <f>SUM(G13,G28,G36,G54,G68,G87,G107,G123,G138,G82)</f>
        <v>#REF!</v>
      </c>
      <c r="H12" s="386" t="e">
        <f>SUM(H13,H28,H36,H54,H68,H87,H107,H123,H138,H82)</f>
        <v>#REF!</v>
      </c>
    </row>
    <row r="13" spans="1:8" s="388" customFormat="1" ht="28.5" hidden="1">
      <c r="A13" s="360">
        <v>2100</v>
      </c>
      <c r="B13" s="364" t="s">
        <v>106</v>
      </c>
      <c r="C13" s="387">
        <v>0</v>
      </c>
      <c r="D13" s="387">
        <v>0</v>
      </c>
      <c r="E13" s="385" t="s">
        <v>107</v>
      </c>
      <c r="F13" s="362" t="e">
        <f>G13+H13</f>
        <v>#REF!</v>
      </c>
      <c r="G13" s="362" t="e">
        <f>SUM(G15,G19,G25,G22)</f>
        <v>#REF!</v>
      </c>
      <c r="H13" s="362" t="e">
        <f>SUM(H15,H19,H25,H22)</f>
        <v>#REF!</v>
      </c>
    </row>
    <row r="14" spans="1:8" hidden="1">
      <c r="A14" s="389"/>
      <c r="B14" s="364"/>
      <c r="C14" s="387"/>
      <c r="D14" s="387"/>
      <c r="E14" s="368" t="s">
        <v>108</v>
      </c>
      <c r="F14" s="350"/>
      <c r="G14" s="350"/>
      <c r="H14" s="350"/>
    </row>
    <row r="15" spans="1:8" s="391" customFormat="1" ht="40.5" hidden="1">
      <c r="A15" s="389">
        <v>2110</v>
      </c>
      <c r="B15" s="364" t="s">
        <v>106</v>
      </c>
      <c r="C15" s="387">
        <v>1</v>
      </c>
      <c r="D15" s="387">
        <v>0</v>
      </c>
      <c r="E15" s="390" t="s">
        <v>109</v>
      </c>
      <c r="F15" s="358" t="e">
        <f>G15+H15</f>
        <v>#REF!</v>
      </c>
      <c r="G15" s="358" t="e">
        <f>+G17+G18</f>
        <v>#REF!</v>
      </c>
      <c r="H15" s="358" t="e">
        <f>+H17+H18</f>
        <v>#REF!</v>
      </c>
    </row>
    <row r="16" spans="1:8" s="391" customFormat="1" hidden="1">
      <c r="A16" s="389"/>
      <c r="B16" s="364"/>
      <c r="C16" s="387"/>
      <c r="D16" s="387"/>
      <c r="E16" s="368" t="s">
        <v>110</v>
      </c>
      <c r="F16" s="237"/>
      <c r="G16" s="237"/>
      <c r="H16" s="237"/>
    </row>
    <row r="17" spans="1:8" ht="25.5" hidden="1">
      <c r="A17" s="389">
        <v>2111</v>
      </c>
      <c r="B17" s="365" t="s">
        <v>106</v>
      </c>
      <c r="C17" s="360">
        <v>1</v>
      </c>
      <c r="D17" s="360">
        <v>1</v>
      </c>
      <c r="E17" s="368" t="s">
        <v>363</v>
      </c>
      <c r="F17" s="350" t="e">
        <f>G17+H17</f>
        <v>#REF!</v>
      </c>
      <c r="G17" s="350" t="e">
        <f>+#REF!</f>
        <v>#REF!</v>
      </c>
      <c r="H17" s="350" t="e">
        <f>+#REF!</f>
        <v>#REF!</v>
      </c>
    </row>
    <row r="18" spans="1:8" hidden="1">
      <c r="A18" s="389">
        <v>2113</v>
      </c>
      <c r="B18" s="365" t="s">
        <v>106</v>
      </c>
      <c r="C18" s="360">
        <v>1</v>
      </c>
      <c r="D18" s="360">
        <v>3</v>
      </c>
      <c r="E18" s="368" t="s">
        <v>581</v>
      </c>
      <c r="F18" s="350" t="e">
        <f>G18+H18</f>
        <v>#REF!</v>
      </c>
      <c r="G18" s="350" t="e">
        <f>+#REF!</f>
        <v>#REF!</v>
      </c>
      <c r="H18" s="350" t="e">
        <f>+#REF!</f>
        <v>#REF!</v>
      </c>
    </row>
    <row r="19" spans="1:8" hidden="1">
      <c r="A19" s="389">
        <v>2130</v>
      </c>
      <c r="B19" s="364" t="s">
        <v>106</v>
      </c>
      <c r="C19" s="387">
        <v>3</v>
      </c>
      <c r="D19" s="387">
        <v>0</v>
      </c>
      <c r="E19" s="390" t="s">
        <v>144</v>
      </c>
      <c r="F19" s="392" t="e">
        <f>G19+H19</f>
        <v>#REF!</v>
      </c>
      <c r="G19" s="392" t="e">
        <f>+G21</f>
        <v>#REF!</v>
      </c>
      <c r="H19" s="392" t="e">
        <f>+H21</f>
        <v>#REF!</v>
      </c>
    </row>
    <row r="20" spans="1:8" hidden="1">
      <c r="A20" s="389"/>
      <c r="B20" s="364"/>
      <c r="C20" s="387"/>
      <c r="D20" s="387"/>
      <c r="E20" s="368" t="s">
        <v>110</v>
      </c>
      <c r="F20" s="237"/>
      <c r="G20" s="237"/>
      <c r="H20" s="237"/>
    </row>
    <row r="21" spans="1:8" ht="25.5" hidden="1">
      <c r="A21" s="389">
        <v>2131</v>
      </c>
      <c r="B21" s="365" t="s">
        <v>106</v>
      </c>
      <c r="C21" s="360">
        <v>3</v>
      </c>
      <c r="D21" s="360">
        <v>1</v>
      </c>
      <c r="E21" s="368" t="s">
        <v>145</v>
      </c>
      <c r="F21" s="350" t="e">
        <f>G21+H21</f>
        <v>#REF!</v>
      </c>
      <c r="G21" s="350" t="e">
        <f>+#REF!</f>
        <v>#REF!</v>
      </c>
      <c r="H21" s="350" t="e">
        <f>+#REF!</f>
        <v>#REF!</v>
      </c>
    </row>
    <row r="22" spans="1:8" ht="27" hidden="1">
      <c r="A22" s="389">
        <v>2150</v>
      </c>
      <c r="B22" s="364" t="s">
        <v>106</v>
      </c>
      <c r="C22" s="387">
        <v>5</v>
      </c>
      <c r="D22" s="387">
        <v>0</v>
      </c>
      <c r="E22" s="390" t="s">
        <v>150</v>
      </c>
      <c r="F22" s="393" t="e">
        <f>G22+H22</f>
        <v>#REF!</v>
      </c>
      <c r="G22" s="394" t="e">
        <f>+G24</f>
        <v>#REF!</v>
      </c>
      <c r="H22" s="394" t="e">
        <f>+H24</f>
        <v>#REF!</v>
      </c>
    </row>
    <row r="23" spans="1:8" hidden="1">
      <c r="A23" s="389"/>
      <c r="B23" s="364"/>
      <c r="C23" s="387"/>
      <c r="D23" s="387"/>
      <c r="E23" s="368" t="s">
        <v>110</v>
      </c>
      <c r="F23" s="395"/>
      <c r="G23" s="396"/>
      <c r="H23" s="396"/>
    </row>
    <row r="24" spans="1:8" ht="25.5" hidden="1">
      <c r="A24" s="389">
        <v>2151</v>
      </c>
      <c r="B24" s="365" t="s">
        <v>106</v>
      </c>
      <c r="C24" s="365" t="s">
        <v>151</v>
      </c>
      <c r="D24" s="365">
        <v>1</v>
      </c>
      <c r="E24" s="368" t="s">
        <v>150</v>
      </c>
      <c r="F24" s="397" t="e">
        <f>G24+H24</f>
        <v>#REF!</v>
      </c>
      <c r="G24" s="369" t="e">
        <f>#REF!</f>
        <v>#REF!</v>
      </c>
      <c r="H24" s="369" t="e">
        <f>#REF!</f>
        <v>#REF!</v>
      </c>
    </row>
    <row r="25" spans="1:8" ht="27" hidden="1">
      <c r="A25" s="389">
        <v>2160</v>
      </c>
      <c r="B25" s="364" t="s">
        <v>106</v>
      </c>
      <c r="C25" s="387">
        <v>6</v>
      </c>
      <c r="D25" s="387">
        <v>0</v>
      </c>
      <c r="E25" s="390" t="s">
        <v>158</v>
      </c>
      <c r="F25" s="398" t="e">
        <f>G25+H25</f>
        <v>#REF!</v>
      </c>
      <c r="G25" s="392" t="e">
        <f>+G27</f>
        <v>#REF!</v>
      </c>
      <c r="H25" s="392" t="e">
        <f>+H27</f>
        <v>#REF!</v>
      </c>
    </row>
    <row r="26" spans="1:8" s="391" customFormat="1" hidden="1">
      <c r="A26" s="389"/>
      <c r="B26" s="364"/>
      <c r="C26" s="387"/>
      <c r="D26" s="387"/>
      <c r="E26" s="368" t="s">
        <v>110</v>
      </c>
      <c r="F26" s="237"/>
      <c r="G26" s="237"/>
      <c r="H26" s="237"/>
    </row>
    <row r="27" spans="1:8" ht="25.5" hidden="1">
      <c r="A27" s="389">
        <v>2161</v>
      </c>
      <c r="B27" s="365" t="s">
        <v>106</v>
      </c>
      <c r="C27" s="365">
        <v>6</v>
      </c>
      <c r="D27" s="365">
        <v>1</v>
      </c>
      <c r="E27" s="368" t="s">
        <v>159</v>
      </c>
      <c r="F27" s="350" t="e">
        <f>G27+H27</f>
        <v>#REF!</v>
      </c>
      <c r="G27" s="350" t="e">
        <f>+#REF!</f>
        <v>#REF!</v>
      </c>
      <c r="H27" s="350" t="e">
        <f>+#REF!</f>
        <v>#REF!</v>
      </c>
    </row>
    <row r="28" spans="1:8" hidden="1">
      <c r="A28" s="360">
        <v>2200</v>
      </c>
      <c r="B28" s="364" t="s">
        <v>140</v>
      </c>
      <c r="C28" s="387">
        <v>0</v>
      </c>
      <c r="D28" s="387">
        <v>0</v>
      </c>
      <c r="E28" s="385" t="s">
        <v>163</v>
      </c>
      <c r="F28" s="362" t="e">
        <f>G28+H28</f>
        <v>#REF!</v>
      </c>
      <c r="G28" s="362" t="e">
        <f>SUM(G30,G33)</f>
        <v>#REF!</v>
      </c>
      <c r="H28" s="362" t="e">
        <f>SUM(H30,H33)</f>
        <v>#REF!</v>
      </c>
    </row>
    <row r="29" spans="1:8" hidden="1">
      <c r="A29" s="389"/>
      <c r="B29" s="364"/>
      <c r="C29" s="387"/>
      <c r="D29" s="387"/>
      <c r="E29" s="368" t="s">
        <v>108</v>
      </c>
      <c r="F29" s="350"/>
      <c r="G29" s="350"/>
      <c r="H29" s="350"/>
    </row>
    <row r="30" spans="1:8" hidden="1">
      <c r="A30" s="389">
        <v>2220</v>
      </c>
      <c r="B30" s="364" t="s">
        <v>140</v>
      </c>
      <c r="C30" s="387">
        <v>2</v>
      </c>
      <c r="D30" s="387">
        <v>0</v>
      </c>
      <c r="E30" s="390" t="s">
        <v>164</v>
      </c>
      <c r="F30" s="358" t="e">
        <f>G30+H30</f>
        <v>#REF!</v>
      </c>
      <c r="G30" s="358" t="e">
        <f>G32</f>
        <v>#REF!</v>
      </c>
      <c r="H30" s="358" t="e">
        <f>H32</f>
        <v>#REF!</v>
      </c>
    </row>
    <row r="31" spans="1:8" s="391" customFormat="1" hidden="1">
      <c r="A31" s="389"/>
      <c r="B31" s="364"/>
      <c r="C31" s="387"/>
      <c r="D31" s="387"/>
      <c r="E31" s="368" t="s">
        <v>110</v>
      </c>
      <c r="F31" s="237"/>
      <c r="G31" s="237"/>
      <c r="H31" s="237"/>
    </row>
    <row r="32" spans="1:8" hidden="1">
      <c r="A32" s="389">
        <v>2221</v>
      </c>
      <c r="B32" s="365" t="s">
        <v>140</v>
      </c>
      <c r="C32" s="360">
        <v>2</v>
      </c>
      <c r="D32" s="360">
        <v>1</v>
      </c>
      <c r="E32" s="368" t="s">
        <v>165</v>
      </c>
      <c r="F32" s="350" t="e">
        <f>G32+H32</f>
        <v>#REF!</v>
      </c>
      <c r="G32" s="350" t="e">
        <f>+#REF!</f>
        <v>#REF!</v>
      </c>
      <c r="H32" s="350" t="e">
        <f>+#REF!</f>
        <v>#REF!</v>
      </c>
    </row>
    <row r="33" spans="1:8" hidden="1">
      <c r="A33" s="389">
        <v>2250</v>
      </c>
      <c r="B33" s="364" t="s">
        <v>140</v>
      </c>
      <c r="C33" s="387">
        <v>5</v>
      </c>
      <c r="D33" s="387">
        <v>0</v>
      </c>
      <c r="E33" s="390" t="s">
        <v>168</v>
      </c>
      <c r="F33" s="358" t="e">
        <f>G33+H33</f>
        <v>#REF!</v>
      </c>
      <c r="G33" s="358" t="e">
        <f>G35</f>
        <v>#REF!</v>
      </c>
      <c r="H33" s="358" t="e">
        <f>H35</f>
        <v>#REF!</v>
      </c>
    </row>
    <row r="34" spans="1:8" hidden="1">
      <c r="A34" s="389"/>
      <c r="B34" s="364"/>
      <c r="C34" s="387"/>
      <c r="D34" s="387"/>
      <c r="E34" s="368" t="s">
        <v>110</v>
      </c>
      <c r="F34" s="237"/>
      <c r="G34" s="237"/>
      <c r="H34" s="237"/>
    </row>
    <row r="35" spans="1:8" hidden="1">
      <c r="A35" s="389">
        <v>2251</v>
      </c>
      <c r="B35" s="365" t="s">
        <v>140</v>
      </c>
      <c r="C35" s="360">
        <v>5</v>
      </c>
      <c r="D35" s="360">
        <v>1</v>
      </c>
      <c r="E35" s="368" t="s">
        <v>168</v>
      </c>
      <c r="F35" s="350" t="e">
        <f>G35+H35</f>
        <v>#REF!</v>
      </c>
      <c r="G35" s="350" t="e">
        <f>+#REF!</f>
        <v>#REF!</v>
      </c>
      <c r="H35" s="350" t="e">
        <f>+#REF!</f>
        <v>#REF!</v>
      </c>
    </row>
    <row r="36" spans="1:8" hidden="1">
      <c r="A36" s="360">
        <v>2400</v>
      </c>
      <c r="B36" s="364" t="s">
        <v>155</v>
      </c>
      <c r="C36" s="387">
        <v>0</v>
      </c>
      <c r="D36" s="387">
        <v>0</v>
      </c>
      <c r="E36" s="385" t="s">
        <v>169</v>
      </c>
      <c r="F36" s="362" t="e">
        <f>G36+H36</f>
        <v>#REF!</v>
      </c>
      <c r="G36" s="362" t="e">
        <f>+G38+G41+G44+G48+G51</f>
        <v>#REF!</v>
      </c>
      <c r="H36" s="362" t="e">
        <f>+H38+H41+H44+H48+H51</f>
        <v>#REF!</v>
      </c>
    </row>
    <row r="37" spans="1:8" hidden="1">
      <c r="A37" s="389"/>
      <c r="B37" s="364"/>
      <c r="C37" s="387"/>
      <c r="D37" s="387"/>
      <c r="E37" s="368" t="s">
        <v>108</v>
      </c>
      <c r="F37" s="350"/>
      <c r="G37" s="350"/>
      <c r="H37" s="350"/>
    </row>
    <row r="38" spans="1:8" ht="27" hidden="1">
      <c r="A38" s="281">
        <v>2410</v>
      </c>
      <c r="B38" s="310" t="s">
        <v>155</v>
      </c>
      <c r="C38" s="311">
        <v>1</v>
      </c>
      <c r="D38" s="311">
        <v>0</v>
      </c>
      <c r="E38" s="359" t="s">
        <v>632</v>
      </c>
      <c r="F38" s="358" t="e">
        <f>G38+H38</f>
        <v>#REF!</v>
      </c>
      <c r="G38" s="358" t="e">
        <f>+G40</f>
        <v>#REF!</v>
      </c>
      <c r="H38" s="358" t="e">
        <f>+H40</f>
        <v>#REF!</v>
      </c>
    </row>
    <row r="39" spans="1:8" hidden="1">
      <c r="A39" s="389"/>
      <c r="B39" s="364"/>
      <c r="C39" s="387"/>
      <c r="D39" s="387"/>
      <c r="E39" s="368" t="s">
        <v>110</v>
      </c>
      <c r="F39" s="237"/>
      <c r="G39" s="237"/>
      <c r="H39" s="237"/>
    </row>
    <row r="40" spans="1:8" ht="25.5" hidden="1">
      <c r="A40" s="389">
        <v>2411</v>
      </c>
      <c r="B40" s="365" t="s">
        <v>155</v>
      </c>
      <c r="C40" s="360">
        <v>1</v>
      </c>
      <c r="D40" s="360">
        <v>1</v>
      </c>
      <c r="E40" s="368" t="s">
        <v>634</v>
      </c>
      <c r="F40" s="350" t="e">
        <f>G40+H40</f>
        <v>#REF!</v>
      </c>
      <c r="G40" s="350" t="e">
        <f>+#REF!</f>
        <v>#REF!</v>
      </c>
      <c r="H40" s="350" t="e">
        <f>+#REF!</f>
        <v>#REF!</v>
      </c>
    </row>
    <row r="41" spans="1:8" ht="27" hidden="1">
      <c r="A41" s="389">
        <v>2420</v>
      </c>
      <c r="B41" s="364" t="s">
        <v>155</v>
      </c>
      <c r="C41" s="387">
        <v>2</v>
      </c>
      <c r="D41" s="387">
        <v>0</v>
      </c>
      <c r="E41" s="390" t="s">
        <v>170</v>
      </c>
      <c r="F41" s="358" t="e">
        <f>G41+H41</f>
        <v>#REF!</v>
      </c>
      <c r="G41" s="358" t="e">
        <f>+G43</f>
        <v>#REF!</v>
      </c>
      <c r="H41" s="358" t="e">
        <f>+H43</f>
        <v>#REF!</v>
      </c>
    </row>
    <row r="42" spans="1:8" hidden="1">
      <c r="A42" s="389"/>
      <c r="B42" s="364"/>
      <c r="C42" s="387"/>
      <c r="D42" s="387"/>
      <c r="E42" s="368" t="s">
        <v>110</v>
      </c>
      <c r="F42" s="237"/>
      <c r="G42" s="237"/>
      <c r="H42" s="237"/>
    </row>
    <row r="43" spans="1:8" hidden="1">
      <c r="A43" s="389">
        <v>2424</v>
      </c>
      <c r="B43" s="365" t="s">
        <v>155</v>
      </c>
      <c r="C43" s="360">
        <v>2</v>
      </c>
      <c r="D43" s="360">
        <v>4</v>
      </c>
      <c r="E43" s="368" t="s">
        <v>171</v>
      </c>
      <c r="F43" s="350" t="e">
        <f>G43+H43</f>
        <v>#REF!</v>
      </c>
      <c r="G43" s="350" t="e">
        <f>+#REF!</f>
        <v>#REF!</v>
      </c>
      <c r="H43" s="350" t="e">
        <f>+#REF!</f>
        <v>#REF!</v>
      </c>
    </row>
    <row r="44" spans="1:8" hidden="1">
      <c r="A44" s="389">
        <v>2450</v>
      </c>
      <c r="B44" s="364" t="s">
        <v>155</v>
      </c>
      <c r="C44" s="387">
        <v>5</v>
      </c>
      <c r="D44" s="387">
        <v>0</v>
      </c>
      <c r="E44" s="390" t="s">
        <v>175</v>
      </c>
      <c r="F44" s="358" t="e">
        <f>G44+H44</f>
        <v>#REF!</v>
      </c>
      <c r="G44" s="358" t="e">
        <f>G46+G47</f>
        <v>#REF!</v>
      </c>
      <c r="H44" s="358" t="e">
        <f>H46+H47</f>
        <v>#REF!</v>
      </c>
    </row>
    <row r="45" spans="1:8" hidden="1">
      <c r="A45" s="389"/>
      <c r="B45" s="364"/>
      <c r="C45" s="387"/>
      <c r="D45" s="387"/>
      <c r="E45" s="368" t="s">
        <v>110</v>
      </c>
      <c r="F45" s="237"/>
      <c r="G45" s="237"/>
      <c r="H45" s="237"/>
    </row>
    <row r="46" spans="1:8" hidden="1">
      <c r="A46" s="389">
        <v>2451</v>
      </c>
      <c r="B46" s="365" t="s">
        <v>155</v>
      </c>
      <c r="C46" s="360">
        <v>5</v>
      </c>
      <c r="D46" s="360">
        <v>1</v>
      </c>
      <c r="E46" s="368" t="s">
        <v>176</v>
      </c>
      <c r="F46" s="350" t="e">
        <f>G46+H46</f>
        <v>#REF!</v>
      </c>
      <c r="G46" s="350" t="e">
        <f>SUM(#REF!)</f>
        <v>#REF!</v>
      </c>
      <c r="H46" s="350" t="e">
        <f>SUM(#REF!)</f>
        <v>#REF!</v>
      </c>
    </row>
    <row r="47" spans="1:8" hidden="1">
      <c r="A47" s="389">
        <v>2455</v>
      </c>
      <c r="B47" s="365" t="s">
        <v>155</v>
      </c>
      <c r="C47" s="360">
        <v>5</v>
      </c>
      <c r="D47" s="360">
        <v>5</v>
      </c>
      <c r="E47" s="368" t="s">
        <v>199</v>
      </c>
      <c r="F47" s="350" t="e">
        <f>G47+H47</f>
        <v>#REF!</v>
      </c>
      <c r="G47" s="350" t="e">
        <f>+#REF!</f>
        <v>#REF!</v>
      </c>
      <c r="H47" s="350" t="e">
        <f>+#REF!</f>
        <v>#REF!</v>
      </c>
    </row>
    <row r="48" spans="1:8" hidden="1">
      <c r="A48" s="357" t="s">
        <v>206</v>
      </c>
      <c r="B48" s="310" t="s">
        <v>155</v>
      </c>
      <c r="C48" s="311">
        <v>7</v>
      </c>
      <c r="D48" s="311">
        <v>0</v>
      </c>
      <c r="E48" s="390" t="s">
        <v>207</v>
      </c>
      <c r="F48" s="358" t="e">
        <f>G48+H48</f>
        <v>#REF!</v>
      </c>
      <c r="G48" s="350" t="e">
        <f>+G50</f>
        <v>#REF!</v>
      </c>
      <c r="H48" s="350" t="e">
        <f>+H50</f>
        <v>#REF!</v>
      </c>
    </row>
    <row r="49" spans="1:8" hidden="1">
      <c r="A49" s="389"/>
      <c r="B49" s="364"/>
      <c r="C49" s="387"/>
      <c r="D49" s="387"/>
      <c r="E49" s="368" t="s">
        <v>110</v>
      </c>
      <c r="F49" s="237"/>
      <c r="G49" s="237"/>
      <c r="H49" s="237"/>
    </row>
    <row r="50" spans="1:8" hidden="1">
      <c r="A50" s="368" t="s">
        <v>208</v>
      </c>
      <c r="B50" s="368" t="s">
        <v>155</v>
      </c>
      <c r="C50" s="368">
        <v>7</v>
      </c>
      <c r="D50" s="368">
        <v>3</v>
      </c>
      <c r="E50" s="368" t="s">
        <v>209</v>
      </c>
      <c r="F50" s="350" t="e">
        <f>G50+H50</f>
        <v>#REF!</v>
      </c>
      <c r="G50" s="350" t="e">
        <f>SUM(#REF!)</f>
        <v>#REF!</v>
      </c>
      <c r="H50" s="350" t="e">
        <f>SUM(#REF!)</f>
        <v>#REF!</v>
      </c>
    </row>
    <row r="51" spans="1:8" ht="27" hidden="1">
      <c r="A51" s="389">
        <v>2490</v>
      </c>
      <c r="B51" s="364" t="s">
        <v>155</v>
      </c>
      <c r="C51" s="387">
        <v>9</v>
      </c>
      <c r="D51" s="387">
        <v>0</v>
      </c>
      <c r="E51" s="390" t="s">
        <v>212</v>
      </c>
      <c r="F51" s="358" t="e">
        <f>G51+H51</f>
        <v>#REF!</v>
      </c>
      <c r="G51" s="358" t="e">
        <f>+G53</f>
        <v>#REF!</v>
      </c>
      <c r="H51" s="358" t="e">
        <f>+H53</f>
        <v>#REF!</v>
      </c>
    </row>
    <row r="52" spans="1:8" hidden="1">
      <c r="A52" s="389"/>
      <c r="B52" s="364"/>
      <c r="C52" s="387"/>
      <c r="D52" s="387"/>
      <c r="E52" s="368" t="s">
        <v>110</v>
      </c>
      <c r="F52" s="237"/>
      <c r="G52" s="237"/>
      <c r="H52" s="237"/>
    </row>
    <row r="53" spans="1:8" ht="25.5" hidden="1">
      <c r="A53" s="389">
        <v>2491</v>
      </c>
      <c r="B53" s="365" t="s">
        <v>155</v>
      </c>
      <c r="C53" s="360">
        <v>9</v>
      </c>
      <c r="D53" s="360">
        <v>1</v>
      </c>
      <c r="E53" s="368" t="s">
        <v>212</v>
      </c>
      <c r="F53" s="350" t="e">
        <f>G53+H53</f>
        <v>#REF!</v>
      </c>
      <c r="G53" s="350" t="e">
        <f>SUM(#REF!)</f>
        <v>#REF!</v>
      </c>
      <c r="H53" s="350" t="e">
        <f>SUM(#REF!)</f>
        <v>#REF!</v>
      </c>
    </row>
    <row r="54" spans="1:8" ht="28.5" hidden="1">
      <c r="A54" s="360">
        <v>2500</v>
      </c>
      <c r="B54" s="364" t="s">
        <v>149</v>
      </c>
      <c r="C54" s="387">
        <v>0</v>
      </c>
      <c r="D54" s="387">
        <v>0</v>
      </c>
      <c r="E54" s="385" t="s">
        <v>231</v>
      </c>
      <c r="F54" s="362" t="e">
        <f>G54+H54</f>
        <v>#REF!</v>
      </c>
      <c r="G54" s="362" t="e">
        <f>SUM(G56,G59,G62,G65)</f>
        <v>#REF!</v>
      </c>
      <c r="H54" s="362" t="e">
        <f>SUM(H56,H59,H62,H65)</f>
        <v>#REF!</v>
      </c>
    </row>
    <row r="55" spans="1:8" s="391" customFormat="1" hidden="1">
      <c r="A55" s="389"/>
      <c r="B55" s="364"/>
      <c r="C55" s="387"/>
      <c r="D55" s="387"/>
      <c r="E55" s="368" t="s">
        <v>108</v>
      </c>
      <c r="F55" s="350"/>
      <c r="G55" s="350"/>
      <c r="H55" s="350"/>
    </row>
    <row r="56" spans="1:8" hidden="1">
      <c r="A56" s="389">
        <v>2510</v>
      </c>
      <c r="B56" s="364" t="s">
        <v>149</v>
      </c>
      <c r="C56" s="387">
        <v>1</v>
      </c>
      <c r="D56" s="387">
        <v>0</v>
      </c>
      <c r="E56" s="390" t="s">
        <v>232</v>
      </c>
      <c r="F56" s="358" t="e">
        <f>G56+H56</f>
        <v>#REF!</v>
      </c>
      <c r="G56" s="358" t="e">
        <f>G58</f>
        <v>#REF!</v>
      </c>
      <c r="H56" s="358" t="e">
        <f>H58</f>
        <v>#REF!</v>
      </c>
    </row>
    <row r="57" spans="1:8" hidden="1">
      <c r="A57" s="389"/>
      <c r="B57" s="364"/>
      <c r="C57" s="387"/>
      <c r="D57" s="387"/>
      <c r="E57" s="368" t="s">
        <v>110</v>
      </c>
      <c r="F57" s="237"/>
      <c r="G57" s="237"/>
      <c r="H57" s="237"/>
    </row>
    <row r="58" spans="1:8" hidden="1">
      <c r="A58" s="389">
        <v>2511</v>
      </c>
      <c r="B58" s="365" t="s">
        <v>149</v>
      </c>
      <c r="C58" s="360">
        <v>1</v>
      </c>
      <c r="D58" s="360">
        <v>1</v>
      </c>
      <c r="E58" s="368" t="s">
        <v>232</v>
      </c>
      <c r="F58" s="350" t="e">
        <f>G58+H58</f>
        <v>#REF!</v>
      </c>
      <c r="G58" s="350" t="e">
        <f>SUM(#REF!)</f>
        <v>#REF!</v>
      </c>
      <c r="H58" s="350" t="e">
        <f>SUM(#REF!)</f>
        <v>#REF!</v>
      </c>
    </row>
    <row r="59" spans="1:8" hidden="1">
      <c r="A59" s="389">
        <v>2520</v>
      </c>
      <c r="B59" s="310" t="s">
        <v>149</v>
      </c>
      <c r="C59" s="311">
        <v>2</v>
      </c>
      <c r="D59" s="311">
        <v>0</v>
      </c>
      <c r="E59" s="359" t="s">
        <v>624</v>
      </c>
      <c r="F59" s="358" t="e">
        <f>G59+H59</f>
        <v>#REF!</v>
      </c>
      <c r="G59" s="358" t="e">
        <f>G61</f>
        <v>#REF!</v>
      </c>
      <c r="H59" s="358" t="e">
        <f>H61</f>
        <v>#REF!</v>
      </c>
    </row>
    <row r="60" spans="1:8" hidden="1">
      <c r="A60" s="389"/>
      <c r="B60" s="364"/>
      <c r="C60" s="387"/>
      <c r="D60" s="387"/>
      <c r="E60" s="368" t="s">
        <v>110</v>
      </c>
      <c r="F60" s="237"/>
      <c r="G60" s="237"/>
      <c r="H60" s="237"/>
    </row>
    <row r="61" spans="1:8" hidden="1">
      <c r="A61" s="389">
        <v>3521</v>
      </c>
      <c r="B61" s="368" t="s">
        <v>149</v>
      </c>
      <c r="C61" s="368">
        <v>2</v>
      </c>
      <c r="D61" s="368">
        <v>1</v>
      </c>
      <c r="E61" s="368" t="s">
        <v>624</v>
      </c>
      <c r="F61" s="350" t="e">
        <f>G61+H61</f>
        <v>#REF!</v>
      </c>
      <c r="G61" s="350" t="e">
        <f>SUM(#REF!)</f>
        <v>#REF!</v>
      </c>
      <c r="H61" s="350" t="e">
        <f>SUM(#REF!)</f>
        <v>#REF!</v>
      </c>
    </row>
    <row r="62" spans="1:8" s="391" customFormat="1" hidden="1">
      <c r="A62" s="389">
        <v>2530</v>
      </c>
      <c r="B62" s="364" t="s">
        <v>149</v>
      </c>
      <c r="C62" s="387">
        <v>3</v>
      </c>
      <c r="D62" s="387">
        <v>0</v>
      </c>
      <c r="E62" s="390" t="s">
        <v>235</v>
      </c>
      <c r="F62" s="358" t="e">
        <f>G62+H62</f>
        <v>#REF!</v>
      </c>
      <c r="G62" s="358" t="e">
        <f>G64</f>
        <v>#REF!</v>
      </c>
      <c r="H62" s="358" t="e">
        <f>H64</f>
        <v>#REF!</v>
      </c>
    </row>
    <row r="63" spans="1:8" hidden="1">
      <c r="A63" s="389"/>
      <c r="B63" s="364"/>
      <c r="C63" s="387"/>
      <c r="D63" s="387"/>
      <c r="E63" s="368" t="s">
        <v>110</v>
      </c>
      <c r="F63" s="237"/>
      <c r="G63" s="237"/>
      <c r="H63" s="237"/>
    </row>
    <row r="64" spans="1:8" hidden="1">
      <c r="A64" s="389">
        <v>3531</v>
      </c>
      <c r="B64" s="365" t="s">
        <v>149</v>
      </c>
      <c r="C64" s="360">
        <v>3</v>
      </c>
      <c r="D64" s="360">
        <v>1</v>
      </c>
      <c r="E64" s="368" t="s">
        <v>236</v>
      </c>
      <c r="F64" s="350" t="e">
        <f>G64+H64</f>
        <v>#REF!</v>
      </c>
      <c r="G64" s="350" t="e">
        <f>SUM(#REF!)</f>
        <v>#REF!</v>
      </c>
      <c r="H64" s="350" t="e">
        <f>SUM(#REF!)</f>
        <v>#REF!</v>
      </c>
    </row>
    <row r="65" spans="1:8" ht="27" hidden="1">
      <c r="A65" s="389">
        <v>2560</v>
      </c>
      <c r="B65" s="364" t="s">
        <v>149</v>
      </c>
      <c r="C65" s="387">
        <v>6</v>
      </c>
      <c r="D65" s="387">
        <v>0</v>
      </c>
      <c r="E65" s="390" t="s">
        <v>238</v>
      </c>
      <c r="F65" s="358" t="e">
        <f>G65+H65</f>
        <v>#REF!</v>
      </c>
      <c r="G65" s="358" t="e">
        <f>G67</f>
        <v>#REF!</v>
      </c>
      <c r="H65" s="358" t="e">
        <f>H67</f>
        <v>#REF!</v>
      </c>
    </row>
    <row r="66" spans="1:8" hidden="1">
      <c r="A66" s="389"/>
      <c r="B66" s="364"/>
      <c r="C66" s="387"/>
      <c r="D66" s="387"/>
      <c r="E66" s="368" t="s">
        <v>110</v>
      </c>
      <c r="F66" s="237"/>
      <c r="G66" s="237"/>
      <c r="H66" s="237"/>
    </row>
    <row r="67" spans="1:8" ht="25.5" hidden="1">
      <c r="A67" s="389">
        <v>2561</v>
      </c>
      <c r="B67" s="365" t="s">
        <v>149</v>
      </c>
      <c r="C67" s="360">
        <v>6</v>
      </c>
      <c r="D67" s="360">
        <v>1</v>
      </c>
      <c r="E67" s="368" t="s">
        <v>238</v>
      </c>
      <c r="F67" s="350" t="e">
        <f>G67+H67</f>
        <v>#REF!</v>
      </c>
      <c r="G67" s="350" t="e">
        <f>SUM(#REF!)</f>
        <v>#REF!</v>
      </c>
      <c r="H67" s="350" t="e">
        <f>SUM(#REF!)</f>
        <v>#REF!</v>
      </c>
    </row>
    <row r="68" spans="1:8" ht="28.5">
      <c r="A68" s="360">
        <v>2600</v>
      </c>
      <c r="B68" s="364" t="s">
        <v>157</v>
      </c>
      <c r="C68" s="387">
        <v>0</v>
      </c>
      <c r="D68" s="387">
        <v>0</v>
      </c>
      <c r="E68" s="385" t="s">
        <v>246</v>
      </c>
      <c r="F68" s="362" t="e">
        <f>G68+H68</f>
        <v>#REF!</v>
      </c>
      <c r="G68" s="362" t="e">
        <f>SUM(G70,G73,G76,G79)</f>
        <v>#REF!</v>
      </c>
      <c r="H68" s="362" t="e">
        <f>SUM(H70,H73,H76,H79)</f>
        <v>#REF!</v>
      </c>
    </row>
    <row r="69" spans="1:8">
      <c r="A69" s="389"/>
      <c r="B69" s="364"/>
      <c r="C69" s="387"/>
      <c r="D69" s="387"/>
      <c r="E69" s="368" t="s">
        <v>108</v>
      </c>
      <c r="F69" s="350"/>
      <c r="G69" s="350"/>
      <c r="H69" s="350"/>
    </row>
    <row r="70" spans="1:8" hidden="1">
      <c r="A70" s="389">
        <v>2610</v>
      </c>
      <c r="B70" s="364" t="s">
        <v>157</v>
      </c>
      <c r="C70" s="387">
        <v>1</v>
      </c>
      <c r="D70" s="387">
        <v>0</v>
      </c>
      <c r="E70" s="390" t="s">
        <v>247</v>
      </c>
      <c r="F70" s="358" t="e">
        <f>G70+H70</f>
        <v>#REF!</v>
      </c>
      <c r="G70" s="358" t="e">
        <f>G72</f>
        <v>#REF!</v>
      </c>
      <c r="H70" s="358" t="e">
        <f>H72</f>
        <v>#REF!</v>
      </c>
    </row>
    <row r="71" spans="1:8" hidden="1">
      <c r="A71" s="389"/>
      <c r="B71" s="364"/>
      <c r="C71" s="387"/>
      <c r="D71" s="387"/>
      <c r="E71" s="368" t="s">
        <v>110</v>
      </c>
      <c r="F71" s="237"/>
      <c r="G71" s="237"/>
      <c r="H71" s="237"/>
    </row>
    <row r="72" spans="1:8" hidden="1">
      <c r="A72" s="389">
        <v>2611</v>
      </c>
      <c r="B72" s="365" t="s">
        <v>157</v>
      </c>
      <c r="C72" s="360">
        <v>1</v>
      </c>
      <c r="D72" s="360">
        <v>1</v>
      </c>
      <c r="E72" s="368" t="s">
        <v>599</v>
      </c>
      <c r="F72" s="350" t="e">
        <f>G72+H72</f>
        <v>#REF!</v>
      </c>
      <c r="G72" s="350" t="e">
        <f>SUM(#REF!)</f>
        <v>#REF!</v>
      </c>
      <c r="H72" s="350" t="e">
        <f>SUM(#REF!)</f>
        <v>#REF!</v>
      </c>
    </row>
    <row r="73" spans="1:8">
      <c r="A73" s="389">
        <v>2630</v>
      </c>
      <c r="B73" s="364" t="s">
        <v>157</v>
      </c>
      <c r="C73" s="387">
        <v>3</v>
      </c>
      <c r="D73" s="387">
        <v>0</v>
      </c>
      <c r="E73" s="390" t="s">
        <v>251</v>
      </c>
      <c r="F73" s="358" t="e">
        <f>G73+H73</f>
        <v>#REF!</v>
      </c>
      <c r="G73" s="358" t="e">
        <f>G75</f>
        <v>#REF!</v>
      </c>
      <c r="H73" s="358" t="e">
        <f>H75</f>
        <v>#REF!</v>
      </c>
    </row>
    <row r="74" spans="1:8">
      <c r="A74" s="389"/>
      <c r="B74" s="364"/>
      <c r="C74" s="387"/>
      <c r="D74" s="387"/>
      <c r="E74" s="368" t="s">
        <v>110</v>
      </c>
      <c r="F74" s="237"/>
      <c r="G74" s="237"/>
      <c r="H74" s="237"/>
    </row>
    <row r="75" spans="1:8">
      <c r="A75" s="389">
        <v>2631</v>
      </c>
      <c r="B75" s="365" t="s">
        <v>157</v>
      </c>
      <c r="C75" s="360">
        <v>3</v>
      </c>
      <c r="D75" s="360">
        <v>1</v>
      </c>
      <c r="E75" s="368" t="s">
        <v>251</v>
      </c>
      <c r="F75" s="350" t="e">
        <f>G75+H75</f>
        <v>#REF!</v>
      </c>
      <c r="G75" s="350" t="e">
        <f>+#REF!</f>
        <v>#REF!</v>
      </c>
      <c r="H75" s="350" t="e">
        <f>+#REF!</f>
        <v>#REF!</v>
      </c>
    </row>
    <row r="76" spans="1:8" hidden="1">
      <c r="A76" s="389">
        <v>2640</v>
      </c>
      <c r="B76" s="364" t="s">
        <v>157</v>
      </c>
      <c r="C76" s="387">
        <v>4</v>
      </c>
      <c r="D76" s="387">
        <v>0</v>
      </c>
      <c r="E76" s="390" t="s">
        <v>258</v>
      </c>
      <c r="F76" s="358" t="e">
        <f>G76+H76</f>
        <v>#REF!</v>
      </c>
      <c r="G76" s="358" t="e">
        <f>G78</f>
        <v>#REF!</v>
      </c>
      <c r="H76" s="358" t="e">
        <f>H78</f>
        <v>#REF!</v>
      </c>
    </row>
    <row r="77" spans="1:8" hidden="1">
      <c r="A77" s="389"/>
      <c r="B77" s="364"/>
      <c r="C77" s="387"/>
      <c r="D77" s="387"/>
      <c r="E77" s="368" t="s">
        <v>110</v>
      </c>
      <c r="F77" s="237"/>
      <c r="G77" s="237"/>
      <c r="H77" s="237"/>
    </row>
    <row r="78" spans="1:8" hidden="1">
      <c r="A78" s="389">
        <v>2641</v>
      </c>
      <c r="B78" s="365" t="s">
        <v>157</v>
      </c>
      <c r="C78" s="360">
        <v>4</v>
      </c>
      <c r="D78" s="360">
        <v>1</v>
      </c>
      <c r="E78" s="368" t="s">
        <v>259</v>
      </c>
      <c r="F78" s="350" t="e">
        <f>G78+H78</f>
        <v>#REF!</v>
      </c>
      <c r="G78" s="350" t="e">
        <f>+#REF!</f>
        <v>#REF!</v>
      </c>
      <c r="H78" s="350" t="e">
        <f>+#REF!</f>
        <v>#REF!</v>
      </c>
    </row>
    <row r="79" spans="1:8" ht="27" hidden="1">
      <c r="A79" s="389">
        <v>2660</v>
      </c>
      <c r="B79" s="364" t="s">
        <v>157</v>
      </c>
      <c r="C79" s="387">
        <v>6</v>
      </c>
      <c r="D79" s="387">
        <v>0</v>
      </c>
      <c r="E79" s="390" t="s">
        <v>263</v>
      </c>
      <c r="F79" s="358" t="e">
        <f>G79+H79</f>
        <v>#REF!</v>
      </c>
      <c r="G79" s="358" t="e">
        <f>G81</f>
        <v>#REF!</v>
      </c>
      <c r="H79" s="358" t="e">
        <f>H81</f>
        <v>#REF!</v>
      </c>
    </row>
    <row r="80" spans="1:8" hidden="1">
      <c r="A80" s="389"/>
      <c r="B80" s="364"/>
      <c r="C80" s="387"/>
      <c r="D80" s="387"/>
      <c r="E80" s="368" t="s">
        <v>110</v>
      </c>
      <c r="F80" s="237"/>
      <c r="G80" s="237"/>
      <c r="H80" s="237"/>
    </row>
    <row r="81" spans="1:8" s="391" customFormat="1" ht="25.5" hidden="1">
      <c r="A81" s="389">
        <v>2661</v>
      </c>
      <c r="B81" s="365" t="s">
        <v>157</v>
      </c>
      <c r="C81" s="360">
        <v>6</v>
      </c>
      <c r="D81" s="360">
        <v>1</v>
      </c>
      <c r="E81" s="368" t="s">
        <v>263</v>
      </c>
      <c r="F81" s="350" t="e">
        <f>G81+H81</f>
        <v>#REF!</v>
      </c>
      <c r="G81" s="350" t="e">
        <f>SUM(#REF!)</f>
        <v>#REF!</v>
      </c>
      <c r="H81" s="350" t="e">
        <f>SUM(#REF!)</f>
        <v>#REF!</v>
      </c>
    </row>
    <row r="82" spans="1:8" s="391" customFormat="1" hidden="1">
      <c r="A82" s="360">
        <v>2700</v>
      </c>
      <c r="B82" s="364" t="s">
        <v>183</v>
      </c>
      <c r="C82" s="387">
        <v>0</v>
      </c>
      <c r="D82" s="387">
        <v>0</v>
      </c>
      <c r="E82" s="385" t="s">
        <v>275</v>
      </c>
      <c r="F82" s="362" t="e">
        <f>G82+H82</f>
        <v>#REF!</v>
      </c>
      <c r="G82" s="362" t="e">
        <f>+G84</f>
        <v>#REF!</v>
      </c>
      <c r="H82" s="362" t="e">
        <f>+H84</f>
        <v>#REF!</v>
      </c>
    </row>
    <row r="83" spans="1:8" s="391" customFormat="1" hidden="1">
      <c r="A83" s="389"/>
      <c r="B83" s="364"/>
      <c r="C83" s="387"/>
      <c r="D83" s="387"/>
      <c r="E83" s="368" t="s">
        <v>108</v>
      </c>
      <c r="F83" s="350"/>
      <c r="G83" s="350"/>
      <c r="H83" s="350"/>
    </row>
    <row r="84" spans="1:8" s="391" customFormat="1" hidden="1">
      <c r="A84" s="389">
        <v>2760</v>
      </c>
      <c r="B84" s="364" t="s">
        <v>183</v>
      </c>
      <c r="C84" s="387">
        <v>6</v>
      </c>
      <c r="D84" s="387">
        <v>0</v>
      </c>
      <c r="E84" s="390" t="s">
        <v>279</v>
      </c>
      <c r="F84" s="358" t="e">
        <f>G84+H84</f>
        <v>#REF!</v>
      </c>
      <c r="G84" s="358" t="e">
        <f>+G86</f>
        <v>#REF!</v>
      </c>
      <c r="H84" s="358" t="e">
        <f>+H86</f>
        <v>#REF!</v>
      </c>
    </row>
    <row r="85" spans="1:8" s="391" customFormat="1" hidden="1">
      <c r="A85" s="389"/>
      <c r="B85" s="364"/>
      <c r="C85" s="387"/>
      <c r="D85" s="387"/>
      <c r="E85" s="368" t="s">
        <v>110</v>
      </c>
      <c r="F85" s="237"/>
      <c r="G85" s="350"/>
      <c r="H85" s="350"/>
    </row>
    <row r="86" spans="1:8" s="391" customFormat="1" ht="25.5" hidden="1">
      <c r="A86" s="389">
        <v>2761</v>
      </c>
      <c r="B86" s="365" t="s">
        <v>183</v>
      </c>
      <c r="C86" s="360">
        <v>6</v>
      </c>
      <c r="D86" s="360">
        <v>1</v>
      </c>
      <c r="E86" s="368" t="s">
        <v>280</v>
      </c>
      <c r="F86" s="350" t="e">
        <f>G86+H86</f>
        <v>#REF!</v>
      </c>
      <c r="G86" s="350" t="e">
        <f>SUM(#REF!)</f>
        <v>#REF!</v>
      </c>
      <c r="H86" s="350" t="e">
        <f>SUM(#REF!)</f>
        <v>#REF!</v>
      </c>
    </row>
    <row r="87" spans="1:8" s="391" customFormat="1" hidden="1">
      <c r="A87" s="360">
        <v>2800</v>
      </c>
      <c r="B87" s="364" t="s">
        <v>185</v>
      </c>
      <c r="C87" s="387">
        <v>0</v>
      </c>
      <c r="D87" s="387">
        <v>0</v>
      </c>
      <c r="E87" s="385" t="s">
        <v>284</v>
      </c>
      <c r="F87" s="362" t="e">
        <f>G87+H87</f>
        <v>#REF!</v>
      </c>
      <c r="G87" s="362" t="e">
        <f>+G89+G92+G103+G100</f>
        <v>#REF!</v>
      </c>
      <c r="H87" s="362" t="e">
        <f>+H89+H92+H103+H100</f>
        <v>#REF!</v>
      </c>
    </row>
    <row r="88" spans="1:8" hidden="1">
      <c r="A88" s="389"/>
      <c r="B88" s="364"/>
      <c r="C88" s="387"/>
      <c r="D88" s="387"/>
      <c r="E88" s="368" t="s">
        <v>108</v>
      </c>
      <c r="F88" s="350"/>
      <c r="G88" s="350"/>
      <c r="H88" s="350"/>
    </row>
    <row r="89" spans="1:8" hidden="1">
      <c r="A89" s="389">
        <v>2810</v>
      </c>
      <c r="B89" s="364" t="s">
        <v>185</v>
      </c>
      <c r="C89" s="387">
        <v>1</v>
      </c>
      <c r="D89" s="387">
        <v>0</v>
      </c>
      <c r="E89" s="390" t="s">
        <v>285</v>
      </c>
      <c r="F89" s="358" t="e">
        <f>G89+H89</f>
        <v>#REF!</v>
      </c>
      <c r="G89" s="358" t="e">
        <f>G91</f>
        <v>#REF!</v>
      </c>
      <c r="H89" s="358" t="e">
        <f>H91</f>
        <v>#REF!</v>
      </c>
    </row>
    <row r="90" spans="1:8" hidden="1">
      <c r="A90" s="389"/>
      <c r="B90" s="364"/>
      <c r="C90" s="387"/>
      <c r="D90" s="387"/>
      <c r="E90" s="368" t="s">
        <v>110</v>
      </c>
      <c r="F90" s="237"/>
      <c r="G90" s="237"/>
      <c r="H90" s="237"/>
    </row>
    <row r="91" spans="1:8" hidden="1">
      <c r="A91" s="389">
        <v>2811</v>
      </c>
      <c r="B91" s="365" t="s">
        <v>185</v>
      </c>
      <c r="C91" s="360">
        <v>1</v>
      </c>
      <c r="D91" s="360">
        <v>1</v>
      </c>
      <c r="E91" s="368" t="s">
        <v>285</v>
      </c>
      <c r="F91" s="350" t="e">
        <f>G91+H91</f>
        <v>#REF!</v>
      </c>
      <c r="G91" s="350" t="e">
        <f>SUM(#REF!)</f>
        <v>#REF!</v>
      </c>
      <c r="H91" s="350" t="e">
        <f>SUM(#REF!)</f>
        <v>#REF!</v>
      </c>
    </row>
    <row r="92" spans="1:8" hidden="1">
      <c r="A92" s="389">
        <v>2820</v>
      </c>
      <c r="B92" s="364" t="s">
        <v>185</v>
      </c>
      <c r="C92" s="387">
        <v>2</v>
      </c>
      <c r="D92" s="387">
        <v>0</v>
      </c>
      <c r="E92" s="390" t="s">
        <v>289</v>
      </c>
      <c r="F92" s="358" t="e">
        <f>G92+H92</f>
        <v>#REF!</v>
      </c>
      <c r="G92" s="358" t="e">
        <f>SUM(G94:G99)</f>
        <v>#REF!</v>
      </c>
      <c r="H92" s="358" t="e">
        <f>SUM(H94:H99)</f>
        <v>#REF!</v>
      </c>
    </row>
    <row r="93" spans="1:8" hidden="1">
      <c r="A93" s="389"/>
      <c r="B93" s="364"/>
      <c r="C93" s="387"/>
      <c r="D93" s="387"/>
      <c r="E93" s="368" t="s">
        <v>110</v>
      </c>
      <c r="F93" s="237"/>
      <c r="G93" s="237"/>
      <c r="H93" s="237"/>
    </row>
    <row r="94" spans="1:8" hidden="1">
      <c r="A94" s="389">
        <v>2821</v>
      </c>
      <c r="B94" s="365" t="s">
        <v>185</v>
      </c>
      <c r="C94" s="360">
        <v>2</v>
      </c>
      <c r="D94" s="360">
        <v>1</v>
      </c>
      <c r="E94" s="368" t="s">
        <v>290</v>
      </c>
      <c r="F94" s="350" t="e">
        <f t="shared" ref="F94:F100" si="0">G94+H94</f>
        <v>#REF!</v>
      </c>
      <c r="G94" s="350" t="e">
        <f>SUM(#REF!)</f>
        <v>#REF!</v>
      </c>
      <c r="H94" s="350" t="e">
        <f>SUM(#REF!)</f>
        <v>#REF!</v>
      </c>
    </row>
    <row r="95" spans="1:8" hidden="1">
      <c r="A95" s="389">
        <v>2821</v>
      </c>
      <c r="B95" s="365" t="s">
        <v>185</v>
      </c>
      <c r="C95" s="360">
        <v>2</v>
      </c>
      <c r="D95" s="360">
        <v>2</v>
      </c>
      <c r="E95" s="368" t="s">
        <v>293</v>
      </c>
      <c r="F95" s="350" t="e">
        <f t="shared" si="0"/>
        <v>#REF!</v>
      </c>
      <c r="G95" s="350" t="e">
        <f>+#REF!</f>
        <v>#REF!</v>
      </c>
      <c r="H95" s="350" t="e">
        <f>SUM(#REF!)</f>
        <v>#REF!</v>
      </c>
    </row>
    <row r="96" spans="1:8" hidden="1">
      <c r="A96" s="389">
        <v>2823</v>
      </c>
      <c r="B96" s="365" t="s">
        <v>185</v>
      </c>
      <c r="C96" s="360">
        <v>2</v>
      </c>
      <c r="D96" s="360">
        <v>3</v>
      </c>
      <c r="E96" s="368" t="s">
        <v>296</v>
      </c>
      <c r="F96" s="350" t="e">
        <f t="shared" si="0"/>
        <v>#REF!</v>
      </c>
      <c r="G96" s="350" t="e">
        <f>SUM(#REF!)</f>
        <v>#REF!</v>
      </c>
      <c r="H96" s="350" t="e">
        <f>SUM(#REF!)</f>
        <v>#REF!</v>
      </c>
    </row>
    <row r="97" spans="1:8" hidden="1">
      <c r="A97" s="389">
        <v>2824</v>
      </c>
      <c r="B97" s="365" t="s">
        <v>185</v>
      </c>
      <c r="C97" s="360">
        <v>2</v>
      </c>
      <c r="D97" s="360">
        <v>4</v>
      </c>
      <c r="E97" s="368" t="s">
        <v>299</v>
      </c>
      <c r="F97" s="350" t="e">
        <f t="shared" si="0"/>
        <v>#REF!</v>
      </c>
      <c r="G97" s="350" t="e">
        <f>SUM(#REF!)</f>
        <v>#REF!</v>
      </c>
      <c r="H97" s="350" t="e">
        <f>SUM(#REF!)</f>
        <v>#REF!</v>
      </c>
    </row>
    <row r="98" spans="1:8" hidden="1">
      <c r="A98" s="389">
        <v>2825</v>
      </c>
      <c r="B98" s="365" t="s">
        <v>185</v>
      </c>
      <c r="C98" s="360">
        <v>2</v>
      </c>
      <c r="D98" s="360">
        <v>5</v>
      </c>
      <c r="E98" s="368" t="s">
        <v>303</v>
      </c>
      <c r="F98" s="350" t="e">
        <f t="shared" si="0"/>
        <v>#REF!</v>
      </c>
      <c r="G98" s="350" t="e">
        <f>SUM(#REF!)</f>
        <v>#REF!</v>
      </c>
      <c r="H98" s="350" t="e">
        <f>SUM(#REF!)</f>
        <v>#REF!</v>
      </c>
    </row>
    <row r="99" spans="1:8" ht="25.5" hidden="1">
      <c r="A99" s="389">
        <v>2827</v>
      </c>
      <c r="B99" s="365" t="s">
        <v>185</v>
      </c>
      <c r="C99" s="360">
        <v>2</v>
      </c>
      <c r="D99" s="360">
        <v>7</v>
      </c>
      <c r="E99" s="368" t="s">
        <v>306</v>
      </c>
      <c r="F99" s="350" t="e">
        <f t="shared" si="0"/>
        <v>#REF!</v>
      </c>
      <c r="G99" s="350" t="e">
        <f>SUM(#REF!)</f>
        <v>#REF!</v>
      </c>
      <c r="H99" s="350" t="e">
        <f>SUM(#REF!)</f>
        <v>#REF!</v>
      </c>
    </row>
    <row r="100" spans="1:8" ht="27" hidden="1">
      <c r="A100" s="365" t="s">
        <v>308</v>
      </c>
      <c r="B100" s="364" t="s">
        <v>185</v>
      </c>
      <c r="C100" s="387">
        <v>3</v>
      </c>
      <c r="D100" s="387">
        <v>0</v>
      </c>
      <c r="E100" s="390" t="s">
        <v>309</v>
      </c>
      <c r="F100" s="358">
        <f t="shared" si="0"/>
        <v>0</v>
      </c>
      <c r="G100" s="358">
        <f>+G102</f>
        <v>0</v>
      </c>
      <c r="H100" s="358">
        <f>+H102</f>
        <v>0</v>
      </c>
    </row>
    <row r="101" spans="1:8" hidden="1">
      <c r="A101" s="365"/>
      <c r="B101" s="364"/>
      <c r="C101" s="387"/>
      <c r="D101" s="387"/>
      <c r="E101" s="368" t="s">
        <v>110</v>
      </c>
      <c r="F101" s="399"/>
      <c r="G101" s="237"/>
      <c r="H101" s="237"/>
    </row>
    <row r="102" spans="1:8" hidden="1">
      <c r="A102" s="389" t="s">
        <v>310</v>
      </c>
      <c r="B102" s="365" t="s">
        <v>185</v>
      </c>
      <c r="C102" s="360">
        <v>3</v>
      </c>
      <c r="D102" s="360">
        <v>1</v>
      </c>
      <c r="E102" s="368" t="s">
        <v>311</v>
      </c>
      <c r="F102" s="350">
        <f>G102+H102</f>
        <v>0</v>
      </c>
      <c r="G102" s="350"/>
      <c r="H102" s="350"/>
    </row>
    <row r="103" spans="1:8" hidden="1">
      <c r="A103" s="389">
        <v>2840</v>
      </c>
      <c r="B103" s="364" t="s">
        <v>185</v>
      </c>
      <c r="C103" s="387">
        <v>4</v>
      </c>
      <c r="D103" s="387">
        <v>0</v>
      </c>
      <c r="E103" s="390" t="s">
        <v>313</v>
      </c>
      <c r="F103" s="358" t="e">
        <f>G103+H103</f>
        <v>#REF!</v>
      </c>
      <c r="G103" s="358" t="e">
        <f>+G106+G105</f>
        <v>#REF!</v>
      </c>
      <c r="H103" s="358" t="e">
        <f>+H106+H105</f>
        <v>#REF!</v>
      </c>
    </row>
    <row r="104" spans="1:8" hidden="1">
      <c r="A104" s="389"/>
      <c r="B104" s="364"/>
      <c r="C104" s="387"/>
      <c r="D104" s="387"/>
      <c r="E104" s="368" t="s">
        <v>110</v>
      </c>
      <c r="F104" s="399"/>
      <c r="G104" s="237"/>
      <c r="H104" s="237"/>
    </row>
    <row r="105" spans="1:8" hidden="1">
      <c r="A105" s="389">
        <v>2841</v>
      </c>
      <c r="B105" s="365" t="s">
        <v>185</v>
      </c>
      <c r="C105" s="360">
        <v>4</v>
      </c>
      <c r="D105" s="360">
        <v>1</v>
      </c>
      <c r="E105" s="368" t="s">
        <v>652</v>
      </c>
      <c r="F105" s="350" t="e">
        <f>G105+H105</f>
        <v>#REF!</v>
      </c>
      <c r="G105" s="350" t="e">
        <f>+#REF!</f>
        <v>#REF!</v>
      </c>
      <c r="H105" s="350" t="e">
        <f>+#REF!</f>
        <v>#REF!</v>
      </c>
    </row>
    <row r="106" spans="1:8" hidden="1">
      <c r="A106" s="389">
        <v>2843</v>
      </c>
      <c r="B106" s="365" t="s">
        <v>185</v>
      </c>
      <c r="C106" s="360">
        <v>4</v>
      </c>
      <c r="D106" s="360">
        <v>3</v>
      </c>
      <c r="E106" s="368" t="s">
        <v>313</v>
      </c>
      <c r="F106" s="350" t="e">
        <f>G106+H106</f>
        <v>#REF!</v>
      </c>
      <c r="G106" s="350" t="e">
        <f>SUM(#REF!)</f>
        <v>#REF!</v>
      </c>
      <c r="H106" s="350" t="e">
        <f>SUM(#REF!)</f>
        <v>#REF!</v>
      </c>
    </row>
    <row r="107" spans="1:8">
      <c r="A107" s="360">
        <v>2900</v>
      </c>
      <c r="B107" s="364" t="s">
        <v>187</v>
      </c>
      <c r="C107" s="387">
        <v>0</v>
      </c>
      <c r="D107" s="387">
        <v>0</v>
      </c>
      <c r="E107" s="385" t="s">
        <v>315</v>
      </c>
      <c r="F107" s="362" t="e">
        <f>G107+H107</f>
        <v>#REF!</v>
      </c>
      <c r="G107" s="362" t="e">
        <f>+G109+G113+G117+G120</f>
        <v>#REF!</v>
      </c>
      <c r="H107" s="362" t="e">
        <f>+H109+H113+H117+H120</f>
        <v>#REF!</v>
      </c>
    </row>
    <row r="108" spans="1:8">
      <c r="A108" s="389"/>
      <c r="B108" s="364"/>
      <c r="C108" s="387"/>
      <c r="D108" s="387"/>
      <c r="E108" s="368" t="s">
        <v>108</v>
      </c>
      <c r="F108" s="350"/>
      <c r="G108" s="350"/>
      <c r="H108" s="350"/>
    </row>
    <row r="109" spans="1:8" s="391" customFormat="1" hidden="1">
      <c r="A109" s="389">
        <v>2910</v>
      </c>
      <c r="B109" s="364" t="s">
        <v>187</v>
      </c>
      <c r="C109" s="387">
        <v>1</v>
      </c>
      <c r="D109" s="387">
        <v>0</v>
      </c>
      <c r="E109" s="390" t="s">
        <v>316</v>
      </c>
      <c r="F109" s="358" t="e">
        <f>G109+H109</f>
        <v>#REF!</v>
      </c>
      <c r="G109" s="358" t="e">
        <f>SUM(G111:G112)</f>
        <v>#REF!</v>
      </c>
      <c r="H109" s="358" t="e">
        <f>SUM(H111:H112)</f>
        <v>#REF!</v>
      </c>
    </row>
    <row r="110" spans="1:8" hidden="1">
      <c r="A110" s="389"/>
      <c r="B110" s="364"/>
      <c r="C110" s="387"/>
      <c r="D110" s="387"/>
      <c r="E110" s="368" t="s">
        <v>110</v>
      </c>
      <c r="F110" s="237"/>
      <c r="G110" s="237"/>
      <c r="H110" s="237"/>
    </row>
    <row r="111" spans="1:8" s="391" customFormat="1" hidden="1">
      <c r="A111" s="389">
        <v>2911</v>
      </c>
      <c r="B111" s="365" t="s">
        <v>187</v>
      </c>
      <c r="C111" s="360">
        <v>1</v>
      </c>
      <c r="D111" s="360">
        <v>1</v>
      </c>
      <c r="E111" s="368" t="s">
        <v>317</v>
      </c>
      <c r="F111" s="350" t="e">
        <f>G111+H111</f>
        <v>#REF!</v>
      </c>
      <c r="G111" s="350" t="e">
        <f>SUM(#REF!)</f>
        <v>#REF!</v>
      </c>
      <c r="H111" s="350" t="e">
        <f>SUM(#REF!)</f>
        <v>#REF!</v>
      </c>
    </row>
    <row r="112" spans="1:8" s="391" customFormat="1" hidden="1">
      <c r="A112" s="389">
        <v>2912</v>
      </c>
      <c r="B112" s="365" t="s">
        <v>187</v>
      </c>
      <c r="C112" s="360">
        <v>1</v>
      </c>
      <c r="D112" s="360">
        <v>2</v>
      </c>
      <c r="E112" s="368" t="s">
        <v>600</v>
      </c>
      <c r="F112" s="350" t="e">
        <f>G112+H112</f>
        <v>#REF!</v>
      </c>
      <c r="G112" s="350" t="e">
        <f>SUM(#REF!)</f>
        <v>#REF!</v>
      </c>
      <c r="H112" s="350" t="e">
        <f>SUM(#REF!)</f>
        <v>#REF!</v>
      </c>
    </row>
    <row r="113" spans="1:8" s="391" customFormat="1">
      <c r="A113" s="389">
        <v>2920</v>
      </c>
      <c r="B113" s="364" t="s">
        <v>187</v>
      </c>
      <c r="C113" s="387">
        <v>2</v>
      </c>
      <c r="D113" s="387">
        <v>0</v>
      </c>
      <c r="E113" s="390" t="s">
        <v>325</v>
      </c>
      <c r="F113" s="358" t="e">
        <f>G113+H113</f>
        <v>#REF!</v>
      </c>
      <c r="G113" s="358" t="e">
        <f>+G115+G116</f>
        <v>#REF!</v>
      </c>
      <c r="H113" s="358" t="e">
        <f>+H115+H116</f>
        <v>#REF!</v>
      </c>
    </row>
    <row r="114" spans="1:8" s="391" customFormat="1">
      <c r="A114" s="389"/>
      <c r="B114" s="364"/>
      <c r="C114" s="387"/>
      <c r="D114" s="387"/>
      <c r="E114" s="368" t="s">
        <v>110</v>
      </c>
      <c r="F114" s="237"/>
      <c r="G114" s="237"/>
      <c r="H114" s="237"/>
    </row>
    <row r="115" spans="1:8" s="391" customFormat="1">
      <c r="A115" s="389">
        <v>2921</v>
      </c>
      <c r="B115" s="365" t="s">
        <v>187</v>
      </c>
      <c r="C115" s="360">
        <v>2</v>
      </c>
      <c r="D115" s="360">
        <v>1</v>
      </c>
      <c r="E115" s="368" t="s">
        <v>601</v>
      </c>
      <c r="F115" s="350" t="e">
        <f>G115+H115</f>
        <v>#REF!</v>
      </c>
      <c r="G115" s="350" t="e">
        <f>SUM(#REF!)</f>
        <v>#REF!</v>
      </c>
      <c r="H115" s="350" t="e">
        <f>SUM(#REF!)</f>
        <v>#REF!</v>
      </c>
    </row>
    <row r="116" spans="1:8" s="391" customFormat="1" hidden="1">
      <c r="A116" s="389">
        <v>2922</v>
      </c>
      <c r="B116" s="365" t="s">
        <v>187</v>
      </c>
      <c r="C116" s="360">
        <v>2</v>
      </c>
      <c r="D116" s="360">
        <v>2</v>
      </c>
      <c r="E116" s="368" t="s">
        <v>602</v>
      </c>
      <c r="F116" s="350" t="e">
        <f>G116+H116</f>
        <v>#REF!</v>
      </c>
      <c r="G116" s="350" t="e">
        <f>SUM(#REF!)</f>
        <v>#REF!</v>
      </c>
      <c r="H116" s="350" t="e">
        <f>SUM(#REF!)</f>
        <v>#REF!</v>
      </c>
    </row>
    <row r="117" spans="1:8" hidden="1">
      <c r="A117" s="389">
        <v>2950</v>
      </c>
      <c r="B117" s="364" t="s">
        <v>187</v>
      </c>
      <c r="C117" s="387">
        <v>5</v>
      </c>
      <c r="D117" s="387">
        <v>0</v>
      </c>
      <c r="E117" s="390" t="s">
        <v>329</v>
      </c>
      <c r="F117" s="358" t="e">
        <f>G117+H117</f>
        <v>#REF!</v>
      </c>
      <c r="G117" s="358" t="e">
        <f>G119</f>
        <v>#REF!</v>
      </c>
      <c r="H117" s="358" t="e">
        <f>H119</f>
        <v>#REF!</v>
      </c>
    </row>
    <row r="118" spans="1:8" hidden="1">
      <c r="A118" s="389"/>
      <c r="B118" s="364"/>
      <c r="C118" s="387"/>
      <c r="D118" s="387"/>
      <c r="E118" s="368" t="s">
        <v>110</v>
      </c>
      <c r="F118" s="237"/>
      <c r="G118" s="237"/>
      <c r="H118" s="237"/>
    </row>
    <row r="119" spans="1:8" hidden="1">
      <c r="A119" s="389">
        <v>2951</v>
      </c>
      <c r="B119" s="365" t="s">
        <v>187</v>
      </c>
      <c r="C119" s="360">
        <v>5</v>
      </c>
      <c r="D119" s="360">
        <v>1</v>
      </c>
      <c r="E119" s="368" t="s">
        <v>330</v>
      </c>
      <c r="F119" s="350" t="e">
        <f>G119+H119</f>
        <v>#REF!</v>
      </c>
      <c r="G119" s="350" t="e">
        <f>SUM(#REF!)</f>
        <v>#REF!</v>
      </c>
      <c r="H119" s="350" t="e">
        <f>SUM(#REF!)</f>
        <v>#REF!</v>
      </c>
    </row>
    <row r="120" spans="1:8" hidden="1">
      <c r="A120" s="389">
        <v>2960</v>
      </c>
      <c r="B120" s="364" t="s">
        <v>187</v>
      </c>
      <c r="C120" s="387">
        <v>6</v>
      </c>
      <c r="D120" s="387">
        <v>0</v>
      </c>
      <c r="E120" s="390" t="s">
        <v>337</v>
      </c>
      <c r="F120" s="358" t="e">
        <f>G120+H120</f>
        <v>#REF!</v>
      </c>
      <c r="G120" s="358" t="e">
        <f>G122</f>
        <v>#REF!</v>
      </c>
      <c r="H120" s="358" t="e">
        <f>H122</f>
        <v>#REF!</v>
      </c>
    </row>
    <row r="121" spans="1:8" hidden="1">
      <c r="A121" s="389"/>
      <c r="B121" s="364"/>
      <c r="C121" s="387"/>
      <c r="D121" s="387"/>
      <c r="E121" s="368" t="s">
        <v>110</v>
      </c>
      <c r="F121" s="237"/>
      <c r="G121" s="237"/>
      <c r="H121" s="237"/>
    </row>
    <row r="122" spans="1:8" hidden="1">
      <c r="A122" s="389">
        <v>2961</v>
      </c>
      <c r="B122" s="365" t="s">
        <v>187</v>
      </c>
      <c r="C122" s="360">
        <v>6</v>
      </c>
      <c r="D122" s="360">
        <v>1</v>
      </c>
      <c r="E122" s="368" t="s">
        <v>337</v>
      </c>
      <c r="F122" s="350" t="e">
        <f>G122+H122</f>
        <v>#REF!</v>
      </c>
      <c r="G122" s="350" t="e">
        <f>SUM(#REF!)</f>
        <v>#REF!</v>
      </c>
      <c r="H122" s="350" t="e">
        <f>SUM(#REF!)</f>
        <v>#REF!</v>
      </c>
    </row>
    <row r="123" spans="1:8" hidden="1">
      <c r="A123" s="360">
        <v>3000</v>
      </c>
      <c r="B123" s="364" t="s">
        <v>189</v>
      </c>
      <c r="C123" s="387">
        <v>0</v>
      </c>
      <c r="D123" s="387">
        <v>0</v>
      </c>
      <c r="E123" s="385" t="s">
        <v>343</v>
      </c>
      <c r="F123" s="362" t="e">
        <f>G123+H123</f>
        <v>#REF!</v>
      </c>
      <c r="G123" s="362" t="e">
        <f>SUM(G125,G128,G131,G134)</f>
        <v>#REF!</v>
      </c>
      <c r="H123" s="362" t="e">
        <f>SUM(H125,H128,H131,H134)</f>
        <v>#REF!</v>
      </c>
    </row>
    <row r="124" spans="1:8" hidden="1">
      <c r="A124" s="389"/>
      <c r="B124" s="364"/>
      <c r="C124" s="387"/>
      <c r="D124" s="387"/>
      <c r="E124" s="368" t="s">
        <v>108</v>
      </c>
      <c r="F124" s="350"/>
      <c r="G124" s="350"/>
      <c r="H124" s="350"/>
    </row>
    <row r="125" spans="1:8" hidden="1">
      <c r="A125" s="389">
        <v>3030</v>
      </c>
      <c r="B125" s="364" t="s">
        <v>189</v>
      </c>
      <c r="C125" s="387">
        <v>3</v>
      </c>
      <c r="D125" s="387">
        <v>0</v>
      </c>
      <c r="E125" s="390" t="s">
        <v>656</v>
      </c>
      <c r="F125" s="358" t="e">
        <f>G125+H125</f>
        <v>#REF!</v>
      </c>
      <c r="G125" s="358" t="e">
        <f>+G127</f>
        <v>#REF!</v>
      </c>
      <c r="H125" s="358" t="e">
        <f>+H127</f>
        <v>#REF!</v>
      </c>
    </row>
    <row r="126" spans="1:8" hidden="1">
      <c r="A126" s="309"/>
      <c r="B126" s="310"/>
      <c r="C126" s="311"/>
      <c r="D126" s="311"/>
      <c r="E126" s="321" t="s">
        <v>110</v>
      </c>
      <c r="F126" s="350"/>
      <c r="G126" s="350"/>
      <c r="H126" s="350"/>
    </row>
    <row r="127" spans="1:8" hidden="1">
      <c r="A127" s="389">
        <v>3031</v>
      </c>
      <c r="B127" s="365" t="s">
        <v>189</v>
      </c>
      <c r="C127" s="360">
        <v>3</v>
      </c>
      <c r="D127" s="360">
        <v>1</v>
      </c>
      <c r="E127" s="368" t="s">
        <v>656</v>
      </c>
      <c r="F127" s="350" t="e">
        <f>G127+H127</f>
        <v>#REF!</v>
      </c>
      <c r="G127" s="350" t="e">
        <f>SUM(#REF!)</f>
        <v>#REF!</v>
      </c>
      <c r="H127" s="350" t="e">
        <f>SUM(#REF!)</f>
        <v>#REF!</v>
      </c>
    </row>
    <row r="128" spans="1:8" hidden="1">
      <c r="A128" s="389">
        <v>3040</v>
      </c>
      <c r="B128" s="364" t="s">
        <v>189</v>
      </c>
      <c r="C128" s="387">
        <v>4</v>
      </c>
      <c r="D128" s="387">
        <v>0</v>
      </c>
      <c r="E128" s="390" t="s">
        <v>658</v>
      </c>
      <c r="F128" s="358" t="e">
        <f>G128+H128</f>
        <v>#REF!</v>
      </c>
      <c r="G128" s="358" t="e">
        <f>+G130</f>
        <v>#REF!</v>
      </c>
      <c r="H128" s="358" t="e">
        <f>+H130</f>
        <v>#REF!</v>
      </c>
    </row>
    <row r="129" spans="1:8" hidden="1">
      <c r="A129" s="309"/>
      <c r="B129" s="310"/>
      <c r="C129" s="311"/>
      <c r="D129" s="311"/>
      <c r="E129" s="321" t="s">
        <v>110</v>
      </c>
      <c r="F129" s="350"/>
      <c r="G129" s="350"/>
      <c r="H129" s="350"/>
    </row>
    <row r="130" spans="1:8" hidden="1">
      <c r="A130" s="389">
        <v>3041</v>
      </c>
      <c r="B130" s="365" t="s">
        <v>189</v>
      </c>
      <c r="C130" s="360">
        <v>4</v>
      </c>
      <c r="D130" s="360">
        <v>1</v>
      </c>
      <c r="E130" s="368" t="s">
        <v>658</v>
      </c>
      <c r="F130" s="350" t="e">
        <f>G130+H130</f>
        <v>#REF!</v>
      </c>
      <c r="G130" s="350" t="e">
        <f>SUM(#REF!)</f>
        <v>#REF!</v>
      </c>
      <c r="H130" s="350" t="e">
        <f>SUM(#REF!)</f>
        <v>#REF!</v>
      </c>
    </row>
    <row r="131" spans="1:8" ht="27" hidden="1">
      <c r="A131" s="389">
        <v>3070</v>
      </c>
      <c r="B131" s="364" t="s">
        <v>189</v>
      </c>
      <c r="C131" s="387">
        <v>7</v>
      </c>
      <c r="D131" s="387">
        <v>0</v>
      </c>
      <c r="E131" s="390" t="s">
        <v>344</v>
      </c>
      <c r="F131" s="358" t="e">
        <f>G131+H131</f>
        <v>#REF!</v>
      </c>
      <c r="G131" s="358" t="e">
        <f>G133</f>
        <v>#REF!</v>
      </c>
      <c r="H131" s="358" t="e">
        <f>H133</f>
        <v>#REF!</v>
      </c>
    </row>
    <row r="132" spans="1:8" hidden="1">
      <c r="A132" s="389"/>
      <c r="B132" s="364"/>
      <c r="C132" s="387"/>
      <c r="D132" s="387"/>
      <c r="E132" s="368" t="s">
        <v>110</v>
      </c>
      <c r="F132" s="237"/>
      <c r="G132" s="237"/>
      <c r="H132" s="237"/>
    </row>
    <row r="133" spans="1:8" ht="25.5" hidden="1">
      <c r="A133" s="389">
        <v>3071</v>
      </c>
      <c r="B133" s="365" t="s">
        <v>189</v>
      </c>
      <c r="C133" s="360">
        <v>7</v>
      </c>
      <c r="D133" s="360">
        <v>1</v>
      </c>
      <c r="E133" s="368" t="s">
        <v>344</v>
      </c>
      <c r="F133" s="350" t="e">
        <f>G133+H133</f>
        <v>#REF!</v>
      </c>
      <c r="G133" s="350" t="e">
        <f>SUM(#REF!)</f>
        <v>#REF!</v>
      </c>
      <c r="H133" s="350" t="e">
        <f>SUM(#REF!)</f>
        <v>#REF!</v>
      </c>
    </row>
    <row r="134" spans="1:8" ht="27" hidden="1">
      <c r="A134" s="389">
        <v>3090</v>
      </c>
      <c r="B134" s="364" t="s">
        <v>189</v>
      </c>
      <c r="C134" s="387">
        <v>9</v>
      </c>
      <c r="D134" s="387">
        <v>0</v>
      </c>
      <c r="E134" s="390" t="s">
        <v>351</v>
      </c>
      <c r="F134" s="358" t="e">
        <f>G134+H134</f>
        <v>#REF!</v>
      </c>
      <c r="G134" s="358" t="e">
        <f>SUM(G136:G137)</f>
        <v>#REF!</v>
      </c>
      <c r="H134" s="358" t="e">
        <f>SUM(H136:H137)</f>
        <v>#REF!</v>
      </c>
    </row>
    <row r="135" spans="1:8" hidden="1">
      <c r="A135" s="389"/>
      <c r="B135" s="364"/>
      <c r="C135" s="387"/>
      <c r="D135" s="387"/>
      <c r="E135" s="368" t="s">
        <v>110</v>
      </c>
      <c r="F135" s="237"/>
      <c r="G135" s="237"/>
      <c r="H135" s="237"/>
    </row>
    <row r="136" spans="1:8" ht="25.5" hidden="1">
      <c r="A136" s="389">
        <v>3091</v>
      </c>
      <c r="B136" s="365" t="s">
        <v>189</v>
      </c>
      <c r="C136" s="360">
        <v>9</v>
      </c>
      <c r="D136" s="360">
        <v>1</v>
      </c>
      <c r="E136" s="368" t="s">
        <v>351</v>
      </c>
      <c r="F136" s="350">
        <f>G136+H136</f>
        <v>0</v>
      </c>
      <c r="G136" s="350"/>
      <c r="H136" s="350"/>
    </row>
    <row r="137" spans="1:8" ht="25.5" hidden="1">
      <c r="A137" s="389" t="s">
        <v>354</v>
      </c>
      <c r="B137" s="365" t="s">
        <v>189</v>
      </c>
      <c r="C137" s="360">
        <v>9</v>
      </c>
      <c r="D137" s="360">
        <v>2</v>
      </c>
      <c r="E137" s="368" t="s">
        <v>355</v>
      </c>
      <c r="F137" s="350" t="e">
        <f>G137+H137</f>
        <v>#REF!</v>
      </c>
      <c r="G137" s="350" t="e">
        <f>SUM(#REF!)</f>
        <v>#REF!</v>
      </c>
      <c r="H137" s="350" t="e">
        <f>SUM(#REF!)</f>
        <v>#REF!</v>
      </c>
    </row>
    <row r="138" spans="1:8" ht="28.5" hidden="1">
      <c r="A138" s="360">
        <v>3100</v>
      </c>
      <c r="B138" s="364" t="s">
        <v>104</v>
      </c>
      <c r="C138" s="364">
        <v>0</v>
      </c>
      <c r="D138" s="364">
        <v>0</v>
      </c>
      <c r="E138" s="400" t="s">
        <v>358</v>
      </c>
      <c r="F138" s="362" t="e">
        <f>+F140</f>
        <v>#REF!</v>
      </c>
      <c r="G138" s="362" t="e">
        <f>G140</f>
        <v>#REF!</v>
      </c>
      <c r="H138" s="362" t="e">
        <f>H140</f>
        <v>#REF!</v>
      </c>
    </row>
    <row r="139" spans="1:8" hidden="1">
      <c r="A139" s="389"/>
      <c r="B139" s="364"/>
      <c r="C139" s="387"/>
      <c r="D139" s="387"/>
      <c r="E139" s="368" t="s">
        <v>108</v>
      </c>
      <c r="F139" s="358"/>
      <c r="G139" s="358"/>
      <c r="H139" s="358"/>
    </row>
    <row r="140" spans="1:8" ht="27" hidden="1">
      <c r="A140" s="389">
        <v>3110</v>
      </c>
      <c r="B140" s="364" t="s">
        <v>104</v>
      </c>
      <c r="C140" s="387">
        <v>1</v>
      </c>
      <c r="D140" s="387">
        <v>0</v>
      </c>
      <c r="E140" s="367" t="s">
        <v>365</v>
      </c>
      <c r="F140" s="358" t="e">
        <f>+F142</f>
        <v>#REF!</v>
      </c>
      <c r="G140" s="358" t="e">
        <f>G142</f>
        <v>#REF!</v>
      </c>
      <c r="H140" s="358" t="e">
        <f>H142</f>
        <v>#REF!</v>
      </c>
    </row>
    <row r="141" spans="1:8" hidden="1">
      <c r="A141" s="389"/>
      <c r="B141" s="364"/>
      <c r="C141" s="387"/>
      <c r="D141" s="387"/>
      <c r="E141" s="368" t="s">
        <v>110</v>
      </c>
      <c r="F141" s="358"/>
      <c r="G141" s="237"/>
      <c r="H141" s="237"/>
    </row>
    <row r="142" spans="1:8" hidden="1">
      <c r="A142" s="389">
        <v>3112</v>
      </c>
      <c r="B142" s="401" t="s">
        <v>104</v>
      </c>
      <c r="C142" s="401">
        <v>1</v>
      </c>
      <c r="D142" s="401">
        <v>2</v>
      </c>
      <c r="E142" s="363" t="s">
        <v>359</v>
      </c>
      <c r="F142" s="350" t="e">
        <f>SUM(#REF!)</f>
        <v>#REF!</v>
      </c>
      <c r="G142" s="350" t="e">
        <f>SUM(#REF!)</f>
        <v>#REF!</v>
      </c>
      <c r="H142" s="350" t="e">
        <f>SUM(#REF!)</f>
        <v>#REF!</v>
      </c>
    </row>
    <row r="143" spans="1:8">
      <c r="B143" s="402"/>
      <c r="C143" s="403"/>
      <c r="D143" s="404"/>
    </row>
    <row r="144" spans="1:8">
      <c r="B144" s="402"/>
      <c r="C144" s="403"/>
      <c r="D144" s="404"/>
      <c r="E144" s="375"/>
    </row>
    <row r="145" spans="2:4">
      <c r="B145" s="402"/>
      <c r="C145" s="405"/>
      <c r="D145" s="406"/>
    </row>
    <row r="224" ht="13.5" customHeight="1"/>
    <row r="227" ht="16.5" customHeight="1"/>
  </sheetData>
  <mergeCells count="13">
    <mergeCell ref="G8:H8"/>
    <mergeCell ref="F1:H1"/>
    <mergeCell ref="F2:H2"/>
    <mergeCell ref="F3:H3"/>
    <mergeCell ref="F4:H4"/>
    <mergeCell ref="A6:H6"/>
    <mergeCell ref="G9:H9"/>
    <mergeCell ref="A9:A10"/>
    <mergeCell ref="B9:B10"/>
    <mergeCell ref="C9:C10"/>
    <mergeCell ref="D9:D10"/>
    <mergeCell ref="E9:E10"/>
    <mergeCell ref="F9:F10"/>
  </mergeCells>
  <pageMargins left="0.18" right="0.11" top="0.75" bottom="0.28000000000000003" header="0.3" footer="0.3"/>
  <pageSetup paperSize="9" scale="88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407" t="s">
        <v>366</v>
      </c>
      <c r="D1" s="407"/>
      <c r="E1" s="407"/>
    </row>
    <row r="2" spans="1:5">
      <c r="C2" s="407" t="s">
        <v>620</v>
      </c>
      <c r="D2" s="407"/>
      <c r="E2" s="407"/>
    </row>
    <row r="3" spans="1:5">
      <c r="C3" s="407" t="s">
        <v>811</v>
      </c>
      <c r="D3" s="407"/>
      <c r="E3" s="407"/>
    </row>
    <row r="4" spans="1:5">
      <c r="C4" s="407" t="s">
        <v>809</v>
      </c>
      <c r="D4" s="407"/>
      <c r="E4" s="407"/>
    </row>
    <row r="5" spans="1:5">
      <c r="D5" s="452"/>
      <c r="E5" s="452"/>
    </row>
    <row r="6" spans="1:5" ht="42" customHeight="1">
      <c r="A6" s="453" t="s">
        <v>793</v>
      </c>
      <c r="B6" s="453"/>
      <c r="C6" s="453"/>
      <c r="D6" s="453"/>
      <c r="E6" s="453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454" t="s">
        <v>97</v>
      </c>
      <c r="E8" s="454"/>
    </row>
    <row r="9" spans="1:5" ht="38.25" customHeight="1">
      <c r="A9" s="455" t="s">
        <v>603</v>
      </c>
      <c r="B9" s="455"/>
      <c r="C9" s="413" t="s">
        <v>374</v>
      </c>
      <c r="D9" s="457" t="s">
        <v>375</v>
      </c>
      <c r="E9" s="457"/>
    </row>
    <row r="10" spans="1:5" ht="36" customHeight="1">
      <c r="A10" s="456"/>
      <c r="B10" s="456"/>
      <c r="C10" s="413"/>
      <c r="D10" s="1" t="s">
        <v>376</v>
      </c>
      <c r="E10" s="1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604</v>
      </c>
      <c r="C12" s="241" t="e">
        <f>+D12+E12</f>
        <v>#REF!</v>
      </c>
      <c r="D12" s="241" t="e">
        <f>+#REF!-#REF!</f>
        <v>#REF!</v>
      </c>
      <c r="E12" s="241" t="e">
        <f>+#REF!-#REF!</f>
        <v>#REF!</v>
      </c>
    </row>
    <row r="14" spans="1:5">
      <c r="C14" s="278" t="e">
        <f>+C12+havelvac5!D12</f>
        <v>#REF!</v>
      </c>
      <c r="D14" s="278" t="e">
        <f>+D12+havelvac5!E12</f>
        <v>#REF!</v>
      </c>
      <c r="E14" s="278" t="e">
        <f>+E12+havelvac5!F12</f>
        <v>#REF!</v>
      </c>
    </row>
    <row r="15" spans="1:5">
      <c r="D15" s="355"/>
    </row>
    <row r="233" ht="13.5" customHeight="1"/>
    <row r="236" ht="16.5" customHeight="1"/>
    <row r="692" spans="12:12">
      <c r="L692" t="s">
        <v>668</v>
      </c>
    </row>
  </sheetData>
  <mergeCells count="11">
    <mergeCell ref="A6:E6"/>
    <mergeCell ref="D8:E8"/>
    <mergeCell ref="A9:A10"/>
    <mergeCell ref="B9:B10"/>
    <mergeCell ref="C9:C10"/>
    <mergeCell ref="D9:E9"/>
    <mergeCell ref="C1:E1"/>
    <mergeCell ref="C2:E2"/>
    <mergeCell ref="C3:E3"/>
    <mergeCell ref="C4:E4"/>
    <mergeCell ref="D5:E5"/>
  </mergeCells>
  <pageMargins left="0.34" right="0.14000000000000001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407" t="s">
        <v>605</v>
      </c>
      <c r="E1" s="407"/>
      <c r="F1" s="407"/>
      <c r="G1" s="235"/>
    </row>
    <row r="2" spans="1:7">
      <c r="B2" s="234"/>
      <c r="D2" s="407" t="s">
        <v>620</v>
      </c>
      <c r="E2" s="407"/>
      <c r="F2" s="407"/>
      <c r="G2" s="235"/>
    </row>
    <row r="3" spans="1:7">
      <c r="B3" s="234"/>
      <c r="D3" s="407" t="s">
        <v>808</v>
      </c>
      <c r="E3" s="407"/>
      <c r="F3" s="407"/>
      <c r="G3" s="235"/>
    </row>
    <row r="4" spans="1:7">
      <c r="B4" s="234"/>
      <c r="D4" s="407" t="s">
        <v>807</v>
      </c>
      <c r="E4" s="407"/>
      <c r="F4" s="407"/>
      <c r="G4" s="235"/>
    </row>
    <row r="5" spans="1:7">
      <c r="B5" s="234"/>
      <c r="E5" s="242"/>
      <c r="F5" s="242"/>
      <c r="G5" s="235"/>
    </row>
    <row r="6" spans="1:7" ht="36" customHeight="1">
      <c r="A6" s="453" t="s">
        <v>794</v>
      </c>
      <c r="B6" s="453"/>
      <c r="C6" s="453"/>
      <c r="D6" s="453"/>
      <c r="E6" s="453"/>
      <c r="F6" s="453"/>
    </row>
    <row r="7" spans="1:7" ht="12.75" customHeight="1">
      <c r="A7" s="234" t="s">
        <v>606</v>
      </c>
    </row>
    <row r="8" spans="1:7" ht="14.25" customHeight="1">
      <c r="E8" s="460" t="s">
        <v>97</v>
      </c>
      <c r="F8" s="460"/>
      <c r="G8" s="243"/>
    </row>
    <row r="9" spans="1:7" ht="46.5" customHeight="1">
      <c r="A9" s="458" t="s">
        <v>603</v>
      </c>
      <c r="B9" s="458" t="s">
        <v>373</v>
      </c>
      <c r="C9" s="459" t="s">
        <v>372</v>
      </c>
      <c r="D9" s="413" t="s">
        <v>374</v>
      </c>
      <c r="E9" s="457" t="s">
        <v>375</v>
      </c>
      <c r="F9" s="457"/>
    </row>
    <row r="10" spans="1:7" ht="36" customHeight="1">
      <c r="A10" s="458"/>
      <c r="B10" s="458"/>
      <c r="C10" s="459"/>
      <c r="D10" s="413"/>
      <c r="E10" s="1" t="s">
        <v>376</v>
      </c>
      <c r="F10" s="1" t="s">
        <v>377</v>
      </c>
    </row>
    <row r="11" spans="1:7">
      <c r="A11" s="244">
        <v>1</v>
      </c>
      <c r="B11" s="244">
        <v>2</v>
      </c>
      <c r="C11" s="244">
        <v>3</v>
      </c>
      <c r="D11" s="244">
        <v>4</v>
      </c>
      <c r="E11" s="244">
        <v>5</v>
      </c>
      <c r="F11" s="244">
        <v>6</v>
      </c>
    </row>
    <row r="12" spans="1:7" s="234" customFormat="1" ht="21.75" customHeight="1">
      <c r="A12" s="245">
        <v>8010</v>
      </c>
      <c r="B12" s="246" t="s">
        <v>607</v>
      </c>
      <c r="C12" s="247"/>
      <c r="D12" s="248">
        <f>E12+F12</f>
        <v>0</v>
      </c>
      <c r="E12" s="248">
        <f>E14+E64</f>
        <v>0</v>
      </c>
      <c r="F12" s="248">
        <f>F14+F64</f>
        <v>0</v>
      </c>
    </row>
    <row r="13" spans="1:7" s="234" customFormat="1" ht="12" customHeight="1">
      <c r="A13" s="189"/>
      <c r="B13" s="34" t="s">
        <v>108</v>
      </c>
      <c r="C13" s="249"/>
      <c r="D13" s="250"/>
      <c r="E13" s="250"/>
      <c r="F13" s="250"/>
    </row>
    <row r="14" spans="1:7">
      <c r="A14" s="251">
        <v>8100</v>
      </c>
      <c r="B14" s="252" t="s">
        <v>608</v>
      </c>
      <c r="C14" s="253"/>
      <c r="D14" s="254">
        <f>E14+F14</f>
        <v>0</v>
      </c>
      <c r="E14" s="254">
        <f>+E16+E44</f>
        <v>0</v>
      </c>
      <c r="F14" s="254">
        <f>+F16+F44</f>
        <v>0</v>
      </c>
    </row>
    <row r="15" spans="1:7" ht="13.5" customHeight="1">
      <c r="A15" s="189"/>
      <c r="B15" s="255" t="s">
        <v>108</v>
      </c>
      <c r="C15" s="24"/>
      <c r="D15" s="256"/>
      <c r="E15" s="256"/>
      <c r="F15" s="256"/>
    </row>
    <row r="16" spans="1:7" s="332" customFormat="1">
      <c r="A16" s="328">
        <v>8110</v>
      </c>
      <c r="B16" s="329" t="s">
        <v>677</v>
      </c>
      <c r="C16" s="328"/>
      <c r="D16" s="330">
        <f>+E16+F16</f>
        <v>0</v>
      </c>
      <c r="E16" s="331">
        <f t="shared" ref="E16:F16" si="0">E18+E22</f>
        <v>0</v>
      </c>
      <c r="F16" s="331">
        <f t="shared" si="0"/>
        <v>0</v>
      </c>
    </row>
    <row r="17" spans="1:6" ht="12" customHeight="1">
      <c r="A17" s="24"/>
      <c r="B17" s="264" t="s">
        <v>108</v>
      </c>
      <c r="C17" s="24"/>
      <c r="D17" s="266"/>
      <c r="E17" s="266"/>
      <c r="F17" s="266"/>
    </row>
    <row r="18" spans="1:6" s="234" customFormat="1" ht="38.25">
      <c r="A18" s="277">
        <v>8111</v>
      </c>
      <c r="B18" s="260" t="s">
        <v>678</v>
      </c>
      <c r="C18" s="261"/>
      <c r="D18" s="262"/>
      <c r="E18" s="262"/>
      <c r="F18" s="262"/>
    </row>
    <row r="19" spans="1:6" ht="13.5" customHeight="1">
      <c r="A19" s="24"/>
      <c r="B19" s="264" t="s">
        <v>110</v>
      </c>
      <c r="C19" s="24"/>
      <c r="D19" s="266"/>
      <c r="E19" s="266"/>
      <c r="F19" s="266"/>
    </row>
    <row r="20" spans="1:6" ht="105.75" customHeight="1">
      <c r="A20" s="24">
        <v>8112</v>
      </c>
      <c r="B20" s="264" t="s">
        <v>679</v>
      </c>
      <c r="C20" s="24">
        <v>9111</v>
      </c>
      <c r="D20" s="266"/>
      <c r="E20" s="266"/>
      <c r="F20" s="266"/>
    </row>
    <row r="21" spans="1:6">
      <c r="A21" s="24">
        <v>8113</v>
      </c>
      <c r="B21" s="264" t="s">
        <v>680</v>
      </c>
      <c r="C21" s="24">
        <v>6111</v>
      </c>
      <c r="D21" s="266"/>
      <c r="E21" s="266"/>
      <c r="F21" s="266"/>
    </row>
    <row r="22" spans="1:6" s="234" customFormat="1" ht="29.25" customHeight="1">
      <c r="A22" s="277">
        <v>8120</v>
      </c>
      <c r="B22" s="260" t="s">
        <v>681</v>
      </c>
      <c r="C22" s="261"/>
      <c r="D22" s="262">
        <f>+E22+F22</f>
        <v>0</v>
      </c>
      <c r="E22" s="262">
        <f t="shared" ref="E22:F22" si="1">+E24+E34</f>
        <v>0</v>
      </c>
      <c r="F22" s="262">
        <f t="shared" si="1"/>
        <v>0</v>
      </c>
    </row>
    <row r="23" spans="1:6">
      <c r="A23" s="24"/>
      <c r="B23" s="264" t="s">
        <v>108</v>
      </c>
      <c r="C23" s="24"/>
      <c r="D23" s="266"/>
      <c r="E23" s="266"/>
      <c r="F23" s="266"/>
    </row>
    <row r="24" spans="1:6" s="337" customFormat="1">
      <c r="A24" s="333">
        <v>8121</v>
      </c>
      <c r="B24" s="334" t="s">
        <v>682</v>
      </c>
      <c r="C24" s="333"/>
      <c r="D24" s="335">
        <f>+E24+F24</f>
        <v>0</v>
      </c>
      <c r="E24" s="336">
        <f t="shared" ref="E24:F24" si="2">+E26+E30</f>
        <v>0</v>
      </c>
      <c r="F24" s="336">
        <f t="shared" si="2"/>
        <v>0</v>
      </c>
    </row>
    <row r="25" spans="1:6">
      <c r="A25" s="24"/>
      <c r="B25" s="264" t="s">
        <v>110</v>
      </c>
      <c r="C25" s="24"/>
      <c r="D25" s="266"/>
      <c r="E25" s="266"/>
      <c r="F25" s="266"/>
    </row>
    <row r="26" spans="1:6" ht="65.25" customHeight="1">
      <c r="A26" s="24">
        <v>8122</v>
      </c>
      <c r="B26" s="264" t="s">
        <v>683</v>
      </c>
      <c r="C26" s="24">
        <v>9112</v>
      </c>
      <c r="D26" s="276">
        <f>+E26+F26</f>
        <v>0</v>
      </c>
      <c r="E26" s="266">
        <f>E28+E29</f>
        <v>0</v>
      </c>
      <c r="F26" s="266"/>
    </row>
    <row r="27" spans="1:6">
      <c r="A27" s="24"/>
      <c r="B27" s="264" t="s">
        <v>684</v>
      </c>
      <c r="C27" s="24"/>
      <c r="D27" s="266"/>
      <c r="E27" s="266"/>
      <c r="F27" s="266"/>
    </row>
    <row r="28" spans="1:6">
      <c r="A28" s="24">
        <v>8123</v>
      </c>
      <c r="B28" s="264" t="s">
        <v>685</v>
      </c>
      <c r="C28" s="24"/>
      <c r="D28" s="323"/>
      <c r="E28" s="266"/>
      <c r="F28" s="266"/>
    </row>
    <row r="29" spans="1:6">
      <c r="A29" s="24">
        <v>8124</v>
      </c>
      <c r="B29" s="264" t="s">
        <v>686</v>
      </c>
      <c r="C29" s="24"/>
      <c r="D29" s="276">
        <f>+E29+F29</f>
        <v>0</v>
      </c>
      <c r="E29" s="266">
        <v>0</v>
      </c>
      <c r="F29" s="266"/>
    </row>
    <row r="30" spans="1:6" ht="44.25" customHeight="1">
      <c r="A30" s="24">
        <v>8130</v>
      </c>
      <c r="B30" s="264" t="s">
        <v>687</v>
      </c>
      <c r="C30" s="24">
        <v>6112</v>
      </c>
      <c r="D30" s="266"/>
      <c r="E30" s="266"/>
      <c r="F30" s="266"/>
    </row>
    <row r="31" spans="1:6">
      <c r="A31" s="24"/>
      <c r="B31" s="264" t="s">
        <v>684</v>
      </c>
      <c r="C31" s="24"/>
      <c r="D31" s="266"/>
      <c r="E31" s="266"/>
      <c r="F31" s="266"/>
    </row>
    <row r="32" spans="1:6">
      <c r="A32" s="24">
        <v>8131</v>
      </c>
      <c r="B32" s="264" t="s">
        <v>688</v>
      </c>
      <c r="C32" s="24"/>
      <c r="D32" s="266"/>
      <c r="E32" s="266"/>
      <c r="F32" s="266"/>
    </row>
    <row r="33" spans="1:6">
      <c r="A33" s="24">
        <v>8132</v>
      </c>
      <c r="B33" s="264" t="s">
        <v>689</v>
      </c>
      <c r="C33" s="24"/>
      <c r="D33" s="266"/>
      <c r="E33" s="266"/>
      <c r="F33" s="266"/>
    </row>
    <row r="34" spans="1:6" s="337" customFormat="1">
      <c r="A34" s="333">
        <v>8140</v>
      </c>
      <c r="B34" s="334" t="s">
        <v>690</v>
      </c>
      <c r="C34" s="333"/>
      <c r="D34" s="335"/>
      <c r="E34" s="336"/>
      <c r="F34" s="336"/>
    </row>
    <row r="35" spans="1:6">
      <c r="A35" s="24"/>
      <c r="B35" s="264" t="s">
        <v>110</v>
      </c>
      <c r="C35" s="24"/>
      <c r="D35" s="266"/>
      <c r="E35" s="266"/>
      <c r="F35" s="266"/>
    </row>
    <row r="36" spans="1:6">
      <c r="A36" s="24">
        <v>8141</v>
      </c>
      <c r="B36" s="264" t="s">
        <v>691</v>
      </c>
      <c r="C36" s="24">
        <v>9112</v>
      </c>
      <c r="D36" s="266"/>
      <c r="E36" s="266"/>
      <c r="F36" s="266"/>
    </row>
    <row r="37" spans="1:6">
      <c r="A37" s="24"/>
      <c r="B37" s="264" t="s">
        <v>684</v>
      </c>
      <c r="C37" s="24"/>
      <c r="D37" s="266"/>
      <c r="E37" s="266"/>
      <c r="F37" s="266"/>
    </row>
    <row r="38" spans="1:6">
      <c r="A38" s="24">
        <v>8142</v>
      </c>
      <c r="B38" s="264" t="s">
        <v>692</v>
      </c>
      <c r="C38" s="24"/>
      <c r="D38" s="266"/>
      <c r="E38" s="266"/>
      <c r="F38" s="266"/>
    </row>
    <row r="39" spans="1:6">
      <c r="A39" s="24">
        <v>8143</v>
      </c>
      <c r="B39" s="264" t="s">
        <v>693</v>
      </c>
      <c r="C39" s="24"/>
      <c r="D39" s="266"/>
      <c r="E39" s="266"/>
      <c r="F39" s="266"/>
    </row>
    <row r="40" spans="1:6" ht="25.5">
      <c r="A40" s="24">
        <v>8150</v>
      </c>
      <c r="B40" s="264" t="s">
        <v>694</v>
      </c>
      <c r="C40" s="24">
        <v>6112</v>
      </c>
      <c r="D40" s="266"/>
      <c r="E40" s="266"/>
      <c r="F40" s="266"/>
    </row>
    <row r="41" spans="1:6">
      <c r="A41" s="24"/>
      <c r="B41" s="264" t="s">
        <v>684</v>
      </c>
      <c r="C41" s="24"/>
      <c r="D41" s="266"/>
      <c r="E41" s="266"/>
      <c r="F41" s="266"/>
    </row>
    <row r="42" spans="1:6">
      <c r="A42" s="24">
        <v>8151</v>
      </c>
      <c r="B42" s="264" t="s">
        <v>688</v>
      </c>
      <c r="C42" s="24"/>
      <c r="D42" s="266"/>
      <c r="E42" s="266"/>
      <c r="F42" s="266"/>
    </row>
    <row r="43" spans="1:6" s="257" customFormat="1">
      <c r="A43" s="24">
        <v>8152</v>
      </c>
      <c r="B43" s="264" t="s">
        <v>695</v>
      </c>
      <c r="C43" s="24"/>
      <c r="D43" s="266"/>
      <c r="E43" s="266"/>
      <c r="F43" s="266"/>
    </row>
    <row r="44" spans="1:6" s="332" customFormat="1">
      <c r="A44" s="328">
        <v>8160</v>
      </c>
      <c r="B44" s="329" t="s">
        <v>696</v>
      </c>
      <c r="C44" s="328"/>
      <c r="D44" s="330">
        <f>+E44+F44</f>
        <v>0</v>
      </c>
      <c r="E44" s="331">
        <f>E46+E50</f>
        <v>0</v>
      </c>
      <c r="F44" s="331">
        <f>F46+F50</f>
        <v>0</v>
      </c>
    </row>
    <row r="45" spans="1:6" s="257" customFormat="1">
      <c r="A45" s="24"/>
      <c r="B45" s="264" t="s">
        <v>108</v>
      </c>
      <c r="C45" s="24"/>
      <c r="D45" s="266"/>
      <c r="E45" s="266"/>
      <c r="F45" s="266"/>
    </row>
    <row r="46" spans="1:6" s="234" customFormat="1" ht="25.5">
      <c r="A46" s="277">
        <v>8161</v>
      </c>
      <c r="B46" s="260" t="s">
        <v>609</v>
      </c>
      <c r="C46" s="261"/>
      <c r="D46" s="262">
        <f>E46+F46</f>
        <v>0</v>
      </c>
      <c r="E46" s="262">
        <f>+E48+E49</f>
        <v>0</v>
      </c>
      <c r="F46" s="262">
        <f>+F48+F49</f>
        <v>0</v>
      </c>
    </row>
    <row r="47" spans="1:6" s="234" customFormat="1">
      <c r="A47" s="24"/>
      <c r="B47" s="263" t="s">
        <v>110</v>
      </c>
      <c r="C47" s="189"/>
      <c r="D47" s="258"/>
      <c r="E47" s="259"/>
      <c r="F47" s="258"/>
    </row>
    <row r="48" spans="1:6" s="234" customFormat="1" ht="89.25">
      <c r="A48" s="24">
        <v>8163</v>
      </c>
      <c r="B48" s="264" t="s">
        <v>667</v>
      </c>
      <c r="C48" s="24">
        <v>9213</v>
      </c>
      <c r="D48" s="323">
        <f>+E48+F48</f>
        <v>0</v>
      </c>
      <c r="E48" s="266">
        <v>0</v>
      </c>
      <c r="F48" s="265">
        <v>0</v>
      </c>
    </row>
    <row r="49" spans="1:6" ht="25.5">
      <c r="A49" s="24">
        <v>8164</v>
      </c>
      <c r="B49" s="264" t="s">
        <v>610</v>
      </c>
      <c r="C49" s="24" t="s">
        <v>611</v>
      </c>
      <c r="D49" s="265">
        <f>E49+F49</f>
        <v>0</v>
      </c>
      <c r="E49" s="266">
        <v>0</v>
      </c>
      <c r="F49" s="338"/>
    </row>
    <row r="50" spans="1:6" ht="25.5">
      <c r="A50" s="277">
        <v>8190</v>
      </c>
      <c r="B50" s="260" t="s">
        <v>612</v>
      </c>
      <c r="C50" s="267"/>
      <c r="D50" s="268">
        <f>E50+F50</f>
        <v>0</v>
      </c>
      <c r="E50" s="268">
        <f>+E52+E56-E55</f>
        <v>0</v>
      </c>
      <c r="F50" s="268">
        <f>F52+F56</f>
        <v>0</v>
      </c>
    </row>
    <row r="51" spans="1:6">
      <c r="A51" s="269"/>
      <c r="B51" s="270" t="s">
        <v>383</v>
      </c>
      <c r="C51" s="189"/>
      <c r="D51" s="250"/>
      <c r="E51" s="250"/>
      <c r="F51" s="250"/>
    </row>
    <row r="52" spans="1:6" ht="26.25">
      <c r="A52" s="151">
        <v>8191</v>
      </c>
      <c r="B52" s="271" t="s">
        <v>613</v>
      </c>
      <c r="C52" s="261">
        <v>9320</v>
      </c>
      <c r="D52" s="262">
        <f>E52+F52</f>
        <v>0</v>
      </c>
      <c r="E52" s="262">
        <f>+E54+E55</f>
        <v>0</v>
      </c>
      <c r="F52" s="272">
        <f>+F54+F55</f>
        <v>0</v>
      </c>
    </row>
    <row r="53" spans="1:6">
      <c r="A53" s="24"/>
      <c r="B53" s="270" t="s">
        <v>110</v>
      </c>
      <c r="C53" s="189"/>
      <c r="D53" s="256"/>
      <c r="E53" s="256"/>
      <c r="F53" s="256"/>
    </row>
    <row r="54" spans="1:6" ht="64.5">
      <c r="A54" s="24">
        <v>8192</v>
      </c>
      <c r="B54" s="273" t="s">
        <v>614</v>
      </c>
      <c r="C54" s="189"/>
      <c r="D54" s="266">
        <f>E54+F54</f>
        <v>0</v>
      </c>
      <c r="E54" s="266"/>
      <c r="F54" s="266">
        <v>0</v>
      </c>
    </row>
    <row r="55" spans="1:6" ht="26.25">
      <c r="A55" s="24">
        <v>8193</v>
      </c>
      <c r="B55" s="273" t="s">
        <v>615</v>
      </c>
      <c r="C55" s="189"/>
      <c r="D55" s="265">
        <f>E55+F55</f>
        <v>0</v>
      </c>
      <c r="E55" s="266"/>
      <c r="F55" s="266">
        <v>0</v>
      </c>
    </row>
    <row r="56" spans="1:6" ht="26.25">
      <c r="A56" s="151">
        <v>8194</v>
      </c>
      <c r="B56" s="271" t="s">
        <v>616</v>
      </c>
      <c r="C56" s="274">
        <v>9330</v>
      </c>
      <c r="D56" s="262">
        <f>E56+F56</f>
        <v>0</v>
      </c>
      <c r="E56" s="275">
        <f>E58+E59</f>
        <v>0</v>
      </c>
      <c r="F56" s="275">
        <f>F58+F59</f>
        <v>0</v>
      </c>
    </row>
    <row r="57" spans="1:6">
      <c r="A57" s="24"/>
      <c r="B57" s="270" t="s">
        <v>110</v>
      </c>
      <c r="C57" s="11"/>
      <c r="D57" s="276"/>
      <c r="E57" s="266"/>
      <c r="F57" s="256"/>
    </row>
    <row r="58" spans="1:6" ht="39">
      <c r="A58" s="24">
        <v>8195</v>
      </c>
      <c r="B58" s="273" t="s">
        <v>617</v>
      </c>
      <c r="C58" s="11"/>
      <c r="D58" s="276">
        <f>E58+F58</f>
        <v>0</v>
      </c>
      <c r="E58" s="266">
        <v>0</v>
      </c>
      <c r="F58" s="266"/>
    </row>
    <row r="59" spans="1:6" ht="39">
      <c r="A59" s="24">
        <v>8196</v>
      </c>
      <c r="B59" s="273" t="s">
        <v>618</v>
      </c>
      <c r="C59" s="11"/>
      <c r="D59" s="276">
        <f>E59+F59</f>
        <v>0</v>
      </c>
      <c r="E59" s="266">
        <v>0</v>
      </c>
      <c r="F59" s="266"/>
    </row>
    <row r="60" spans="1:6" ht="38.25">
      <c r="A60" s="24">
        <v>8197</v>
      </c>
      <c r="B60" s="339" t="s">
        <v>697</v>
      </c>
      <c r="C60" s="340"/>
      <c r="D60" s="341" t="s">
        <v>698</v>
      </c>
      <c r="E60" s="341" t="s">
        <v>698</v>
      </c>
      <c r="F60" s="341" t="s">
        <v>698</v>
      </c>
    </row>
    <row r="61" spans="1:6" ht="51">
      <c r="A61" s="24">
        <v>8198</v>
      </c>
      <c r="B61" s="339" t="s">
        <v>699</v>
      </c>
      <c r="C61" s="340"/>
      <c r="D61" s="341" t="s">
        <v>698</v>
      </c>
      <c r="E61" s="340"/>
      <c r="F61" s="340"/>
    </row>
    <row r="62" spans="1:6" ht="38.25">
      <c r="A62" s="24">
        <v>8199</v>
      </c>
      <c r="B62" s="339" t="s">
        <v>700</v>
      </c>
      <c r="C62" s="341"/>
      <c r="D62" s="340"/>
      <c r="E62" s="341"/>
      <c r="F62" s="340"/>
    </row>
    <row r="63" spans="1:6" ht="42.75" customHeight="1">
      <c r="A63" s="24" t="s">
        <v>701</v>
      </c>
      <c r="B63" s="342" t="s">
        <v>702</v>
      </c>
      <c r="C63" s="340"/>
      <c r="D63" s="340"/>
      <c r="E63" s="341" t="s">
        <v>698</v>
      </c>
      <c r="F63" s="340"/>
    </row>
    <row r="64" spans="1:6">
      <c r="A64" s="251">
        <v>8200</v>
      </c>
      <c r="B64" s="252" t="s">
        <v>703</v>
      </c>
      <c r="C64" s="253"/>
      <c r="D64" s="254">
        <f>E64+F64</f>
        <v>0</v>
      </c>
      <c r="E64" s="254">
        <f>+E66</f>
        <v>0</v>
      </c>
      <c r="F64" s="254">
        <f>+F66</f>
        <v>0</v>
      </c>
    </row>
    <row r="65" spans="1:6">
      <c r="A65" s="24"/>
      <c r="B65" s="341" t="s">
        <v>108</v>
      </c>
      <c r="C65" s="340"/>
      <c r="D65" s="340"/>
      <c r="E65" s="340"/>
      <c r="F65" s="340"/>
    </row>
    <row r="66" spans="1:6" s="332" customFormat="1">
      <c r="A66" s="328">
        <v>8210</v>
      </c>
      <c r="B66" s="329" t="s">
        <v>704</v>
      </c>
      <c r="C66" s="328"/>
      <c r="D66" s="331">
        <f>+D72</f>
        <v>0</v>
      </c>
      <c r="E66" s="331">
        <f>+E72</f>
        <v>0</v>
      </c>
      <c r="F66" s="331">
        <f>+F72</f>
        <v>0</v>
      </c>
    </row>
    <row r="67" spans="1:6">
      <c r="A67" s="24"/>
      <c r="B67" s="342" t="s">
        <v>108</v>
      </c>
      <c r="C67" s="340"/>
      <c r="D67" s="340"/>
      <c r="E67" s="340"/>
      <c r="F67" s="340"/>
    </row>
    <row r="68" spans="1:6" s="234" customFormat="1" ht="38.25">
      <c r="A68" s="277">
        <v>8211</v>
      </c>
      <c r="B68" s="260" t="s">
        <v>705</v>
      </c>
      <c r="C68" s="261"/>
      <c r="D68" s="262"/>
      <c r="E68" s="262" t="s">
        <v>698</v>
      </c>
      <c r="F68" s="262"/>
    </row>
    <row r="69" spans="1:6">
      <c r="A69" s="24"/>
      <c r="B69" s="339" t="s">
        <v>110</v>
      </c>
      <c r="C69" s="24"/>
      <c r="D69" s="340"/>
      <c r="E69" s="341"/>
      <c r="F69" s="340"/>
    </row>
    <row r="70" spans="1:6" ht="25.5">
      <c r="A70" s="24">
        <v>8212</v>
      </c>
      <c r="B70" s="342" t="s">
        <v>679</v>
      </c>
      <c r="C70" s="24">
        <v>9121</v>
      </c>
      <c r="D70" s="340"/>
      <c r="E70" s="341" t="s">
        <v>698</v>
      </c>
      <c r="F70" s="340"/>
    </row>
    <row r="71" spans="1:6">
      <c r="A71" s="24">
        <v>8213</v>
      </c>
      <c r="B71" s="342" t="s">
        <v>680</v>
      </c>
      <c r="C71" s="24">
        <v>6121</v>
      </c>
      <c r="D71" s="340"/>
      <c r="E71" s="341" t="s">
        <v>698</v>
      </c>
      <c r="F71" s="340"/>
    </row>
    <row r="72" spans="1:6" s="234" customFormat="1" ht="25.5">
      <c r="A72" s="277">
        <v>8220</v>
      </c>
      <c r="B72" s="260" t="s">
        <v>706</v>
      </c>
      <c r="C72" s="261"/>
      <c r="D72" s="262">
        <f>E72+F72</f>
        <v>0</v>
      </c>
      <c r="E72" s="262">
        <f>+E74</f>
        <v>0</v>
      </c>
      <c r="F72" s="262">
        <f>+F74</f>
        <v>0</v>
      </c>
    </row>
    <row r="73" spans="1:6">
      <c r="A73" s="24"/>
      <c r="B73" s="339" t="s">
        <v>108</v>
      </c>
      <c r="C73" s="24"/>
      <c r="D73" s="340"/>
      <c r="E73" s="341"/>
      <c r="F73" s="340"/>
    </row>
    <row r="74" spans="1:6" s="337" customFormat="1">
      <c r="A74" s="333">
        <v>8221</v>
      </c>
      <c r="B74" s="334" t="s">
        <v>682</v>
      </c>
      <c r="C74" s="333"/>
      <c r="D74" s="335">
        <f>+E74+F74</f>
        <v>0</v>
      </c>
      <c r="E74" s="336">
        <f>+E76+E77</f>
        <v>0</v>
      </c>
      <c r="F74" s="336">
        <f>+F76+F77</f>
        <v>0</v>
      </c>
    </row>
    <row r="75" spans="1:6">
      <c r="A75" s="24"/>
      <c r="B75" s="339" t="s">
        <v>110</v>
      </c>
      <c r="C75" s="24"/>
      <c r="D75" s="266"/>
      <c r="E75" s="266"/>
      <c r="F75" s="266"/>
    </row>
    <row r="76" spans="1:6">
      <c r="A76" s="24">
        <v>8222</v>
      </c>
      <c r="B76" s="342" t="s">
        <v>707</v>
      </c>
      <c r="C76" s="24">
        <v>9122</v>
      </c>
      <c r="D76" s="276">
        <f>+E76+F76</f>
        <v>0</v>
      </c>
      <c r="E76" s="266">
        <v>0</v>
      </c>
      <c r="F76" s="266"/>
    </row>
    <row r="77" spans="1:6" ht="25.5">
      <c r="A77" s="24">
        <v>8230</v>
      </c>
      <c r="B77" s="342" t="s">
        <v>708</v>
      </c>
      <c r="C77" s="24">
        <v>6122</v>
      </c>
      <c r="D77" s="266"/>
      <c r="E77" s="266">
        <v>0</v>
      </c>
      <c r="F77" s="266"/>
    </row>
    <row r="78" spans="1:6" s="337" customFormat="1">
      <c r="A78" s="333">
        <v>8240</v>
      </c>
      <c r="B78" s="334" t="s">
        <v>690</v>
      </c>
      <c r="C78" s="333"/>
      <c r="D78" s="335"/>
      <c r="E78" s="336"/>
      <c r="F78" s="336"/>
    </row>
    <row r="79" spans="1:6">
      <c r="A79" s="24"/>
      <c r="B79" s="339" t="s">
        <v>110</v>
      </c>
      <c r="C79" s="24"/>
      <c r="D79" s="340"/>
      <c r="E79" s="341"/>
      <c r="F79" s="340"/>
    </row>
    <row r="80" spans="1:6">
      <c r="A80" s="24">
        <v>8241</v>
      </c>
      <c r="B80" s="342" t="s">
        <v>709</v>
      </c>
      <c r="C80" s="24">
        <v>9122</v>
      </c>
      <c r="D80" s="340"/>
      <c r="E80" s="340"/>
      <c r="F80" s="340"/>
    </row>
    <row r="81" spans="1:6" ht="25.5">
      <c r="A81" s="24">
        <v>8250</v>
      </c>
      <c r="B81" s="342" t="s">
        <v>710</v>
      </c>
      <c r="C81" s="24">
        <v>6122</v>
      </c>
      <c r="D81" s="340"/>
      <c r="E81" s="340"/>
      <c r="F81" s="340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668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589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453" t="s">
        <v>805</v>
      </c>
      <c r="I7" s="453"/>
      <c r="J7" s="453"/>
      <c r="K7" s="453"/>
      <c r="L7" s="453"/>
      <c r="M7" s="453"/>
      <c r="N7" s="453"/>
      <c r="O7" s="453"/>
      <c r="P7" s="453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R13" s="354"/>
      <c r="S13" s="324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0"/>
      <c r="P23" s="290"/>
      <c r="Q23" s="159"/>
      <c r="R23" s="159"/>
      <c r="S23" s="324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0"/>
      <c r="P24" s="290"/>
      <c r="Q24" s="159"/>
      <c r="R24" s="159"/>
      <c r="S24" s="324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0"/>
      <c r="P25" s="290"/>
      <c r="Q25" s="159"/>
      <c r="R25" s="159"/>
      <c r="S25" s="324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0"/>
      <c r="P26" s="290"/>
      <c r="Q26" s="159"/>
      <c r="R26" s="159"/>
      <c r="S26" s="324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0"/>
      <c r="P27" s="290"/>
      <c r="Q27" s="159"/>
      <c r="R27" s="159"/>
      <c r="S27" s="324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290"/>
      <c r="P28" s="290"/>
      <c r="Q28" s="159"/>
      <c r="R28" s="159"/>
      <c r="S28" s="324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0"/>
      <c r="P29" s="290"/>
      <c r="Q29" s="159"/>
      <c r="R29" s="159"/>
      <c r="S29" s="324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0"/>
      <c r="P30" s="290"/>
      <c r="Q30" s="159"/>
      <c r="R30" s="159"/>
      <c r="S30" s="324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0"/>
      <c r="P31" s="290"/>
      <c r="Q31" s="159"/>
      <c r="R31" s="159"/>
      <c r="S31" s="324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0"/>
      <c r="P32" s="290"/>
      <c r="Q32" s="159"/>
      <c r="R32" s="159"/>
      <c r="S32" s="324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0"/>
      <c r="P33" s="290"/>
      <c r="Q33" s="159"/>
      <c r="R33" s="159"/>
      <c r="S33" s="324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0"/>
      <c r="P34" s="290"/>
      <c r="Q34" s="159"/>
      <c r="R34" s="159"/>
      <c r="S34" s="324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0"/>
      <c r="P35" s="290"/>
      <c r="Q35" s="159"/>
      <c r="R35" s="159"/>
      <c r="S35" s="324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0"/>
      <c r="P36" s="290"/>
      <c r="Q36" s="159"/>
      <c r="R36" s="159"/>
      <c r="S36" s="324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0"/>
      <c r="P37" s="290"/>
      <c r="Q37" s="159"/>
      <c r="R37" s="159"/>
      <c r="S37" s="324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90"/>
      <c r="P38" s="290"/>
      <c r="Q38" s="159"/>
      <c r="R38" s="159"/>
      <c r="S38" s="324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90"/>
      <c r="P39" s="290"/>
      <c r="Q39" s="159"/>
      <c r="R39" s="159"/>
      <c r="S39" s="324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90"/>
      <c r="P40" s="290"/>
      <c r="Q40" s="159"/>
      <c r="R40" s="159"/>
      <c r="S40" s="324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90"/>
      <c r="P41" s="290"/>
      <c r="Q41" s="159"/>
      <c r="R41" s="159"/>
      <c r="S41" s="324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90"/>
      <c r="P42" s="290"/>
      <c r="Q42" s="159"/>
      <c r="R42" s="159"/>
      <c r="S42" s="324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90"/>
      <c r="P43" s="290"/>
      <c r="Q43" s="159"/>
      <c r="R43" s="159"/>
      <c r="S43" s="324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290"/>
      <c r="P44" s="290"/>
      <c r="Q44" s="159"/>
      <c r="R44" s="159"/>
      <c r="S44" s="324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90"/>
      <c r="P45" s="290"/>
      <c r="Q45" s="159"/>
      <c r="R45" s="159"/>
      <c r="S45" s="324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90"/>
      <c r="P46" s="290"/>
      <c r="Q46" s="159"/>
      <c r="R46" s="159"/>
      <c r="S46" s="324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290"/>
      <c r="P47" s="290"/>
      <c r="Q47" s="159"/>
      <c r="R47" s="159"/>
      <c r="S47" s="324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90"/>
      <c r="P48" s="290"/>
      <c r="Q48" s="159"/>
      <c r="R48" s="159"/>
      <c r="S48" s="324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90"/>
      <c r="P49" s="290"/>
      <c r="Q49" s="159"/>
      <c r="R49" s="159"/>
      <c r="S49" s="324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90"/>
      <c r="P50" s="290"/>
      <c r="Q50" s="159"/>
      <c r="R50" s="159"/>
      <c r="S50" s="324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90"/>
      <c r="P51" s="290"/>
      <c r="Q51" s="159"/>
      <c r="R51" s="159"/>
      <c r="S51" s="324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90"/>
      <c r="P52" s="290"/>
      <c r="Q52" s="159"/>
      <c r="R52" s="159"/>
      <c r="S52" s="324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90"/>
      <c r="P53" s="290"/>
      <c r="Q53" s="159"/>
      <c r="R53" s="159"/>
      <c r="S53" s="324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4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24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24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24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739</v>
      </c>
      <c r="M117" s="10" t="s">
        <v>738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24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24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24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90"/>
      <c r="P177" s="290"/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7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24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7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24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21" t="s">
        <v>268</v>
      </c>
      <c r="M193" s="314">
        <v>5129</v>
      </c>
      <c r="N193" s="181">
        <f t="shared" ref="N193" si="28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24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21" t="s">
        <v>268</v>
      </c>
      <c r="M197" s="314">
        <v>5129</v>
      </c>
      <c r="N197" s="181"/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24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24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21" t="s">
        <v>268</v>
      </c>
      <c r="M205" s="314">
        <v>5129</v>
      </c>
      <c r="N205" s="181">
        <f t="shared" ref="N205" si="29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748</v>
      </c>
      <c r="M207" s="10" t="s">
        <v>749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24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24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17"/>
      <c r="I214" s="285"/>
      <c r="J214" s="286"/>
      <c r="K214" s="286"/>
      <c r="L214" s="318" t="s">
        <v>750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17"/>
      <c r="I215" s="285"/>
      <c r="J215" s="286"/>
      <c r="K215" s="286"/>
      <c r="L215" s="318" t="s">
        <v>788</v>
      </c>
      <c r="M215" s="46" t="s">
        <v>789</v>
      </c>
      <c r="N215" s="181">
        <f t="shared" si="27"/>
        <v>0</v>
      </c>
      <c r="O215" s="181"/>
      <c r="P215" s="181"/>
      <c r="Q215" s="159"/>
      <c r="R215" s="159"/>
      <c r="S215" s="324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24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7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24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24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24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24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24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24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45" t="s">
        <v>752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24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24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25" t="s">
        <v>754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24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18" t="s">
        <v>788</v>
      </c>
      <c r="M239" s="46" t="s">
        <v>789</v>
      </c>
      <c r="N239" s="181">
        <f>O239+P239</f>
        <v>0</v>
      </c>
      <c r="O239" s="181"/>
      <c r="P239" s="181"/>
      <c r="Q239" s="159"/>
      <c r="R239" s="159"/>
      <c r="S239" s="324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7"/>
        <v>0</v>
      </c>
      <c r="O240" s="290"/>
      <c r="P240" s="290"/>
      <c r="Q240" s="159"/>
      <c r="R240" s="159"/>
      <c r="S240" s="324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90"/>
      <c r="P241" s="290"/>
      <c r="Q241" s="159"/>
      <c r="R241" s="159"/>
      <c r="S241" s="324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ref="N242" si="38">O242+P242</f>
        <v>0</v>
      </c>
      <c r="O242" s="290"/>
      <c r="P242" s="290"/>
      <c r="Q242" s="159"/>
      <c r="R242" s="159"/>
      <c r="S242" s="324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90"/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25" t="s">
        <v>786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24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90"/>
      <c r="P245" s="290"/>
      <c r="Q245" s="159"/>
      <c r="R245" s="159"/>
      <c r="S245" s="324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90"/>
      <c r="P250" s="290"/>
      <c r="Q250" s="159"/>
      <c r="R250" s="159"/>
      <c r="S250" s="324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24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19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41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24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20">
        <v>4861</v>
      </c>
      <c r="N259" s="181">
        <f t="shared" si="41"/>
        <v>0</v>
      </c>
      <c r="O259" s="287"/>
      <c r="P259" s="287"/>
      <c r="Q259" s="159"/>
      <c r="R259" s="159"/>
      <c r="S259" s="324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24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24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24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24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24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6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24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24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4"/>
        <v>0</v>
      </c>
      <c r="O288" s="181"/>
      <c r="P288" s="181"/>
      <c r="Q288" s="159"/>
      <c r="R288" s="159"/>
      <c r="S288" s="324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24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90"/>
      <c r="P292" s="290"/>
      <c r="Q292" s="159"/>
      <c r="R292" s="159"/>
      <c r="S292" s="324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4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24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24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24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24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24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24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24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24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24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24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24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24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24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24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24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24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24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24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24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24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24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24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24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24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24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24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24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ref="N353:N354" si="65">O353+P353</f>
        <v>0</v>
      </c>
      <c r="O353" s="181"/>
      <c r="P353" s="181"/>
      <c r="Q353" s="159"/>
      <c r="R353" s="159"/>
      <c r="S353" s="324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24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64"/>
        <v>0</v>
      </c>
      <c r="O355" s="181"/>
      <c r="P355" s="181"/>
      <c r="Q355" s="159"/>
      <c r="R355" s="159"/>
      <c r="S355" s="324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24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24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24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24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24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24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24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24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24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24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24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24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 ht="25.5" customHeight="1">
      <c r="A392" s="120" t="str">
        <f t="shared" ref="A392:A440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17"/>
      <c r="I394" s="285"/>
      <c r="J394" s="286"/>
      <c r="K394" s="286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24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24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766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24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24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17"/>
      <c r="I403" s="285"/>
      <c r="J403" s="286"/>
      <c r="K403" s="286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24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24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24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 ht="15.75" customHeight="1">
      <c r="A418" s="120" t="str">
        <f t="shared" ref="A418:A421" si="8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 ht="15.75" customHeight="1">
      <c r="A419" s="120" t="str">
        <f t="shared" si="8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 ht="15.75" customHeight="1">
      <c r="A420" s="120" t="str">
        <f t="shared" si="8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8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 ht="15.75" customHeight="1">
      <c r="A424" s="120" t="str">
        <f t="shared" si="74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7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 ht="15.75" customHeight="1">
      <c r="A425" s="120" t="str">
        <f t="shared" si="74"/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 ht="15.75" customHeight="1">
      <c r="A426" s="120" t="str">
        <f t="shared" si="74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87">+O430+O433+O437+O439+O428</f>
        <v>0</v>
      </c>
      <c r="P426" s="190">
        <f t="shared" si="87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4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6.25" customHeight="1">
      <c r="A430" s="120" t="str">
        <f t="shared" si="74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32.25" customHeight="1">
      <c r="A431" s="120" t="str">
        <f t="shared" si="74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8">O431+P431</f>
        <v>0</v>
      </c>
      <c r="O431" s="181"/>
      <c r="P431" s="181"/>
      <c r="Q431" s="159"/>
      <c r="R431" s="159"/>
      <c r="S431" s="324"/>
      <c r="T431" s="159"/>
      <c r="U431" s="159"/>
      <c r="V431" s="159"/>
    </row>
    <row r="432" spans="1:22" ht="25.5" customHeight="1">
      <c r="A432" s="120" t="str">
        <f t="shared" si="74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8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15.75" customHeight="1">
      <c r="A433" s="120" t="str">
        <f t="shared" si="74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15.75" customHeight="1">
      <c r="A434" s="120" t="str">
        <f t="shared" si="74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8"/>
        <v>0</v>
      </c>
      <c r="O434" s="181">
        <v>0</v>
      </c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 ht="15.75" customHeight="1">
      <c r="A435" s="120" t="str">
        <f t="shared" si="74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192"/>
      <c r="I435" s="192"/>
      <c r="J435" s="193"/>
      <c r="K435" s="194"/>
      <c r="L435" s="34" t="s">
        <v>134</v>
      </c>
      <c r="M435" s="11">
        <v>4861</v>
      </c>
      <c r="N435" s="181">
        <f t="shared" si="88"/>
        <v>0</v>
      </c>
      <c r="O435" s="181"/>
      <c r="P435" s="181"/>
      <c r="Q435" s="159"/>
      <c r="R435" s="159"/>
      <c r="S435" s="324"/>
      <c r="T435" s="159"/>
      <c r="U435" s="159"/>
      <c r="V435" s="159"/>
    </row>
    <row r="436" spans="1:22" ht="15.75" customHeight="1">
      <c r="A436" s="120" t="str">
        <f t="shared" si="74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8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15.75" customHeight="1">
      <c r="A437" s="120"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 ht="15.75" customHeight="1">
      <c r="A438" s="120" t="str">
        <f t="shared" si="74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28" t="s">
        <v>134</v>
      </c>
      <c r="M438" s="29">
        <v>4861</v>
      </c>
      <c r="N438" s="181">
        <f t="shared" si="88"/>
        <v>0</v>
      </c>
      <c r="O438" s="181"/>
      <c r="P438" s="181"/>
      <c r="Q438" s="159"/>
      <c r="R438" s="159"/>
      <c r="S438" s="324"/>
      <c r="T438" s="159"/>
      <c r="U438" s="159"/>
      <c r="V438" s="159"/>
    </row>
    <row r="439" spans="1:22" ht="15.75" customHeight="1">
      <c r="A439" s="120" t="str">
        <f t="shared" si="74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 ht="15.75" customHeight="1">
      <c r="A440" s="120" t="str">
        <f t="shared" si="74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28" t="s">
        <v>134</v>
      </c>
      <c r="M440" s="29">
        <v>4861</v>
      </c>
      <c r="N440" s="181">
        <f t="shared" si="88"/>
        <v>0</v>
      </c>
      <c r="O440" s="181"/>
      <c r="P440" s="181"/>
      <c r="Q440" s="159"/>
      <c r="R440" s="159"/>
      <c r="S440" s="324"/>
      <c r="T440" s="159"/>
      <c r="U440" s="159"/>
      <c r="V440" s="159"/>
    </row>
    <row r="441" spans="1:22" ht="25.5" customHeight="1">
      <c r="A441" s="120" t="str">
        <f t="shared" ref="A441:A482" si="89">CONCATENATE(B441,C441,D441,E441,F441,G441)</f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7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 ht="15.75" customHeight="1">
      <c r="A442" s="120" t="str">
        <f t="shared" si="89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15.75" customHeight="1">
      <c r="A443" s="120" t="str">
        <f t="shared" si="89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90">+O445+O449+O455+O464+O473</f>
        <v>0</v>
      </c>
      <c r="P443" s="190">
        <f t="shared" si="90"/>
        <v>0</v>
      </c>
      <c r="Q443" s="159"/>
      <c r="R443" s="159"/>
      <c r="S443" s="324"/>
      <c r="T443" s="159"/>
      <c r="U443" s="159"/>
      <c r="V443" s="159"/>
    </row>
    <row r="444" spans="1:22" ht="15.75" customHeight="1">
      <c r="A444" s="120" t="str">
        <f t="shared" si="89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4" customHeight="1">
      <c r="A445" s="120" t="str">
        <f t="shared" si="89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144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33" customHeight="1">
      <c r="A446" s="120" t="str">
        <f t="shared" si="89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91">O446+P446</f>
        <v>0</v>
      </c>
      <c r="O446" s="181"/>
      <c r="P446" s="181">
        <v>0</v>
      </c>
      <c r="Q446" s="159"/>
      <c r="R446" s="159"/>
      <c r="S446" s="324"/>
      <c r="T446" s="159"/>
      <c r="U446" s="159"/>
      <c r="V446" s="159"/>
    </row>
    <row r="447" spans="1:22" s="113" customFormat="1" ht="25.5" customHeight="1">
      <c r="A447" s="120" t="str">
        <f t="shared" si="89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89"/>
      <c r="I447" s="192"/>
      <c r="J447" s="199"/>
      <c r="K447" s="200"/>
      <c r="L447" s="201" t="s">
        <v>240</v>
      </c>
      <c r="M447" s="11">
        <v>4269</v>
      </c>
      <c r="N447" s="181">
        <f t="shared" si="91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 customHeight="1">
      <c r="A448" s="120" t="str">
        <f t="shared" si="89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89"/>
      <c r="I448" s="192"/>
      <c r="J448" s="199"/>
      <c r="K448" s="200"/>
      <c r="L448" s="201" t="s">
        <v>267</v>
      </c>
      <c r="M448" s="11">
        <v>4521</v>
      </c>
      <c r="N448" s="181">
        <f t="shared" si="91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5.5" customHeight="1">
      <c r="A449" s="120" t="str">
        <f t="shared" si="89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144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15.75" customHeight="1">
      <c r="A450" s="120" t="str">
        <f t="shared" si="89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91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 ht="15.75" customHeight="1">
      <c r="A451" s="120" t="str">
        <f t="shared" si="89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91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15.75" customHeight="1">
      <c r="A452" s="120" t="str">
        <f t="shared" si="89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91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 ht="15.75" customHeight="1">
      <c r="A453" s="120" t="str">
        <f t="shared" si="89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91"/>
        <v>0</v>
      </c>
      <c r="O453" s="181"/>
      <c r="P453" s="181"/>
      <c r="Q453" s="159"/>
      <c r="R453" s="159"/>
      <c r="S453" s="324"/>
      <c r="T453" s="159"/>
      <c r="U453" s="159"/>
      <c r="V453" s="159"/>
    </row>
    <row r="454" spans="1:22" s="113" customFormat="1" ht="15.75" customHeight="1">
      <c r="A454" s="120" t="str">
        <f t="shared" si="89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91"/>
        <v>0</v>
      </c>
      <c r="O454" s="181"/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89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144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 ht="15.75" customHeight="1">
      <c r="A456" s="120" t="str">
        <f t="shared" si="89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91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28.5" customHeight="1">
      <c r="A457" s="120" t="str">
        <f t="shared" si="89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91"/>
        <v>0</v>
      </c>
      <c r="O457" s="181"/>
      <c r="P457" s="181">
        <v>0</v>
      </c>
      <c r="Q457" s="159"/>
      <c r="R457" s="159"/>
      <c r="S457" s="324"/>
      <c r="T457" s="159"/>
      <c r="U457" s="159"/>
      <c r="V457" s="159"/>
    </row>
    <row r="458" spans="1:22" ht="15.75" customHeight="1">
      <c r="A458" s="120" t="str">
        <f t="shared" si="89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91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 customHeight="1">
      <c r="A459" s="120" t="str">
        <f t="shared" si="89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91"/>
        <v>0</v>
      </c>
      <c r="O459" s="290"/>
      <c r="P459" s="290"/>
      <c r="Q459" s="159"/>
      <c r="R459" s="159"/>
      <c r="S459" s="324"/>
      <c r="T459" s="159"/>
      <c r="U459" s="159"/>
      <c r="V459" s="159"/>
    </row>
    <row r="460" spans="1:22" s="113" customFormat="1" ht="15.75" customHeight="1">
      <c r="A460" s="120" t="str">
        <f t="shared" si="89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91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 ht="25.5" customHeight="1">
      <c r="A461" s="120" t="str">
        <f t="shared" si="89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91"/>
        <v>0</v>
      </c>
      <c r="O461" s="181">
        <v>0</v>
      </c>
      <c r="P461" s="181"/>
      <c r="Q461" s="159"/>
      <c r="R461" s="159"/>
      <c r="S461" s="324"/>
      <c r="T461" s="159"/>
      <c r="U461" s="159"/>
      <c r="V461" s="159"/>
    </row>
    <row r="462" spans="1:22" s="113" customFormat="1" ht="15.75" customHeight="1">
      <c r="A462" s="120" t="str">
        <f t="shared" si="89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91"/>
        <v>0</v>
      </c>
      <c r="O462" s="290">
        <v>0</v>
      </c>
      <c r="P462" s="290"/>
      <c r="Q462" s="159"/>
      <c r="R462" s="159"/>
      <c r="S462" s="324"/>
      <c r="T462" s="159"/>
      <c r="U462" s="159"/>
      <c r="V462" s="159"/>
    </row>
    <row r="463" spans="1:22" ht="15.75" customHeight="1">
      <c r="A463" s="120" t="str">
        <f t="shared" si="89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281"/>
      <c r="I463" s="309"/>
      <c r="J463" s="313"/>
      <c r="K463" s="313"/>
      <c r="L463" s="321" t="s">
        <v>268</v>
      </c>
      <c r="M463" s="314">
        <v>5129</v>
      </c>
      <c r="N463" s="181">
        <f>O463+P463</f>
        <v>0</v>
      </c>
      <c r="O463" s="290"/>
      <c r="P463" s="290"/>
      <c r="Q463" s="159"/>
      <c r="R463" s="159"/>
      <c r="S463" s="324"/>
      <c r="T463" s="159"/>
      <c r="U463" s="159"/>
      <c r="V463" s="159"/>
    </row>
    <row r="464" spans="1:22" s="154" customFormat="1" ht="28.5" customHeight="1">
      <c r="A464" s="120" t="str">
        <f t="shared" si="89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144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 ht="23.25" customHeight="1">
      <c r="A465" s="120" t="str">
        <f t="shared" si="89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7.75" customHeight="1">
      <c r="A466" s="120" t="str">
        <f t="shared" si="89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92">O466+P466</f>
        <v>0</v>
      </c>
      <c r="O466" s="181"/>
      <c r="P466" s="181">
        <v>0</v>
      </c>
      <c r="Q466" s="159"/>
      <c r="R466" s="159"/>
      <c r="S466" s="324"/>
      <c r="T466" s="159"/>
      <c r="U466" s="159"/>
      <c r="V466" s="159"/>
    </row>
    <row r="467" spans="1:22" ht="25.5" customHeight="1">
      <c r="A467" s="120" t="str">
        <f t="shared" si="89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92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7" customHeight="1">
      <c r="A468" s="120" t="str">
        <f t="shared" si="89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92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 ht="25.5" customHeight="1">
      <c r="A469" s="120" t="str">
        <f t="shared" si="89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92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89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92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 ht="15.75" customHeight="1">
      <c r="B471" s="122"/>
      <c r="H471" s="192"/>
      <c r="I471" s="192"/>
      <c r="J471" s="193"/>
      <c r="K471" s="194"/>
      <c r="L471" s="28" t="s">
        <v>173</v>
      </c>
      <c r="M471" s="29">
        <v>5112</v>
      </c>
      <c r="N471" s="181">
        <f t="shared" si="92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 ht="15.75" customHeight="1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92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 ht="25.5" customHeight="1">
      <c r="A473" s="120" t="str">
        <f t="shared" si="89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144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89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317"/>
      <c r="I474" s="285"/>
      <c r="J474" s="286"/>
      <c r="K474" s="286"/>
      <c r="L474" s="28" t="s">
        <v>142</v>
      </c>
      <c r="M474" s="29">
        <v>4251</v>
      </c>
      <c r="N474" s="181">
        <f t="shared" si="92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5.75" customHeight="1">
      <c r="A475" s="120" t="str">
        <f t="shared" si="89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92"/>
        <v>0</v>
      </c>
      <c r="O475" s="181"/>
      <c r="P475" s="181"/>
      <c r="Q475" s="159"/>
      <c r="R475" s="159"/>
      <c r="S475" s="324"/>
      <c r="T475" s="159"/>
      <c r="U475" s="159"/>
      <c r="V475" s="159"/>
    </row>
    <row r="476" spans="1:22" s="154" customFormat="1" ht="15.75" customHeight="1">
      <c r="A476" s="120" t="str">
        <f t="shared" si="89"/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1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93">+O478</f>
        <v>0</v>
      </c>
      <c r="P476" s="161">
        <f t="shared" si="93"/>
        <v>0</v>
      </c>
      <c r="Q476" s="159"/>
      <c r="R476" s="159"/>
      <c r="S476" s="324"/>
      <c r="T476" s="159"/>
      <c r="U476" s="159"/>
      <c r="V476" s="159"/>
    </row>
    <row r="477" spans="1:22" ht="15.75" customHeight="1">
      <c r="A477" s="120" t="str">
        <f t="shared" si="89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 ht="15.75" customHeight="1">
      <c r="A478" s="120" t="str">
        <f t="shared" si="89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7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94">+O480</f>
        <v>0</v>
      </c>
      <c r="P478" s="186">
        <f t="shared" si="94"/>
        <v>0</v>
      </c>
      <c r="Q478" s="159"/>
      <c r="R478" s="159"/>
      <c r="S478" s="324"/>
      <c r="T478" s="159"/>
      <c r="U478" s="159"/>
      <c r="V478" s="159"/>
    </row>
    <row r="479" spans="1:22" s="113" customFormat="1" ht="15.75" customHeight="1">
      <c r="A479" s="120" t="str">
        <f t="shared" si="89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 ht="15.75" customHeight="1">
      <c r="A480" s="120" t="str">
        <f t="shared" si="89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43" ht="25.5" customHeight="1">
      <c r="A481" s="120" t="str">
        <f t="shared" si="89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43" s="113" customFormat="1" ht="38.450000000000003" customHeight="1">
      <c r="A482" s="120" t="str">
        <f t="shared" si="89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144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43" ht="15.75" customHeight="1">
      <c r="A483" s="120" t="str">
        <f t="shared" ref="A483:A537" si="95">CONCATENATE(B483,C483,D483,E483,F483,G483)</f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" si="96">O483+P483</f>
        <v>0</v>
      </c>
      <c r="O483" s="181"/>
      <c r="P483" s="181"/>
      <c r="Q483" s="159"/>
      <c r="R483" s="159"/>
      <c r="S483" s="324"/>
      <c r="T483" s="159"/>
      <c r="U483" s="159"/>
      <c r="V483" s="159"/>
    </row>
    <row r="484" spans="1:243" s="113" customFormat="1" ht="25.5" customHeight="1">
      <c r="A484" s="120" t="str">
        <f t="shared" si="95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ref="N484:N486" si="97">O484+P484</f>
        <v>0</v>
      </c>
      <c r="O484" s="181"/>
      <c r="P484" s="181"/>
      <c r="Q484" s="159"/>
      <c r="R484" s="159"/>
      <c r="S484" s="324"/>
      <c r="T484" s="159"/>
      <c r="U484" s="159"/>
      <c r="V484" s="159"/>
    </row>
    <row r="485" spans="1:243" s="113" customFormat="1" ht="24" customHeight="1">
      <c r="A485" s="120" t="str">
        <f t="shared" si="95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144"/>
      <c r="I485" s="145"/>
      <c r="J485" s="146"/>
      <c r="K485" s="146"/>
      <c r="L485" s="25" t="s">
        <v>282</v>
      </c>
      <c r="M485" s="26"/>
      <c r="N485" s="195">
        <f t="shared" si="9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43" s="37" customFormat="1" ht="25.5" customHeight="1">
      <c r="A486" s="120" t="str">
        <f t="shared" si="95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97"/>
        <v>0</v>
      </c>
      <c r="O486" s="181"/>
      <c r="P486" s="181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</row>
    <row r="487" spans="1:243" s="113" customFormat="1" ht="24" customHeight="1">
      <c r="A487" s="120" t="str">
        <f t="shared" ref="A487:A488" si="9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144"/>
      <c r="I487" s="145"/>
      <c r="J487" s="146"/>
      <c r="K487" s="146"/>
      <c r="L487" s="25" t="s">
        <v>785</v>
      </c>
      <c r="M487" s="26"/>
      <c r="N487" s="195">
        <f t="shared" ref="N487:N488" si="9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43" s="113" customFormat="1" ht="15.75" customHeight="1">
      <c r="A488" s="120" t="str">
        <f t="shared" si="9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9"/>
        <v>0</v>
      </c>
      <c r="O488" s="181"/>
      <c r="P488" s="181"/>
      <c r="Q488" s="159"/>
      <c r="R488" s="159"/>
      <c r="S488" s="324"/>
      <c r="T488" s="159"/>
      <c r="U488" s="159"/>
      <c r="V488" s="159"/>
    </row>
    <row r="489" spans="1:243" s="113" customFormat="1" ht="15.75" customHeight="1">
      <c r="A489" s="120" t="str">
        <f t="shared" si="95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1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43" ht="15.75" customHeight="1">
      <c r="A490" s="120" t="str">
        <f t="shared" si="95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43" ht="25.5" customHeight="1">
      <c r="A491" s="120" t="str">
        <f t="shared" si="95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7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43" s="113" customFormat="1" ht="15.75" customHeight="1">
      <c r="A492" s="120" t="str">
        <f t="shared" si="95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43" ht="15.75" customHeight="1">
      <c r="A493" s="120" t="str">
        <f t="shared" si="95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100">+O495+O500+O510+O514</f>
        <v>0</v>
      </c>
      <c r="P493" s="190">
        <f t="shared" si="100"/>
        <v>0</v>
      </c>
      <c r="Q493" s="159"/>
      <c r="R493" s="159"/>
      <c r="S493" s="324"/>
      <c r="T493" s="159"/>
      <c r="U493" s="159"/>
      <c r="V493" s="159"/>
    </row>
    <row r="494" spans="1:243" ht="25.5" customHeight="1">
      <c r="A494" s="120" t="str">
        <f t="shared" si="95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43" s="168" customFormat="1" ht="15.75" customHeight="1">
      <c r="A495" s="120" t="str">
        <f t="shared" si="95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144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101">SUM(O496:O499)</f>
        <v>0</v>
      </c>
      <c r="P495" s="195">
        <f t="shared" si="101"/>
        <v>0</v>
      </c>
      <c r="Q495" s="159"/>
      <c r="R495" s="159"/>
      <c r="S495" s="324"/>
      <c r="T495" s="159"/>
      <c r="U495" s="159"/>
      <c r="V495" s="159"/>
    </row>
    <row r="496" spans="1:243" ht="15.75" customHeight="1">
      <c r="A496" s="120" t="str">
        <f t="shared" si="95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09" si="102">O496+P496</f>
        <v>0</v>
      </c>
      <c r="O496" s="290"/>
      <c r="P496" s="290"/>
      <c r="Q496" s="159"/>
      <c r="R496" s="159"/>
      <c r="S496" s="324"/>
      <c r="T496" s="159"/>
      <c r="U496" s="159"/>
      <c r="V496" s="159"/>
    </row>
    <row r="497" spans="1:22" s="154" customFormat="1" ht="25.5" customHeight="1">
      <c r="A497" s="120" t="str">
        <f t="shared" si="95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102"/>
        <v>0</v>
      </c>
      <c r="O497" s="290"/>
      <c r="P497" s="290"/>
      <c r="Q497" s="159"/>
      <c r="R497" s="159"/>
      <c r="S497" s="324"/>
      <c r="T497" s="159"/>
      <c r="U497" s="159"/>
      <c r="V497" s="159"/>
    </row>
    <row r="498" spans="1:22" s="154" customFormat="1" ht="25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103">O498+P498</f>
        <v>0</v>
      </c>
      <c r="O498" s="290"/>
      <c r="P498" s="290"/>
      <c r="Q498" s="159"/>
      <c r="R498" s="159"/>
      <c r="S498" s="324"/>
      <c r="T498" s="159"/>
      <c r="U498" s="159"/>
      <c r="V498" s="159"/>
    </row>
    <row r="499" spans="1:22" ht="38.25" customHeight="1">
      <c r="A499" s="120" t="str">
        <f t="shared" ref="A499" si="10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3"/>
        <v>0</v>
      </c>
      <c r="O499" s="290"/>
      <c r="P499" s="290"/>
      <c r="Q499" s="159"/>
      <c r="R499" s="159"/>
      <c r="S499" s="324"/>
      <c r="T499" s="159"/>
      <c r="U499" s="159"/>
      <c r="V499" s="159"/>
    </row>
    <row r="500" spans="1:22" ht="29.25" customHeight="1">
      <c r="A500" s="120" t="str">
        <f t="shared" si="95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144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 ht="15.75" customHeight="1">
      <c r="A501" s="120" t="str">
        <f t="shared" si="95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10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 ht="15.75" customHeight="1">
      <c r="A502" s="120" t="str">
        <f t="shared" si="95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10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95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10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5.75" customHeight="1">
      <c r="A504" s="120" t="str">
        <f t="shared" si="95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102"/>
        <v>0</v>
      </c>
      <c r="O504" s="181"/>
      <c r="P504" s="181"/>
      <c r="Q504" s="159"/>
      <c r="R504" s="159"/>
      <c r="S504" s="324"/>
      <c r="T504" s="159"/>
      <c r="U504" s="159"/>
      <c r="V504" s="159"/>
    </row>
    <row r="505" spans="1:22" ht="38.25" customHeight="1">
      <c r="A505" s="120" t="str">
        <f t="shared" si="95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10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 ht="25.5" customHeight="1">
      <c r="A506" s="120" t="str">
        <f t="shared" si="95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102"/>
        <v>0</v>
      </c>
      <c r="O506" s="181"/>
      <c r="P506" s="181"/>
      <c r="Q506" s="159"/>
      <c r="R506" s="159"/>
      <c r="S506" s="324"/>
      <c r="T506" s="159"/>
      <c r="U506" s="159"/>
      <c r="V506" s="159"/>
    </row>
    <row r="507" spans="1:22" s="113" customFormat="1" ht="15.75" customHeight="1">
      <c r="A507" s="120" t="str">
        <f t="shared" si="95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2"/>
        <v>0</v>
      </c>
      <c r="O507" s="181"/>
      <c r="P507" s="181"/>
      <c r="Q507" s="159"/>
      <c r="R507" s="159"/>
      <c r="S507" s="324"/>
      <c r="T507" s="159"/>
      <c r="U507" s="159"/>
      <c r="V507" s="159"/>
    </row>
    <row r="508" spans="1:22" ht="15.75" customHeight="1">
      <c r="A508" s="120" t="str">
        <f t="shared" si="95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10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 ht="25.5" customHeight="1">
      <c r="A509" s="120" t="str">
        <f t="shared" si="95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10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95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95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ref="N511:N513" si="105">O511+P511</f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95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105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95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105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95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 ht="15.75" customHeight="1">
      <c r="A515" s="120" t="str">
        <f t="shared" ref="A515" si="106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107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95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95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95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108">+O520+O522</f>
        <v>0</v>
      </c>
      <c r="P518" s="190">
        <f t="shared" si="108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95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95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95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109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95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95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109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95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110">+O526</f>
        <v>0</v>
      </c>
      <c r="P524" s="190">
        <f t="shared" si="110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95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si="95"/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95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1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95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1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95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1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95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13">+O535+O544+O546</f>
        <v>0</v>
      </c>
      <c r="P533" s="190">
        <f t="shared" si="11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95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95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14">SUM(O536:O543)</f>
        <v>0</v>
      </c>
      <c r="P535" s="195">
        <f t="shared" si="11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1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95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122</v>
      </c>
      <c r="M537" s="10">
        <v>4234</v>
      </c>
      <c r="N537" s="181">
        <f t="shared" si="11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ref="A538:A592" si="116">CONCATENATE(B538,C538,D538,E538,F538,G538)</f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1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16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1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16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17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16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17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si="116"/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17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16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17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16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16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17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16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 ht="25.5" customHeight="1">
      <c r="A547" s="120" t="str">
        <f t="shared" si="116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18">O547+P547</f>
        <v>0</v>
      </c>
      <c r="O547" s="181"/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1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1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16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16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16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16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2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16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16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2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16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16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2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16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16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21">+O560</f>
        <v>0</v>
      </c>
      <c r="P558" s="190">
        <f t="shared" si="12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16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16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16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2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16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2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16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2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 ht="25.5" customHeight="1">
      <c r="A564" s="120" t="str">
        <f t="shared" si="116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2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16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16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16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2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16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16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24">SUM(O570:O571)</f>
        <v>0</v>
      </c>
      <c r="P569" s="195">
        <f t="shared" si="12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16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2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ref="A571" si="126">CONCATENATE(B571,C571,D571,E571,F571,G571)</f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2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16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16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16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16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16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16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16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27">+O580+O585+O589+O593+O595+O597+O599</f>
        <v>0</v>
      </c>
      <c r="P578" s="190">
        <f t="shared" si="127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16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16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si="116"/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2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2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30.75" customHeight="1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28"/>
        <v>0</v>
      </c>
      <c r="O583" s="283"/>
      <c r="P583" s="283"/>
      <c r="Q583" s="159"/>
      <c r="R583" s="159"/>
      <c r="S583" s="324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2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2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2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2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2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2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2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3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32">O600</f>
        <v>0</v>
      </c>
      <c r="P599" s="195">
        <f t="shared" si="13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3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ref="A601:A610" si="134">CONCATENATE(B601,C601,D601,E601,F601,G601)</f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34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34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34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35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34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35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34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34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34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34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34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36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36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37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38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39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40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41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41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42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42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42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42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42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42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42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2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42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42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42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42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42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42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43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44">+O651+O656+O658+O660+O662+O665+O667</f>
        <v>0</v>
      </c>
      <c r="P649" s="190">
        <f t="shared" si="144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45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45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45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45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45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45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45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45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45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46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47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48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49">+O681+O689+O692+O695</f>
        <v>0</v>
      </c>
      <c r="P679" s="190">
        <f t="shared" si="149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50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50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50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50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50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51">SUM(O693:O694)</f>
        <v>0</v>
      </c>
      <c r="P692" s="195">
        <f t="shared" si="151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52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52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53">SUM(O696:O697)</f>
        <v>0</v>
      </c>
      <c r="P695" s="195">
        <f t="shared" si="153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54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54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55">+O702+O710+O716+O718+O724+O731+O735+O743+O749</f>
        <v>0</v>
      </c>
      <c r="P700" s="190">
        <f t="shared" si="155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56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56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56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56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56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56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45.6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790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56"/>
        <v>0</v>
      </c>
      <c r="O711" s="181"/>
      <c r="P711" s="181">
        <v>0</v>
      </c>
      <c r="Q711" s="159"/>
      <c r="R711" s="159"/>
      <c r="S711" s="324"/>
      <c r="T711" s="159"/>
      <c r="U711" s="159"/>
      <c r="V711" s="159"/>
    </row>
    <row r="712" spans="1:22" ht="27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56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56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57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6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56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56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56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56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58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56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56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56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56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59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56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60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56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56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6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6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6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56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61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56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56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56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56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62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63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63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63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64">SUM(O750)</f>
        <v>0</v>
      </c>
      <c r="P749" s="195">
        <f t="shared" si="164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65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66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66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67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67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8" spans="1:22">
      <c r="M768" s="208"/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M769" s="208"/>
      <c r="N769" s="3"/>
      <c r="O769" s="3"/>
    </row>
    <row r="770" spans="1:15">
      <c r="M770" s="208"/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M771" s="208"/>
      <c r="N771" s="3"/>
      <c r="O771" s="3"/>
    </row>
    <row r="772" spans="1:15">
      <c r="M772" s="208"/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62"/>
      <c r="L1" s="462"/>
      <c r="M1" s="462"/>
      <c r="N1" s="407" t="s">
        <v>627</v>
      </c>
      <c r="O1" s="407"/>
      <c r="P1" s="407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62"/>
      <c r="L2" s="462"/>
      <c r="M2" s="462"/>
      <c r="N2" s="407" t="s">
        <v>620</v>
      </c>
      <c r="O2" s="407"/>
      <c r="P2" s="407"/>
    </row>
    <row r="3" spans="1:22">
      <c r="A3" s="3"/>
      <c r="B3" s="234"/>
      <c r="C3" s="3"/>
      <c r="D3" s="235"/>
      <c r="E3" s="235"/>
      <c r="F3" s="235" t="s">
        <v>666</v>
      </c>
      <c r="G3" s="235"/>
      <c r="H3" s="235"/>
      <c r="I3" s="3"/>
      <c r="J3" s="3"/>
      <c r="K3" s="462"/>
      <c r="L3" s="462"/>
      <c r="M3" s="462"/>
      <c r="N3" s="407" t="s">
        <v>810</v>
      </c>
      <c r="O3" s="407"/>
      <c r="P3" s="407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62"/>
      <c r="L4" s="462"/>
      <c r="M4" s="462"/>
      <c r="N4" s="407" t="s">
        <v>809</v>
      </c>
      <c r="O4" s="407"/>
      <c r="P4" s="407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62"/>
      <c r="L5" s="462"/>
      <c r="M5" s="462"/>
      <c r="N5" s="463" t="s">
        <v>590</v>
      </c>
      <c r="O5" s="463"/>
      <c r="P5" s="463"/>
    </row>
    <row r="6" spans="1:22">
      <c r="A6" s="234" t="s">
        <v>628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53" t="s">
        <v>806</v>
      </c>
      <c r="I7" s="453"/>
      <c r="J7" s="453"/>
      <c r="K7" s="453"/>
      <c r="L7" s="453"/>
      <c r="M7" s="453"/>
      <c r="N7" s="453"/>
      <c r="O7" s="453"/>
      <c r="P7" s="453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60" t="s">
        <v>97</v>
      </c>
      <c r="P9" s="460"/>
    </row>
    <row r="10" spans="1:22" ht="46.5" customHeight="1">
      <c r="A10" s="121"/>
      <c r="H10" s="431" t="s">
        <v>98</v>
      </c>
      <c r="I10" s="431" t="s">
        <v>99</v>
      </c>
      <c r="J10" s="434" t="s">
        <v>100</v>
      </c>
      <c r="K10" s="434" t="s">
        <v>101</v>
      </c>
      <c r="L10" s="437" t="s">
        <v>102</v>
      </c>
      <c r="M10" s="440" t="s">
        <v>103</v>
      </c>
      <c r="N10" s="413" t="s">
        <v>374</v>
      </c>
      <c r="O10" s="461" t="s">
        <v>375</v>
      </c>
      <c r="P10" s="461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2"/>
      <c r="I11" s="432"/>
      <c r="J11" s="435"/>
      <c r="K11" s="435"/>
      <c r="L11" s="438"/>
      <c r="M11" s="441"/>
      <c r="N11" s="413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622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2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4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4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4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4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4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4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4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4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4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4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4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4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4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4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4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629</v>
      </c>
      <c r="N28" s="181">
        <f t="shared" si="1"/>
        <v>0</v>
      </c>
      <c r="O28" s="181"/>
      <c r="P28" s="181"/>
      <c r="Q28" s="159"/>
      <c r="R28" s="159"/>
      <c r="S28" s="324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4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4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4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4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665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4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4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4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4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4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4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4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4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4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4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4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630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4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4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4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735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4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4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4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4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4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4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4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4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669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4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4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4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4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4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4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2">
        <f>+N63</f>
        <v>0</v>
      </c>
      <c r="O61" s="188"/>
      <c r="P61" s="188"/>
      <c r="Q61" s="159"/>
      <c r="R61" s="159"/>
      <c r="S61" s="324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4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4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736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4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4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4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4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4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4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4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4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4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4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4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4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4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4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4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4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4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4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4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4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4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4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4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4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4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4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4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4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4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737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4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4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4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4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711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4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4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4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4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4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4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4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4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4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4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4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4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4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4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4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4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4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4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4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4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8" t="s">
        <v>739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4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4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4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4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4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4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4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4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4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4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4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4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4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4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4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4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4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4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4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4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4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631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4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718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4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4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4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4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632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4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633</v>
      </c>
      <c r="M144" s="29"/>
      <c r="N144" s="188"/>
      <c r="O144" s="188"/>
      <c r="P144" s="188"/>
      <c r="Q144" s="159"/>
      <c r="R144" s="159"/>
      <c r="S144" s="324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634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4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4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635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4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24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636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4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4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740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4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637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4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4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4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4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4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741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4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24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745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4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7"/>
      <c r="P160" s="287"/>
      <c r="Q160" s="159"/>
      <c r="R160" s="159"/>
      <c r="S160" s="324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3" t="s">
        <v>746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4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7"/>
      <c r="P162" s="287">
        <v>0</v>
      </c>
      <c r="Q162" s="159"/>
      <c r="R162" s="159"/>
      <c r="S162" s="324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742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4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743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4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4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4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4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4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4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4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4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4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4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4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4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4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3"/>
      <c r="P177" s="283"/>
      <c r="Q177" s="159"/>
      <c r="R177" s="159"/>
      <c r="S177" s="324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4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4" t="s">
        <v>734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4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7" t="s">
        <v>134</v>
      </c>
      <c r="M180" s="307">
        <v>4861</v>
      </c>
      <c r="N180" s="181">
        <f t="shared" si="26"/>
        <v>0</v>
      </c>
      <c r="O180" s="287"/>
      <c r="P180" s="287"/>
      <c r="Q180" s="159"/>
      <c r="R180" s="159"/>
      <c r="S180" s="324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4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24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9">
        <v>5112</v>
      </c>
      <c r="N183" s="181">
        <f t="shared" si="26"/>
        <v>0</v>
      </c>
      <c r="O183" s="181"/>
      <c r="P183" s="181"/>
      <c r="Q183" s="159"/>
      <c r="R183" s="159"/>
      <c r="S183" s="324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4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4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4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4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4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4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4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4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4"/>
      <c r="P192" s="284"/>
      <c r="Q192" s="159"/>
      <c r="R192" s="159"/>
      <c r="S192" s="324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4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4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4"/>
      <c r="P195" s="284"/>
      <c r="Q195" s="159"/>
      <c r="R195" s="159"/>
      <c r="S195" s="324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4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4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747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4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4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4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4"/>
      <c r="P201" s="284"/>
      <c r="Q201" s="159"/>
      <c r="R201" s="159"/>
      <c r="S201" s="324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4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4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4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4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4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748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4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4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4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24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4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24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4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5"/>
      <c r="J214" s="286"/>
      <c r="K214" s="286"/>
      <c r="L214" s="28" t="s">
        <v>750</v>
      </c>
      <c r="M214" s="46">
        <v>4511</v>
      </c>
      <c r="N214" s="181">
        <f t="shared" si="26"/>
        <v>0</v>
      </c>
      <c r="O214" s="284"/>
      <c r="P214" s="284"/>
      <c r="Q214" s="159"/>
      <c r="R214" s="159"/>
      <c r="S214" s="324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5"/>
      <c r="J215" s="286"/>
      <c r="K215" s="286"/>
      <c r="L215" s="28" t="s">
        <v>788</v>
      </c>
      <c r="M215" s="46" t="s">
        <v>789</v>
      </c>
      <c r="N215" s="181">
        <f t="shared" si="26"/>
        <v>0</v>
      </c>
      <c r="O215" s="284"/>
      <c r="P215" s="284"/>
      <c r="Q215" s="159"/>
      <c r="R215" s="159"/>
      <c r="S215" s="324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4"/>
      <c r="P216" s="284"/>
      <c r="Q216" s="159"/>
      <c r="R216" s="159"/>
      <c r="S216" s="324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4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4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4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3" t="s">
        <v>751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4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7"/>
      <c r="P221" s="287">
        <v>0</v>
      </c>
      <c r="Q221" s="159"/>
      <c r="R221" s="159"/>
      <c r="S221" s="324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638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4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639</v>
      </c>
      <c r="N223" s="181">
        <f t="shared" si="26"/>
        <v>0</v>
      </c>
      <c r="O223" s="181"/>
      <c r="P223" s="181"/>
      <c r="Q223" s="159"/>
      <c r="R223" s="159"/>
      <c r="S223" s="324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4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4"/>
      <c r="P225" s="284"/>
      <c r="Q225" s="159"/>
      <c r="R225" s="159"/>
      <c r="S225" s="324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8"/>
      <c r="P226" s="288"/>
      <c r="Q226" s="159"/>
      <c r="R226" s="159"/>
      <c r="S226" s="324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4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9"/>
      <c r="P228" s="289"/>
      <c r="Q228" s="159"/>
      <c r="R228" s="159"/>
      <c r="S228" s="324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24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4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640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4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4"/>
      <c r="P232" s="284"/>
      <c r="Q232" s="159"/>
      <c r="R232" s="159"/>
      <c r="S232" s="324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7"/>
      <c r="P233" s="287"/>
      <c r="Q233" s="159"/>
      <c r="R233" s="159"/>
      <c r="S233" s="324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5" t="s">
        <v>752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4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7"/>
      <c r="P235" s="287">
        <v>0</v>
      </c>
      <c r="Q235" s="159"/>
      <c r="R235" s="159"/>
      <c r="S235" s="324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753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4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1"/>
      <c r="P237" s="291"/>
      <c r="Q237" s="159"/>
      <c r="R237" s="159"/>
      <c r="S237" s="324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6" t="s">
        <v>754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4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788</v>
      </c>
      <c r="M239" s="46" t="s">
        <v>789</v>
      </c>
      <c r="N239" s="181">
        <f>O239+P239</f>
        <v>0</v>
      </c>
      <c r="O239" s="284"/>
      <c r="P239" s="284"/>
      <c r="Q239" s="159"/>
      <c r="R239" s="159"/>
      <c r="S239" s="324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671</v>
      </c>
      <c r="M240" s="10" t="s">
        <v>670</v>
      </c>
      <c r="N240" s="181">
        <f t="shared" si="26"/>
        <v>0</v>
      </c>
      <c r="O240" s="290">
        <v>0</v>
      </c>
      <c r="P240" s="290">
        <v>0</v>
      </c>
      <c r="Q240" s="159"/>
      <c r="R240" s="159"/>
      <c r="S240" s="324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0">
        <v>0</v>
      </c>
      <c r="P241" s="290"/>
      <c r="Q241" s="159"/>
      <c r="R241" s="159"/>
      <c r="S241" s="324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2" t="s">
        <v>174</v>
      </c>
      <c r="M242" s="303">
        <v>5113</v>
      </c>
      <c r="N242" s="181">
        <f t="shared" si="26"/>
        <v>0</v>
      </c>
      <c r="O242" s="290">
        <v>0</v>
      </c>
      <c r="P242" s="290"/>
      <c r="Q242" s="159"/>
      <c r="R242" s="159"/>
      <c r="S242" s="324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0">
        <v>0</v>
      </c>
      <c r="P243" s="290"/>
      <c r="Q243" s="159"/>
      <c r="R243" s="159"/>
      <c r="S243" s="324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6" t="s">
        <v>786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4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0">
        <v>0</v>
      </c>
      <c r="P245" s="290"/>
      <c r="Q245" s="159"/>
      <c r="R245" s="159"/>
      <c r="S245" s="324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4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4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4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4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3"/>
      <c r="P250" s="283"/>
      <c r="Q250" s="159"/>
      <c r="R250" s="159"/>
      <c r="S250" s="324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4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7"/>
      <c r="P252" s="287"/>
      <c r="Q252" s="159"/>
      <c r="R252" s="159"/>
      <c r="S252" s="324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755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4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7"/>
      <c r="P254" s="287"/>
      <c r="Q254" s="159"/>
      <c r="R254" s="159"/>
      <c r="S254" s="324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2"/>
      <c r="I255" s="293"/>
      <c r="J255" s="294"/>
      <c r="K255" s="294"/>
      <c r="L255" s="344" t="s">
        <v>756</v>
      </c>
      <c r="M255" s="295"/>
      <c r="N255" s="195">
        <f>O255+P255</f>
        <v>0</v>
      </c>
      <c r="O255" s="296">
        <f>SUM(O256:O257)</f>
        <v>0</v>
      </c>
      <c r="P255" s="296">
        <f>SUM(P256:P257)</f>
        <v>0</v>
      </c>
      <c r="Q255" s="159"/>
      <c r="R255" s="159"/>
      <c r="S255" s="324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7"/>
      <c r="J256" s="298"/>
      <c r="K256" s="299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4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0"/>
      <c r="I257" s="300"/>
      <c r="J257" s="301"/>
      <c r="K257" s="301"/>
      <c r="L257" s="302" t="s">
        <v>174</v>
      </c>
      <c r="M257" s="303">
        <v>5113</v>
      </c>
      <c r="N257" s="181">
        <f t="shared" si="39"/>
        <v>0</v>
      </c>
      <c r="O257" s="304"/>
      <c r="P257" s="304"/>
      <c r="Q257" s="159"/>
      <c r="R257" s="159"/>
      <c r="S257" s="324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757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4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0">
        <v>4861</v>
      </c>
      <c r="N259" s="181">
        <f t="shared" si="39"/>
        <v>0</v>
      </c>
      <c r="O259" s="287"/>
      <c r="P259" s="287">
        <v>0</v>
      </c>
      <c r="Q259" s="159"/>
      <c r="R259" s="159"/>
      <c r="S259" s="324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4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4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4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4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4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5"/>
      <c r="P265" s="305"/>
      <c r="Q265" s="159"/>
      <c r="R265" s="159"/>
      <c r="S265" s="324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5"/>
      <c r="P266" s="305"/>
      <c r="Q266" s="159"/>
      <c r="R266" s="159"/>
      <c r="S266" s="324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5"/>
      <c r="P267" s="305"/>
      <c r="Q267" s="159"/>
      <c r="R267" s="159"/>
      <c r="S267" s="324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4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4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5"/>
      <c r="P270" s="305"/>
      <c r="Q270" s="159"/>
      <c r="R270" s="159"/>
      <c r="S270" s="324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4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4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4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4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4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4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4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4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4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3"/>
      <c r="P280" s="283">
        <v>0</v>
      </c>
      <c r="Q280" s="159"/>
      <c r="R280" s="159"/>
      <c r="S280" s="324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4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641</v>
      </c>
      <c r="M282" s="46" t="s">
        <v>642</v>
      </c>
      <c r="N282" s="181">
        <f t="shared" ref="N282" si="44">O282+P282</f>
        <v>0</v>
      </c>
      <c r="O282" s="181"/>
      <c r="P282" s="181"/>
      <c r="Q282" s="159"/>
      <c r="R282" s="159"/>
      <c r="S282" s="324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4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3"/>
      <c r="P284" s="283"/>
      <c r="Q284" s="159"/>
      <c r="R284" s="159"/>
      <c r="S284" s="324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4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4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4"/>
      <c r="P287" s="284"/>
      <c r="Q287" s="159"/>
      <c r="R287" s="159"/>
      <c r="S287" s="324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641</v>
      </c>
      <c r="M288" s="46" t="s">
        <v>642</v>
      </c>
      <c r="N288" s="181">
        <f t="shared" si="42"/>
        <v>0</v>
      </c>
      <c r="O288" s="284"/>
      <c r="P288" s="284"/>
      <c r="Q288" s="159"/>
      <c r="R288" s="159"/>
      <c r="S288" s="324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4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4"/>
      <c r="P290" s="284"/>
      <c r="Q290" s="159"/>
      <c r="R290" s="159"/>
      <c r="S290" s="324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4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0">
        <v>0</v>
      </c>
      <c r="P292" s="290"/>
      <c r="Q292" s="159"/>
      <c r="R292" s="159"/>
      <c r="S292" s="324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643</v>
      </c>
      <c r="M293" s="29">
        <v>8121</v>
      </c>
      <c r="N293" s="181">
        <f t="shared" si="42"/>
        <v>0</v>
      </c>
      <c r="O293" s="290"/>
      <c r="P293" s="290"/>
      <c r="Q293" s="159"/>
      <c r="R293" s="159"/>
      <c r="S293" s="324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0"/>
      <c r="P294" s="290"/>
      <c r="Q294" s="159"/>
      <c r="R294" s="159"/>
      <c r="S294" s="324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758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4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4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4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3"/>
      <c r="P298" s="283"/>
      <c r="Q298" s="159"/>
      <c r="R298" s="159"/>
      <c r="S298" s="324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4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759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4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4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3"/>
      <c r="P302" s="283"/>
      <c r="Q302" s="159"/>
      <c r="R302" s="159"/>
      <c r="S302" s="324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4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4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4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3"/>
      <c r="P306" s="283"/>
      <c r="Q306" s="159"/>
      <c r="R306" s="159"/>
      <c r="S306" s="324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676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4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4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4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4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760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4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4"/>
      <c r="P312" s="284"/>
      <c r="Q312" s="159"/>
      <c r="R312" s="159"/>
      <c r="S312" s="324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4"/>
      <c r="P313" s="284"/>
      <c r="Q313" s="159"/>
      <c r="R313" s="159"/>
      <c r="S313" s="324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761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4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4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4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787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4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4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4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4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4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4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4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4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4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4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4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4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4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4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4"/>
      <c r="P331" s="284"/>
      <c r="Q331" s="159"/>
      <c r="R331" s="159"/>
      <c r="S331" s="324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4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4"/>
      <c r="P333" s="284"/>
      <c r="Q333" s="159"/>
      <c r="R333" s="159"/>
      <c r="S333" s="324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4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4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4"/>
      <c r="P336" s="284"/>
      <c r="Q336" s="159"/>
      <c r="R336" s="159"/>
      <c r="S336" s="324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712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4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4"/>
      <c r="P338" s="284"/>
      <c r="Q338" s="159"/>
      <c r="R338" s="159"/>
      <c r="S338" s="324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4"/>
      <c r="P339" s="284"/>
      <c r="Q339" s="159"/>
      <c r="R339" s="159"/>
      <c r="S339" s="324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4"/>
      <c r="P340" s="284"/>
      <c r="Q340" s="159"/>
      <c r="R340" s="159"/>
      <c r="S340" s="324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4"/>
      <c r="P341" s="284"/>
      <c r="Q341" s="159"/>
      <c r="R341" s="159"/>
      <c r="S341" s="324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4"/>
      <c r="P342" s="284"/>
      <c r="Q342" s="159"/>
      <c r="R342" s="159"/>
      <c r="S342" s="324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3"/>
      <c r="P343" s="283"/>
      <c r="Q343" s="159"/>
      <c r="R343" s="159"/>
      <c r="S343" s="324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4"/>
      <c r="P344" s="284"/>
      <c r="Q344" s="159"/>
      <c r="R344" s="159"/>
      <c r="S344" s="324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4"/>
      <c r="P345" s="284"/>
      <c r="Q345" s="159"/>
      <c r="R345" s="159"/>
      <c r="S345" s="324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4"/>
      <c r="P346" s="284"/>
      <c r="Q346" s="159"/>
      <c r="R346" s="159"/>
      <c r="S346" s="324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4"/>
      <c r="P347" s="284"/>
      <c r="Q347" s="159"/>
      <c r="R347" s="159"/>
      <c r="S347" s="324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4"/>
      <c r="P348" s="284"/>
      <c r="Q348" s="159"/>
      <c r="R348" s="159"/>
      <c r="S348" s="324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4"/>
      <c r="P349" s="284"/>
      <c r="Q349" s="159"/>
      <c r="R349" s="159"/>
      <c r="S349" s="324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4"/>
      <c r="P350" s="284"/>
      <c r="Q350" s="159"/>
      <c r="R350" s="159"/>
      <c r="S350" s="324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4"/>
      <c r="P351" s="284"/>
      <c r="Q351" s="159"/>
      <c r="R351" s="159"/>
      <c r="S351" s="324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4"/>
      <c r="P352" s="284"/>
      <c r="Q352" s="159"/>
      <c r="R352" s="159"/>
      <c r="S352" s="324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2" t="s">
        <v>672</v>
      </c>
      <c r="M353" s="280" t="s">
        <v>670</v>
      </c>
      <c r="N353" s="181">
        <f t="shared" si="58"/>
        <v>0</v>
      </c>
      <c r="O353" s="284"/>
      <c r="P353" s="284"/>
      <c r="Q353" s="159"/>
      <c r="R353" s="159"/>
      <c r="S353" s="324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4"/>
      <c r="P354" s="284"/>
      <c r="Q354" s="159"/>
      <c r="R354" s="159"/>
      <c r="S354" s="324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644</v>
      </c>
      <c r="M355" s="10" t="s">
        <v>645</v>
      </c>
      <c r="N355" s="181">
        <f t="shared" si="58"/>
        <v>0</v>
      </c>
      <c r="O355" s="284"/>
      <c r="P355" s="284"/>
      <c r="Q355" s="159"/>
      <c r="R355" s="159"/>
      <c r="S355" s="324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4"/>
      <c r="P356" s="284"/>
      <c r="Q356" s="159"/>
      <c r="R356" s="159"/>
      <c r="S356" s="324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4"/>
      <c r="P357" s="284"/>
      <c r="Q357" s="159"/>
      <c r="R357" s="159"/>
      <c r="S357" s="324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4"/>
      <c r="P358" s="284"/>
      <c r="Q358" s="159"/>
      <c r="R358" s="159"/>
      <c r="S358" s="324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4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762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4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3"/>
      <c r="P361" s="283"/>
      <c r="Q361" s="159"/>
      <c r="R361" s="159"/>
      <c r="S361" s="324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624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4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0"/>
      <c r="O363" s="290"/>
      <c r="P363" s="290"/>
      <c r="Q363" s="159"/>
      <c r="R363" s="159"/>
      <c r="S363" s="324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624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4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0"/>
      <c r="O365" s="290"/>
      <c r="P365" s="290"/>
      <c r="Q365" s="159"/>
      <c r="R365" s="159"/>
      <c r="S365" s="324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626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4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4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4"/>
      <c r="P368" s="284"/>
      <c r="Q368" s="159"/>
      <c r="R368" s="159"/>
      <c r="S368" s="324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4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4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4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4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4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763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4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4"/>
      <c r="P375" s="284">
        <v>0</v>
      </c>
      <c r="Q375" s="159"/>
      <c r="R375" s="159"/>
      <c r="S375" s="324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3"/>
      <c r="P376" s="283"/>
      <c r="Q376" s="159"/>
      <c r="R376" s="159"/>
      <c r="S376" s="324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4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4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4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4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4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4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4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3"/>
      <c r="P384" s="283"/>
      <c r="Q384" s="159"/>
      <c r="R384" s="159"/>
      <c r="S384" s="324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4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4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4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4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4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4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764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4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4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765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4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5"/>
      <c r="J394" s="286"/>
      <c r="K394" s="286"/>
      <c r="L394" s="30" t="s">
        <v>115</v>
      </c>
      <c r="M394" s="31">
        <v>4213</v>
      </c>
      <c r="N394" s="181">
        <f t="shared" si="66"/>
        <v>0</v>
      </c>
      <c r="O394" s="284"/>
      <c r="P394" s="284"/>
      <c r="Q394" s="159"/>
      <c r="R394" s="159"/>
      <c r="S394" s="324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6">
        <v>5112</v>
      </c>
      <c r="N395" s="181">
        <f t="shared" ref="N395" si="68">O395+P395</f>
        <v>0</v>
      </c>
      <c r="O395" s="283"/>
      <c r="P395" s="283"/>
      <c r="Q395" s="159"/>
      <c r="R395" s="159"/>
      <c r="S395" s="324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766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4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4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767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4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4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6">
        <v>5112</v>
      </c>
      <c r="N400" s="181">
        <f t="shared" si="66"/>
        <v>0</v>
      </c>
      <c r="O400" s="283"/>
      <c r="P400" s="283"/>
      <c r="Q400" s="159"/>
      <c r="R400" s="159"/>
      <c r="S400" s="324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7">
        <v>5113</v>
      </c>
      <c r="N401" s="181">
        <f t="shared" si="66"/>
        <v>0</v>
      </c>
      <c r="O401" s="283"/>
      <c r="P401" s="283"/>
      <c r="Q401" s="159"/>
      <c r="R401" s="159"/>
      <c r="S401" s="324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768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4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5"/>
      <c r="J403" s="286"/>
      <c r="K403" s="286"/>
      <c r="L403" s="30" t="s">
        <v>115</v>
      </c>
      <c r="M403" s="31">
        <v>4213</v>
      </c>
      <c r="N403" s="181">
        <f t="shared" ref="N403" si="71">O403+P403</f>
        <v>0</v>
      </c>
      <c r="O403" s="284"/>
      <c r="P403" s="284"/>
      <c r="Q403" s="159"/>
      <c r="R403" s="159"/>
      <c r="S403" s="324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784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4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6">
        <v>5112</v>
      </c>
      <c r="N405" s="181">
        <f t="shared" ref="N405" si="73">O405+P405</f>
        <v>0</v>
      </c>
      <c r="O405" s="283"/>
      <c r="P405" s="283"/>
      <c r="Q405" s="159"/>
      <c r="R405" s="159"/>
      <c r="S405" s="324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4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4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4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4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4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4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769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4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4"/>
      <c r="P413" s="284"/>
      <c r="Q413" s="159"/>
      <c r="R413" s="159"/>
      <c r="S413" s="324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770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4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646</v>
      </c>
      <c r="M415" s="42">
        <v>4728</v>
      </c>
      <c r="N415" s="181">
        <v>0</v>
      </c>
      <c r="O415" s="181"/>
      <c r="P415" s="181"/>
      <c r="Q415" s="159"/>
      <c r="R415" s="159"/>
      <c r="S415" s="324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4" t="s">
        <v>771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4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4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4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4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4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4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815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4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4"/>
      <c r="P423" s="284"/>
      <c r="Q423" s="159"/>
      <c r="R423" s="159"/>
      <c r="S423" s="324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4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4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4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4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772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4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4"/>
      <c r="P429" s="284"/>
      <c r="Q429" s="159"/>
      <c r="R429" s="159"/>
      <c r="S429" s="324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4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4"/>
      <c r="P431" s="284"/>
      <c r="Q431" s="159"/>
      <c r="R431" s="159"/>
      <c r="S431" s="324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4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3" t="s">
        <v>773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4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4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7"/>
      <c r="P435" s="287">
        <v>0</v>
      </c>
      <c r="Q435" s="159"/>
      <c r="R435" s="159"/>
      <c r="S435" s="324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4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4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7"/>
      <c r="P438" s="287"/>
      <c r="Q438" s="159"/>
      <c r="R438" s="159"/>
      <c r="S438" s="324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647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4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7"/>
      <c r="P440" s="287"/>
      <c r="Q440" s="159"/>
      <c r="R440" s="159"/>
      <c r="S440" s="324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4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4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4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4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4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4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4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4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4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4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4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4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4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4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4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4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4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4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4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4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4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3"/>
      <c r="P462" s="283"/>
      <c r="Q462" s="159"/>
      <c r="R462" s="159"/>
      <c r="S462" s="324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4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4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0"/>
      <c r="P465" s="290"/>
      <c r="Q465" s="159"/>
      <c r="R465" s="159"/>
      <c r="S465" s="324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4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4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4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4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0"/>
      <c r="P470" s="290"/>
      <c r="Q470" s="159"/>
      <c r="R470" s="159"/>
      <c r="S470" s="324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4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4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720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4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5"/>
      <c r="J474" s="286"/>
      <c r="K474" s="286"/>
      <c r="L474" s="28" t="s">
        <v>142</v>
      </c>
      <c r="M474" s="29">
        <v>4251</v>
      </c>
      <c r="N474" s="181">
        <f t="shared" si="83"/>
        <v>0</v>
      </c>
      <c r="O474" s="308"/>
      <c r="P474" s="308"/>
      <c r="Q474" s="159"/>
      <c r="R474" s="159"/>
      <c r="S474" s="324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3"/>
      <c r="P475" s="283"/>
      <c r="Q475" s="159"/>
      <c r="R475" s="159"/>
      <c r="S475" s="324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4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4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4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4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4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4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774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4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3"/>
      <c r="P483" s="283"/>
      <c r="Q483" s="159"/>
      <c r="R483" s="159"/>
      <c r="S483" s="324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3"/>
      <c r="P484" s="283"/>
      <c r="Q484" s="159"/>
      <c r="R484" s="159"/>
      <c r="S484" s="324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4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3"/>
      <c r="P486" s="283"/>
      <c r="Q486" s="159"/>
      <c r="R486" s="159"/>
      <c r="S486" s="324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785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4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3"/>
      <c r="P488" s="283"/>
      <c r="Q488" s="159"/>
      <c r="R488" s="159"/>
      <c r="S488" s="324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4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4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4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4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4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4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4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4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4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715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4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4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4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4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4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4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4"/>
      <c r="P504" s="284"/>
      <c r="Q504" s="159"/>
      <c r="R504" s="159"/>
      <c r="S504" s="324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4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/>
      <c r="P506" s="181"/>
      <c r="Q506" s="159"/>
      <c r="R506" s="159"/>
      <c r="S506" s="324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/>
      <c r="P507" s="181"/>
      <c r="Q507" s="159"/>
      <c r="R507" s="159"/>
      <c r="S507" s="324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4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648</v>
      </c>
      <c r="M509" s="10" t="s">
        <v>649</v>
      </c>
      <c r="N509" s="181">
        <f t="shared" si="92"/>
        <v>0</v>
      </c>
      <c r="O509" s="181"/>
      <c r="P509" s="181"/>
      <c r="Q509" s="159"/>
      <c r="R509" s="159"/>
      <c r="S509" s="324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721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4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4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4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4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775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4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4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4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4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4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4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4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3"/>
      <c r="P521" s="283"/>
      <c r="Q521" s="159"/>
      <c r="R521" s="159"/>
      <c r="S521" s="324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650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4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4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4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4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4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0"/>
      <c r="P527" s="290">
        <v>0</v>
      </c>
      <c r="Q527" s="159"/>
      <c r="R527" s="159"/>
      <c r="S527" s="324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4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4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4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4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4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4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4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4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4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665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4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4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4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4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4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4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4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4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4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713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4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4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3"/>
      <c r="P548" s="283"/>
      <c r="Q548" s="159"/>
      <c r="R548" s="159"/>
      <c r="S548" s="324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4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4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4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4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4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4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625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4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3"/>
      <c r="P556" s="283"/>
      <c r="Q556" s="159"/>
      <c r="R556" s="159"/>
      <c r="S556" s="324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3"/>
      <c r="P557" s="283"/>
      <c r="Q557" s="159"/>
      <c r="R557" s="159"/>
      <c r="S557" s="324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4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4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4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4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4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3"/>
      <c r="P563" s="283"/>
      <c r="Q563" s="159"/>
      <c r="R563" s="159"/>
      <c r="S563" s="324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4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4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4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651</v>
      </c>
      <c r="I567" s="150" t="s">
        <v>185</v>
      </c>
      <c r="J567" s="151">
        <v>4</v>
      </c>
      <c r="K567" s="151">
        <v>1</v>
      </c>
      <c r="L567" s="152" t="s">
        <v>652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4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4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653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4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3"/>
      <c r="P570" s="283"/>
      <c r="Q570" s="159"/>
      <c r="R570" s="159"/>
      <c r="S570" s="324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4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4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4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2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4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4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4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4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4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4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4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3"/>
      <c r="P581" s="283"/>
      <c r="Q581" s="159"/>
      <c r="R581" s="159"/>
      <c r="S581" s="324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3"/>
      <c r="P582" s="283"/>
      <c r="Q582" s="159"/>
      <c r="R582" s="159"/>
      <c r="S582" s="324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3"/>
      <c r="P583" s="283">
        <v>0</v>
      </c>
      <c r="Q583" s="159"/>
      <c r="R583" s="159"/>
      <c r="S583" s="324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9"/>
      <c r="I584" s="310"/>
      <c r="J584" s="311"/>
      <c r="K584" s="311"/>
      <c r="L584" s="27" t="s">
        <v>137</v>
      </c>
      <c r="M584" s="10">
        <v>5129</v>
      </c>
      <c r="N584" s="181">
        <f t="shared" si="118"/>
        <v>0</v>
      </c>
      <c r="O584" s="290"/>
      <c r="P584" s="290"/>
      <c r="Q584" s="159"/>
      <c r="R584" s="159"/>
      <c r="S584" s="324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4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5"/>
      <c r="J586" s="286"/>
      <c r="K586" s="286"/>
      <c r="L586" s="30" t="s">
        <v>364</v>
      </c>
      <c r="M586" s="42">
        <v>4269</v>
      </c>
      <c r="N586" s="181">
        <f t="shared" si="118"/>
        <v>0</v>
      </c>
      <c r="O586" s="284"/>
      <c r="P586" s="284"/>
      <c r="Q586" s="159"/>
      <c r="R586" s="159"/>
      <c r="S586" s="324"/>
      <c r="T586" s="159"/>
      <c r="U586" s="159"/>
      <c r="V586" s="159"/>
    </row>
    <row r="587" spans="1:22" ht="16.5">
      <c r="B587" s="122"/>
      <c r="H587" s="15"/>
      <c r="I587" s="285"/>
      <c r="J587" s="286"/>
      <c r="K587" s="286"/>
      <c r="L587" s="30" t="s">
        <v>641</v>
      </c>
      <c r="M587" s="46" t="s">
        <v>642</v>
      </c>
      <c r="N587" s="181">
        <f t="shared" ref="N587" si="119">O587+P587</f>
        <v>0</v>
      </c>
      <c r="O587" s="284"/>
      <c r="P587" s="284"/>
      <c r="Q587" s="159"/>
      <c r="R587" s="159"/>
      <c r="S587" s="324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4"/>
      <c r="P588" s="284"/>
      <c r="Q588" s="159"/>
      <c r="R588" s="159"/>
      <c r="S588" s="324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4" t="s">
        <v>722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4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4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641</v>
      </c>
      <c r="M591" s="46" t="s">
        <v>642</v>
      </c>
      <c r="N591" s="181"/>
      <c r="O591" s="181"/>
      <c r="P591" s="181"/>
      <c r="Q591" s="159"/>
      <c r="R591" s="159"/>
      <c r="S591" s="324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7"/>
      <c r="P592" s="287"/>
      <c r="Q592" s="159"/>
      <c r="R592" s="159"/>
      <c r="S592" s="324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675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4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7"/>
      <c r="P594" s="287">
        <v>0</v>
      </c>
      <c r="Q594" s="159"/>
      <c r="R594" s="159"/>
      <c r="S594" s="324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3" t="s">
        <v>716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4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0"/>
      <c r="P596" s="290">
        <v>0</v>
      </c>
      <c r="Q596" s="159"/>
      <c r="R596" s="159"/>
      <c r="S596" s="324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3" t="s">
        <v>717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4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7"/>
      <c r="P598" s="287">
        <v>0</v>
      </c>
      <c r="Q598" s="159"/>
      <c r="R598" s="159"/>
      <c r="S598" s="324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4" t="s">
        <v>723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4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7"/>
      <c r="P600" s="287">
        <v>0</v>
      </c>
      <c r="Q600" s="159"/>
      <c r="R600" s="159"/>
      <c r="S600" s="324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4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4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4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4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7"/>
      <c r="P605" s="287"/>
      <c r="Q605" s="159"/>
      <c r="R605" s="159"/>
      <c r="S605" s="324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4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4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4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4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4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4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7"/>
      <c r="P612" s="287"/>
      <c r="Q612" s="159"/>
      <c r="R612" s="159"/>
      <c r="S612" s="324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719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4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4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816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4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814</v>
      </c>
      <c r="M616" s="46" t="s">
        <v>813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4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4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4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4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4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7"/>
      <c r="P621" s="287"/>
      <c r="Q621" s="159"/>
      <c r="R621" s="159"/>
      <c r="S621" s="324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4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4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4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4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4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749</v>
      </c>
      <c r="N627" s="181">
        <f t="shared" ref="N627:N645" si="131">O627+P627</f>
        <v>0</v>
      </c>
      <c r="O627" s="290"/>
      <c r="P627" s="290">
        <v>0</v>
      </c>
      <c r="Q627" s="159"/>
      <c r="R627" s="159"/>
      <c r="S627" s="324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4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4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4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623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4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4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4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4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4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7"/>
      <c r="P636" s="287">
        <v>0</v>
      </c>
      <c r="Q636" s="159"/>
      <c r="R636" s="159"/>
      <c r="S636" s="324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4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3"/>
      <c r="P638" s="283">
        <v>0</v>
      </c>
      <c r="Q638" s="159"/>
      <c r="R638" s="159"/>
      <c r="S638" s="324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724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4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4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4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4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4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731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4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0"/>
      <c r="P645" s="290"/>
      <c r="Q645" s="159"/>
      <c r="R645" s="159"/>
      <c r="S645" s="324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4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4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4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4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4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714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4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4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4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4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4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4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4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654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4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7"/>
      <c r="P659" s="287"/>
      <c r="Q659" s="159"/>
      <c r="R659" s="159"/>
      <c r="S659" s="324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655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4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7"/>
      <c r="P661" s="287"/>
      <c r="Q661" s="159"/>
      <c r="R661" s="159"/>
      <c r="S661" s="324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725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4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7"/>
      <c r="P663" s="287"/>
      <c r="Q663" s="159"/>
      <c r="R663" s="159"/>
      <c r="S663" s="324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4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4" t="s">
        <v>776</v>
      </c>
      <c r="M665" s="346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4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777</v>
      </c>
      <c r="M666" s="46">
        <v>4861</v>
      </c>
      <c r="N666" s="181">
        <f t="shared" ref="N666" si="135">O666+P666</f>
        <v>0</v>
      </c>
      <c r="O666" s="287"/>
      <c r="P666" s="287">
        <v>0</v>
      </c>
      <c r="Q666" s="159"/>
      <c r="R666" s="159"/>
      <c r="S666" s="324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4" t="s">
        <v>812</v>
      </c>
      <c r="M667" s="346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4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814</v>
      </c>
      <c r="M668" s="46" t="s">
        <v>813</v>
      </c>
      <c r="N668" s="181">
        <f t="shared" ref="N668" si="136">O668+P668</f>
        <v>0</v>
      </c>
      <c r="O668" s="287"/>
      <c r="P668" s="287">
        <v>0</v>
      </c>
      <c r="Q668" s="159"/>
      <c r="R668" s="159"/>
      <c r="S668" s="324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4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4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656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4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4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656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4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1"/>
      <c r="I674" s="309"/>
      <c r="J674" s="313"/>
      <c r="K674" s="313"/>
      <c r="L674" s="28" t="s">
        <v>108</v>
      </c>
      <c r="M674" s="314"/>
      <c r="N674" s="188"/>
      <c r="O674" s="188"/>
      <c r="P674" s="188"/>
      <c r="Q674" s="159"/>
      <c r="R674" s="159"/>
      <c r="S674" s="324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657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4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4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658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4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4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658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4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1"/>
      <c r="I680" s="309"/>
      <c r="J680" s="313"/>
      <c r="K680" s="313"/>
      <c r="L680" s="28" t="s">
        <v>108</v>
      </c>
      <c r="M680" s="314"/>
      <c r="N680" s="188"/>
      <c r="O680" s="188"/>
      <c r="P680" s="188"/>
      <c r="Q680" s="159"/>
      <c r="R680" s="159"/>
      <c r="S680" s="324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659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4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4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4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4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4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778</v>
      </c>
      <c r="M686" s="10" t="s">
        <v>779</v>
      </c>
      <c r="N686" s="181"/>
      <c r="O686" s="181"/>
      <c r="P686" s="181"/>
      <c r="Q686" s="159"/>
      <c r="R686" s="159"/>
      <c r="S686" s="324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4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8" t="s">
        <v>780</v>
      </c>
      <c r="M688" s="353" t="s">
        <v>781</v>
      </c>
      <c r="N688" s="181">
        <f t="shared" si="139"/>
        <v>0</v>
      </c>
      <c r="O688" s="181"/>
      <c r="P688" s="181"/>
      <c r="Q688" s="159"/>
      <c r="R688" s="159"/>
      <c r="S688" s="324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4" t="s">
        <v>726</v>
      </c>
      <c r="M689" s="346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4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4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4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4" t="s">
        <v>727</v>
      </c>
      <c r="M692" s="346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4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4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4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4" t="s">
        <v>728</v>
      </c>
      <c r="M695" s="346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4"/>
      <c r="T695" s="159"/>
      <c r="U695" s="159"/>
      <c r="V695" s="159"/>
    </row>
    <row r="696" spans="1:22">
      <c r="H696" s="15"/>
      <c r="I696" s="23"/>
      <c r="J696" s="24"/>
      <c r="K696" s="24"/>
      <c r="L696" s="347" t="s">
        <v>123</v>
      </c>
      <c r="M696" s="348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4"/>
      <c r="T696" s="159"/>
      <c r="U696" s="159"/>
      <c r="V696" s="159"/>
    </row>
    <row r="697" spans="1:22">
      <c r="H697" s="15"/>
      <c r="I697" s="23"/>
      <c r="J697" s="24"/>
      <c r="K697" s="24"/>
      <c r="L697" s="318" t="s">
        <v>125</v>
      </c>
      <c r="M697" s="349">
        <v>4239</v>
      </c>
      <c r="N697" s="181">
        <f t="shared" si="143"/>
        <v>0</v>
      </c>
      <c r="O697" s="181"/>
      <c r="P697" s="181"/>
      <c r="Q697" s="159"/>
      <c r="R697" s="159"/>
      <c r="S697" s="324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4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4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4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4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782</v>
      </c>
      <c r="M702" s="26"/>
      <c r="N702" s="195">
        <f>O702+P702</f>
        <v>0</v>
      </c>
      <c r="O702" s="315">
        <f>SUM(O703:O709)</f>
        <v>0</v>
      </c>
      <c r="P702" s="315">
        <f>SUM(P703:P709)</f>
        <v>0</v>
      </c>
      <c r="Q702" s="159"/>
      <c r="R702" s="159"/>
      <c r="S702" s="324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4">
        <v>0</v>
      </c>
      <c r="P703" s="284"/>
      <c r="Q703" s="159"/>
      <c r="R703" s="159"/>
      <c r="S703" s="324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4"/>
      <c r="P704" s="284"/>
      <c r="Q704" s="159"/>
      <c r="R704" s="159"/>
      <c r="S704" s="324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4"/>
      <c r="P705" s="284"/>
      <c r="Q705" s="159"/>
      <c r="R705" s="159"/>
      <c r="S705" s="324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4"/>
      <c r="P706" s="284"/>
      <c r="Q706" s="159"/>
      <c r="R706" s="159"/>
      <c r="S706" s="324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4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4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4"/>
      <c r="P709" s="284"/>
      <c r="Q709" s="159"/>
      <c r="R709" s="159"/>
      <c r="S709" s="324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660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4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4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4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4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4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4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661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4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0"/>
      <c r="P717" s="290"/>
      <c r="Q717" s="159"/>
      <c r="R717" s="159"/>
      <c r="S717" s="324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662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4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4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4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4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4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4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663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4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4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4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4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4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4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4"/>
      <c r="T730" s="159"/>
      <c r="U730" s="159"/>
      <c r="V730" s="159"/>
    </row>
    <row r="731" spans="1:22" ht="27">
      <c r="H731" s="43"/>
      <c r="I731" s="145"/>
      <c r="J731" s="146"/>
      <c r="K731" s="146"/>
      <c r="L731" s="344" t="s">
        <v>729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4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4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646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4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4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664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4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4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4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4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4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4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4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4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674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4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4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4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4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4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4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4" t="s">
        <v>783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4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730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4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4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4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4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4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4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7"/>
      <c r="P756" s="287"/>
      <c r="Q756" s="159"/>
      <c r="R756" s="159"/>
      <c r="S756" s="324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4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6"/>
      <c r="P758" s="316"/>
      <c r="Q758" s="159"/>
      <c r="R758" s="159"/>
      <c r="S758" s="324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4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4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4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4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4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4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4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0"/>
      <c r="P766" s="290">
        <v>0</v>
      </c>
      <c r="Q766" s="159"/>
      <c r="R766" s="159"/>
      <c r="S766" s="324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4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33</vt:i4>
      </vt:variant>
    </vt:vector>
  </HeadingPairs>
  <TitlesOfParts>
    <vt:vector size="52" baseType="lpstr">
      <vt:lpstr>CP</vt:lpstr>
      <vt:lpstr>havelvac 3</vt:lpstr>
      <vt:lpstr>Hashvt</vt:lpstr>
      <vt:lpstr>havelvac 6 varchakan</vt:lpstr>
      <vt:lpstr>havelvac 2</vt:lpstr>
      <vt:lpstr>havelvac4</vt:lpstr>
      <vt:lpstr>havelvac5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2'!Print_Area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havelvac5!Print_Area</vt:lpstr>
      <vt:lpstr>'havelvac 2'!Print_Titles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2025-09-09T11:00:24Z</cp:lastPrinted>
  <dcterms:created xsi:type="dcterms:W3CDTF">2016-09-08T08:35:47Z</dcterms:created>
  <dcterms:modified xsi:type="dcterms:W3CDTF">2025-09-15T12:27:29Z</dcterms:modified>
</cp:coreProperties>
</file>