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E668A1-DDDF-4BA1-B2DD-BF4FF091C2DE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Лист1" sheetId="7" state="hidden" r:id="rId1"/>
    <sheet name="Лист2" sheetId="8" state="hidden" r:id="rId2"/>
    <sheet name="հատված 2" sheetId="10" r:id="rId3"/>
    <sheet name="հատված 3" sheetId="12" r:id="rId4"/>
    <sheet name="հատված 6" sheetId="14" r:id="rId5"/>
  </sheets>
  <calcPr calcId="191029"/>
</workbook>
</file>

<file path=xl/calcChain.xml><?xml version="1.0" encoding="utf-8"?>
<calcChain xmlns="http://schemas.openxmlformats.org/spreadsheetml/2006/main">
  <c r="G75" i="14" l="1"/>
  <c r="H75" i="14"/>
  <c r="F75" i="14" s="1"/>
  <c r="G268" i="14" l="1"/>
  <c r="F86" i="14"/>
  <c r="F87" i="14"/>
  <c r="F88" i="14"/>
  <c r="F89" i="14"/>
  <c r="F90" i="14"/>
  <c r="F91" i="14"/>
  <c r="F92" i="14"/>
  <c r="F93" i="14"/>
  <c r="F94" i="14"/>
  <c r="F95" i="14"/>
  <c r="G402" i="14"/>
  <c r="G401" i="14" s="1"/>
  <c r="G400" i="14" s="1"/>
  <c r="G399" i="14" s="1"/>
  <c r="F402" i="14"/>
  <c r="H401" i="14"/>
  <c r="H400" i="14" s="1"/>
  <c r="H399" i="14" s="1"/>
  <c r="F401" i="14"/>
  <c r="F400" i="14" s="1"/>
  <c r="F399" i="14" s="1"/>
  <c r="F398" i="14"/>
  <c r="F397" i="14"/>
  <c r="H396" i="14"/>
  <c r="G396" i="14"/>
  <c r="F395" i="14"/>
  <c r="F394" i="14" s="1"/>
  <c r="H394" i="14"/>
  <c r="G394" i="14"/>
  <c r="F393" i="14"/>
  <c r="F392" i="14"/>
  <c r="F390" i="14" s="1"/>
  <c r="F389" i="14" s="1"/>
  <c r="H390" i="14"/>
  <c r="H389" i="14" s="1"/>
  <c r="G390" i="14"/>
  <c r="G389" i="14" s="1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6" i="14" s="1"/>
  <c r="F377" i="14"/>
  <c r="H376" i="14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H364" i="14"/>
  <c r="G364" i="14"/>
  <c r="G363" i="14" s="1"/>
  <c r="H363" i="14"/>
  <c r="F362" i="14"/>
  <c r="F361" i="14"/>
  <c r="H360" i="14"/>
  <c r="G360" i="14"/>
  <c r="F359" i="14"/>
  <c r="F358" i="14"/>
  <c r="H357" i="14"/>
  <c r="G357" i="14"/>
  <c r="F356" i="14"/>
  <c r="F355" i="14"/>
  <c r="G353" i="14"/>
  <c r="F353" i="14" s="1"/>
  <c r="F352" i="14"/>
  <c r="F351" i="14"/>
  <c r="F350" i="14"/>
  <c r="F349" i="14"/>
  <c r="F348" i="14"/>
  <c r="H346" i="14"/>
  <c r="H345" i="14" s="1"/>
  <c r="H344" i="14" s="1"/>
  <c r="G346" i="14"/>
  <c r="G345" i="14"/>
  <c r="F343" i="14"/>
  <c r="H342" i="14"/>
  <c r="G342" i="14"/>
  <c r="F342" i="14"/>
  <c r="F341" i="14"/>
  <c r="H340" i="14"/>
  <c r="G340" i="14"/>
  <c r="F340" i="14"/>
  <c r="F339" i="14"/>
  <c r="F338" i="14"/>
  <c r="F336" i="14" s="1"/>
  <c r="F337" i="14"/>
  <c r="H336" i="14"/>
  <c r="G336" i="14"/>
  <c r="F335" i="14"/>
  <c r="F334" i="14"/>
  <c r="F332" i="14" s="1"/>
  <c r="F333" i="14"/>
  <c r="H332" i="14"/>
  <c r="G332" i="14"/>
  <c r="F331" i="14"/>
  <c r="F330" i="14"/>
  <c r="F329" i="14"/>
  <c r="F328" i="14"/>
  <c r="F327" i="14"/>
  <c r="H325" i="14"/>
  <c r="G325" i="14"/>
  <c r="F325" i="14" s="1"/>
  <c r="F323" i="14"/>
  <c r="G320" i="14"/>
  <c r="F320" i="14" s="1"/>
  <c r="F319" i="14"/>
  <c r="F318" i="14"/>
  <c r="F315" i="14" s="1"/>
  <c r="H315" i="14"/>
  <c r="G315" i="14"/>
  <c r="G312" i="14"/>
  <c r="F312" i="14" s="1"/>
  <c r="F311" i="14" s="1"/>
  <c r="H311" i="14"/>
  <c r="F309" i="14"/>
  <c r="F308" i="14"/>
  <c r="H306" i="14"/>
  <c r="G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H294" i="14"/>
  <c r="G294" i="14"/>
  <c r="F293" i="14"/>
  <c r="F292" i="14"/>
  <c r="F291" i="14"/>
  <c r="F290" i="14"/>
  <c r="H288" i="14"/>
  <c r="G288" i="14"/>
  <c r="F288" i="14"/>
  <c r="F287" i="14"/>
  <c r="F286" i="14"/>
  <c r="F285" i="14"/>
  <c r="H283" i="14"/>
  <c r="H281" i="14" s="1"/>
  <c r="G283" i="14"/>
  <c r="F283" i="14"/>
  <c r="F280" i="14"/>
  <c r="F279" i="14"/>
  <c r="F277" i="14" s="1"/>
  <c r="F275" i="14" s="1"/>
  <c r="H277" i="14"/>
  <c r="H275" i="14" s="1"/>
  <c r="G277" i="14"/>
  <c r="G275" i="14" s="1"/>
  <c r="F274" i="14"/>
  <c r="F272" i="14" s="1"/>
  <c r="H272" i="14"/>
  <c r="G272" i="14"/>
  <c r="F271" i="14"/>
  <c r="F268" i="14" s="1"/>
  <c r="F267" i="14" s="1"/>
  <c r="H268" i="14"/>
  <c r="G267" i="14"/>
  <c r="H267" i="14"/>
  <c r="F266" i="14"/>
  <c r="F265" i="14"/>
  <c r="F264" i="14"/>
  <c r="F263" i="14"/>
  <c r="H261" i="14"/>
  <c r="G261" i="14"/>
  <c r="G259" i="14" s="1"/>
  <c r="H259" i="14"/>
  <c r="F258" i="14"/>
  <c r="F256" i="14" s="1"/>
  <c r="H256" i="14"/>
  <c r="G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H211" i="14" s="1"/>
  <c r="G215" i="14"/>
  <c r="F210" i="14"/>
  <c r="F209" i="14"/>
  <c r="H207" i="14"/>
  <c r="H205" i="14" s="1"/>
  <c r="G207" i="14"/>
  <c r="G205" i="14" s="1"/>
  <c r="F204" i="14"/>
  <c r="F203" i="14"/>
  <c r="F202" i="14"/>
  <c r="F201" i="14"/>
  <c r="F200" i="14"/>
  <c r="F199" i="14"/>
  <c r="F198" i="14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H178" i="14"/>
  <c r="H176" i="14" s="1"/>
  <c r="G178" i="14"/>
  <c r="G176" i="14" s="1"/>
  <c r="F175" i="14"/>
  <c r="F174" i="14"/>
  <c r="F173" i="14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G160" i="14"/>
  <c r="F160" i="14" s="1"/>
  <c r="F154" i="14" s="1"/>
  <c r="F159" i="14"/>
  <c r="F158" i="14"/>
  <c r="F157" i="14"/>
  <c r="H154" i="14"/>
  <c r="F153" i="14"/>
  <c r="F152" i="14"/>
  <c r="F150" i="14" s="1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G119" i="14" s="1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H102" i="14" s="1"/>
  <c r="G104" i="14"/>
  <c r="G102" i="14"/>
  <c r="F101" i="14"/>
  <c r="F100" i="14"/>
  <c r="H98" i="14"/>
  <c r="H96" i="14" s="1"/>
  <c r="G98" i="14"/>
  <c r="G96" i="14" s="1"/>
  <c r="F85" i="14"/>
  <c r="F84" i="14"/>
  <c r="F83" i="14"/>
  <c r="F82" i="14"/>
  <c r="F81" i="14"/>
  <c r="F80" i="14"/>
  <c r="F79" i="14"/>
  <c r="F78" i="14"/>
  <c r="F77" i="14"/>
  <c r="G73" i="14"/>
  <c r="H73" i="14"/>
  <c r="F72" i="14"/>
  <c r="H70" i="14"/>
  <c r="G70" i="14"/>
  <c r="F70" i="14"/>
  <c r="F69" i="14"/>
  <c r="H67" i="14"/>
  <c r="G67" i="14"/>
  <c r="F67" i="14"/>
  <c r="F66" i="14"/>
  <c r="F65" i="14"/>
  <c r="F63" i="14" s="1"/>
  <c r="F50" i="14" s="1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H50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D233" i="12"/>
  <c r="D232" i="12"/>
  <c r="D231" i="12"/>
  <c r="D230" i="12"/>
  <c r="D228" i="12" s="1"/>
  <c r="F228" i="12"/>
  <c r="D227" i="12"/>
  <c r="D225" i="12" s="1"/>
  <c r="F225" i="12"/>
  <c r="D224" i="12"/>
  <c r="D223" i="12"/>
  <c r="D222" i="12"/>
  <c r="D220" i="12" s="1"/>
  <c r="D217" i="12" s="1"/>
  <c r="F220" i="12"/>
  <c r="F217" i="12" s="1"/>
  <c r="D219" i="12"/>
  <c r="D216" i="12"/>
  <c r="D215" i="12"/>
  <c r="D214" i="12"/>
  <c r="D212" i="12" s="1"/>
  <c r="F212" i="12"/>
  <c r="D209" i="12"/>
  <c r="D207" i="12" s="1"/>
  <c r="F207" i="12"/>
  <c r="D206" i="12"/>
  <c r="D205" i="12"/>
  <c r="D204" i="12"/>
  <c r="D203" i="12"/>
  <c r="F201" i="12"/>
  <c r="D200" i="12"/>
  <c r="D198" i="12" s="1"/>
  <c r="F198" i="12"/>
  <c r="D197" i="12"/>
  <c r="D196" i="12"/>
  <c r="A196" i="12"/>
  <c r="D195" i="12"/>
  <c r="D194" i="12"/>
  <c r="F192" i="12"/>
  <c r="D191" i="12"/>
  <c r="D190" i="12"/>
  <c r="D189" i="12"/>
  <c r="D188" i="12"/>
  <c r="F186" i="12"/>
  <c r="D185" i="12"/>
  <c r="D184" i="12"/>
  <c r="D183" i="12"/>
  <c r="D181" i="12" s="1"/>
  <c r="F181" i="12"/>
  <c r="D180" i="12"/>
  <c r="D179" i="12"/>
  <c r="D178" i="12"/>
  <c r="F176" i="12"/>
  <c r="D171" i="12"/>
  <c r="F168" i="12"/>
  <c r="E168" i="12"/>
  <c r="D168" i="12"/>
  <c r="D167" i="12"/>
  <c r="E165" i="12"/>
  <c r="D165" i="12"/>
  <c r="D164" i="12"/>
  <c r="D162" i="12" s="1"/>
  <c r="E162" i="12"/>
  <c r="D161" i="12"/>
  <c r="D160" i="12"/>
  <c r="E158" i="12"/>
  <c r="D157" i="12"/>
  <c r="D155" i="12" s="1"/>
  <c r="E155" i="12"/>
  <c r="D154" i="12"/>
  <c r="D153" i="12"/>
  <c r="D149" i="12" s="1"/>
  <c r="D152" i="12"/>
  <c r="D151" i="12"/>
  <c r="E149" i="12"/>
  <c r="D148" i="12"/>
  <c r="D147" i="12"/>
  <c r="E145" i="12"/>
  <c r="D145" i="12"/>
  <c r="F143" i="12"/>
  <c r="F19" i="12" s="1"/>
  <c r="E143" i="12"/>
  <c r="D142" i="12"/>
  <c r="E140" i="12"/>
  <c r="D140" i="12"/>
  <c r="D139" i="12"/>
  <c r="D138" i="12"/>
  <c r="D137" i="12"/>
  <c r="D134" i="12" s="1"/>
  <c r="D136" i="12"/>
  <c r="E134" i="12"/>
  <c r="D133" i="12"/>
  <c r="D132" i="12"/>
  <c r="D130" i="12" s="1"/>
  <c r="D128" i="12" s="1"/>
  <c r="E130" i="12"/>
  <c r="E128" i="12" s="1"/>
  <c r="D127" i="12"/>
  <c r="D126" i="12"/>
  <c r="D125" i="12"/>
  <c r="D124" i="12"/>
  <c r="D123" i="12"/>
  <c r="D122" i="12"/>
  <c r="D120" i="12" s="1"/>
  <c r="E120" i="12"/>
  <c r="E119" i="12"/>
  <c r="D119" i="12" s="1"/>
  <c r="D118" i="12"/>
  <c r="D117" i="12"/>
  <c r="D116" i="12" s="1"/>
  <c r="D115" i="12"/>
  <c r="D112" i="12" s="1"/>
  <c r="D114" i="12"/>
  <c r="D111" i="12"/>
  <c r="D110" i="12"/>
  <c r="D108" i="12" s="1"/>
  <c r="E108" i="12"/>
  <c r="D107" i="12"/>
  <c r="D106" i="12"/>
  <c r="D104" i="12" s="1"/>
  <c r="D102" i="12" s="1"/>
  <c r="E104" i="12"/>
  <c r="D101" i="12"/>
  <c r="D100" i="12"/>
  <c r="D98" i="12" s="1"/>
  <c r="E98" i="12"/>
  <c r="E92" i="12" s="1"/>
  <c r="D97" i="12"/>
  <c r="D96" i="12"/>
  <c r="E94" i="12"/>
  <c r="D91" i="12"/>
  <c r="D90" i="12"/>
  <c r="D89" i="12"/>
  <c r="E87" i="12"/>
  <c r="D86" i="12"/>
  <c r="D85" i="12"/>
  <c r="E83" i="12"/>
  <c r="E77" i="12" s="1"/>
  <c r="D82" i="12"/>
  <c r="D81" i="12"/>
  <c r="E79" i="12"/>
  <c r="D76" i="12"/>
  <c r="D75" i="12"/>
  <c r="D74" i="12"/>
  <c r="D73" i="12"/>
  <c r="D72" i="12"/>
  <c r="D71" i="12"/>
  <c r="D70" i="12"/>
  <c r="D69" i="12"/>
  <c r="E67" i="12"/>
  <c r="D66" i="12"/>
  <c r="D65" i="12"/>
  <c r="E63" i="12"/>
  <c r="D62" i="12"/>
  <c r="D60" i="12" s="1"/>
  <c r="E60" i="12"/>
  <c r="D59" i="12"/>
  <c r="D58" i="12"/>
  <c r="D57" i="12"/>
  <c r="D56" i="12"/>
  <c r="D55" i="12"/>
  <c r="D54" i="12"/>
  <c r="D53" i="12"/>
  <c r="D50" i="12" s="1"/>
  <c r="D52" i="12"/>
  <c r="E50" i="12"/>
  <c r="D49" i="12"/>
  <c r="D48" i="12"/>
  <c r="D47" i="12"/>
  <c r="E45" i="12"/>
  <c r="D44" i="12"/>
  <c r="D43" i="12"/>
  <c r="D42" i="12"/>
  <c r="D41" i="12"/>
  <c r="D40" i="12"/>
  <c r="D36" i="12" s="1"/>
  <c r="D39" i="12"/>
  <c r="D38" i="12"/>
  <c r="E36" i="12"/>
  <c r="D33" i="12"/>
  <c r="D31" i="12" s="1"/>
  <c r="E31" i="12"/>
  <c r="E21" i="12" s="1"/>
  <c r="D30" i="12"/>
  <c r="E28" i="12"/>
  <c r="D28" i="12"/>
  <c r="D27" i="12"/>
  <c r="D26" i="12"/>
  <c r="D23" i="12" s="1"/>
  <c r="D25" i="12"/>
  <c r="E23" i="12"/>
  <c r="D45" i="12" l="1"/>
  <c r="D79" i="12"/>
  <c r="D87" i="12"/>
  <c r="D192" i="12"/>
  <c r="F46" i="14"/>
  <c r="D21" i="12"/>
  <c r="E116" i="12"/>
  <c r="E112" i="12" s="1"/>
  <c r="E102" i="12" s="1"/>
  <c r="D186" i="12"/>
  <c r="F210" i="12"/>
  <c r="D67" i="12"/>
  <c r="F163" i="14"/>
  <c r="G344" i="14"/>
  <c r="F344" i="14" s="1"/>
  <c r="D83" i="12"/>
  <c r="D77" i="12" s="1"/>
  <c r="D201" i="12"/>
  <c r="F19" i="14"/>
  <c r="F18" i="14" s="1"/>
  <c r="H375" i="14"/>
  <c r="E34" i="12"/>
  <c r="D94" i="12"/>
  <c r="D92" i="12" s="1"/>
  <c r="D176" i="12"/>
  <c r="D174" i="12" s="1"/>
  <c r="D172" i="12" s="1"/>
  <c r="G154" i="14"/>
  <c r="F171" i="14"/>
  <c r="F178" i="14"/>
  <c r="F176" i="14" s="1"/>
  <c r="F190" i="14"/>
  <c r="G314" i="14"/>
  <c r="F314" i="14" s="1"/>
  <c r="F174" i="12"/>
  <c r="F172" i="12" s="1"/>
  <c r="F17" i="12" s="1"/>
  <c r="D158" i="12"/>
  <c r="D143" i="12" s="1"/>
  <c r="H16" i="14"/>
  <c r="D210" i="12"/>
  <c r="D63" i="12"/>
  <c r="E19" i="12"/>
  <c r="E17" i="12" s="1"/>
  <c r="F207" i="14"/>
  <c r="F205" i="14" s="1"/>
  <c r="F73" i="14"/>
  <c r="F121" i="14"/>
  <c r="F119" i="14" s="1"/>
  <c r="F129" i="14"/>
  <c r="G148" i="14"/>
  <c r="G375" i="14"/>
  <c r="H119" i="14"/>
  <c r="F261" i="14"/>
  <c r="F259" i="14" s="1"/>
  <c r="G281" i="14"/>
  <c r="F306" i="14"/>
  <c r="F346" i="14"/>
  <c r="F345" i="14" s="1"/>
  <c r="F357" i="14"/>
  <c r="F360" i="14"/>
  <c r="F98" i="14"/>
  <c r="F96" i="14" s="1"/>
  <c r="F102" i="14"/>
  <c r="F196" i="14"/>
  <c r="F215" i="14"/>
  <c r="F213" i="14" s="1"/>
  <c r="F294" i="14"/>
  <c r="F281" i="14" s="1"/>
  <c r="H314" i="14"/>
  <c r="F364" i="14"/>
  <c r="F363" i="14" s="1"/>
  <c r="F396" i="14"/>
  <c r="H148" i="14"/>
  <c r="G251" i="14"/>
  <c r="H310" i="14"/>
  <c r="F375" i="14"/>
  <c r="G16" i="14"/>
  <c r="F211" i="14"/>
  <c r="F251" i="14"/>
  <c r="H251" i="14"/>
  <c r="G213" i="14"/>
  <c r="G211" i="14" s="1"/>
  <c r="G311" i="14"/>
  <c r="G310" i="14" s="1"/>
  <c r="F310" i="14" s="1"/>
  <c r="D34" i="12" l="1"/>
  <c r="F16" i="14"/>
  <c r="F148" i="14"/>
  <c r="F15" i="14" s="1"/>
  <c r="D19" i="12"/>
  <c r="D17" i="12" s="1"/>
  <c r="H15" i="14"/>
  <c r="G15" i="14"/>
  <c r="H321" i="10" l="1"/>
  <c r="G321" i="10"/>
  <c r="G319" i="10" s="1"/>
  <c r="F321" i="10"/>
  <c r="F319" i="10" s="1"/>
  <c r="H319" i="10"/>
  <c r="F318" i="10"/>
  <c r="F317" i="10"/>
  <c r="H315" i="10"/>
  <c r="G315" i="10"/>
  <c r="F315" i="10"/>
  <c r="F313" i="10"/>
  <c r="F311" i="10" s="1"/>
  <c r="H311" i="10"/>
  <c r="G311" i="10"/>
  <c r="F310" i="10"/>
  <c r="F308" i="10" s="1"/>
  <c r="H308" i="10"/>
  <c r="G308" i="10"/>
  <c r="F307" i="10"/>
  <c r="H305" i="10"/>
  <c r="G305" i="10"/>
  <c r="F305" i="10"/>
  <c r="F304" i="10"/>
  <c r="F302" i="10" s="1"/>
  <c r="H302" i="10"/>
  <c r="G302" i="10"/>
  <c r="F301" i="10"/>
  <c r="F299" i="10" s="1"/>
  <c r="H299" i="10"/>
  <c r="G299" i="10"/>
  <c r="F298" i="10"/>
  <c r="H296" i="10"/>
  <c r="G296" i="10"/>
  <c r="F296" i="10"/>
  <c r="F295" i="10"/>
  <c r="F293" i="10" s="1"/>
  <c r="H293" i="10"/>
  <c r="G293" i="10"/>
  <c r="G287" i="10" s="1"/>
  <c r="F292" i="10"/>
  <c r="F291" i="10"/>
  <c r="H289" i="10"/>
  <c r="H287" i="10" s="1"/>
  <c r="G289" i="10"/>
  <c r="F289" i="10"/>
  <c r="F286" i="10"/>
  <c r="H284" i="10"/>
  <c r="G284" i="10"/>
  <c r="F284" i="10"/>
  <c r="F283" i="10"/>
  <c r="H281" i="10"/>
  <c r="G281" i="10"/>
  <c r="F281" i="10"/>
  <c r="F280" i="10"/>
  <c r="H278" i="10"/>
  <c r="G278" i="10"/>
  <c r="F278" i="10"/>
  <c r="F277" i="10"/>
  <c r="F276" i="10"/>
  <c r="F274" i="10" s="1"/>
  <c r="H274" i="10"/>
  <c r="G274" i="10"/>
  <c r="F273" i="10"/>
  <c r="F272" i="10"/>
  <c r="F270" i="10" s="1"/>
  <c r="H270" i="10"/>
  <c r="G270" i="10"/>
  <c r="F269" i="10"/>
  <c r="F268" i="10"/>
  <c r="H266" i="10"/>
  <c r="G266" i="10"/>
  <c r="F265" i="10"/>
  <c r="F262" i="10" s="1"/>
  <c r="F264" i="10"/>
  <c r="H262" i="10"/>
  <c r="G262" i="10"/>
  <c r="F261" i="10"/>
  <c r="F260" i="10"/>
  <c r="F258" i="10" s="1"/>
  <c r="H258" i="10"/>
  <c r="H256" i="10" s="1"/>
  <c r="G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H226" i="10"/>
  <c r="F225" i="10"/>
  <c r="F224" i="10"/>
  <c r="F222" i="10" s="1"/>
  <c r="H222" i="10"/>
  <c r="G222" i="10"/>
  <c r="F221" i="10"/>
  <c r="F219" i="10" s="1"/>
  <c r="H219" i="10"/>
  <c r="H197" i="10" s="1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G177" i="10" s="1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G161" i="10"/>
  <c r="F161" i="10" s="1"/>
  <c r="F159" i="10" s="1"/>
  <c r="F157" i="10" s="1"/>
  <c r="H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H139" i="10"/>
  <c r="G139" i="10"/>
  <c r="F139" i="10"/>
  <c r="F138" i="10"/>
  <c r="H136" i="10"/>
  <c r="G136" i="10"/>
  <c r="F136" i="10"/>
  <c r="F135" i="10"/>
  <c r="F134" i="10"/>
  <c r="F133" i="10"/>
  <c r="F132" i="10"/>
  <c r="F131" i="10"/>
  <c r="F129" i="10"/>
  <c r="F128" i="10"/>
  <c r="F127" i="10"/>
  <c r="F124" i="10" s="1"/>
  <c r="F126" i="10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F110" i="10"/>
  <c r="F109" i="10"/>
  <c r="F108" i="10"/>
  <c r="F106" i="10" s="1"/>
  <c r="H106" i="10"/>
  <c r="G106" i="10"/>
  <c r="G104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H75" i="10" s="1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H77" i="10"/>
  <c r="G77" i="10"/>
  <c r="G75" i="10" s="1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H60" i="10"/>
  <c r="G60" i="10"/>
  <c r="G58" i="10" s="1"/>
  <c r="H58" i="10"/>
  <c r="F57" i="10"/>
  <c r="F56" i="10"/>
  <c r="F54" i="10" s="1"/>
  <c r="F52" i="10" s="1"/>
  <c r="H54" i="10"/>
  <c r="H52" i="10" s="1"/>
  <c r="G54" i="10"/>
  <c r="G52" i="10" s="1"/>
  <c r="F51" i="10"/>
  <c r="H49" i="10"/>
  <c r="G49" i="10"/>
  <c r="F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F35" i="10" s="1"/>
  <c r="H35" i="10"/>
  <c r="G35" i="10"/>
  <c r="F34" i="10"/>
  <c r="F33" i="10"/>
  <c r="H31" i="10"/>
  <c r="G31" i="10"/>
  <c r="F31" i="10"/>
  <c r="F30" i="10"/>
  <c r="F29" i="10"/>
  <c r="F28" i="10"/>
  <c r="H26" i="10"/>
  <c r="G26" i="10"/>
  <c r="F26" i="10"/>
  <c r="F58" i="10" l="1"/>
  <c r="F177" i="10"/>
  <c r="F199" i="10"/>
  <c r="F197" i="10" s="1"/>
  <c r="G256" i="10"/>
  <c r="F287" i="10"/>
  <c r="F256" i="10"/>
  <c r="H24" i="10"/>
  <c r="G197" i="10"/>
  <c r="G24" i="10"/>
  <c r="H157" i="10"/>
  <c r="H23" i="10" s="1"/>
  <c r="F145" i="10"/>
  <c r="H177" i="10"/>
  <c r="F204" i="10"/>
  <c r="F266" i="10"/>
  <c r="F24" i="10"/>
  <c r="F104" i="10"/>
  <c r="F75" i="10"/>
  <c r="F226" i="10"/>
  <c r="G159" i="10"/>
  <c r="G157" i="10" s="1"/>
  <c r="G226" i="10"/>
  <c r="G23" i="10" l="1"/>
  <c r="F23" i="10"/>
</calcChain>
</file>

<file path=xl/sharedStrings.xml><?xml version="1.0" encoding="utf-8"?>
<sst xmlns="http://schemas.openxmlformats.org/spreadsheetml/2006/main" count="2583" uniqueCount="602">
  <si>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</si>
  <si>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</si>
  <si>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</si>
  <si>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</si>
  <si>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</si>
  <si>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</si>
  <si>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</si>
  <si>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</si>
  <si>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</si>
  <si>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</si>
  <si>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</si>
  <si>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</si>
  <si>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</si>
  <si>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</si>
  <si>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</si>
  <si>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</si>
  <si>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</si>
  <si>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</si>
  <si>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</si>
  <si>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</si>
  <si>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</si>
  <si>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</si>
  <si>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</si>
  <si>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</si>
  <si>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</si>
  <si>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</si>
  <si>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</si>
  <si>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</si>
  <si>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</si>
  <si>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</si>
  <si>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</si>
  <si>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</si>
  <si>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</si>
  <si>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</si>
  <si>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</si>
  <si>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</si>
  <si>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</si>
  <si>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</si>
  <si>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</si>
  <si>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</si>
  <si>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</si>
  <si>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</si>
  <si>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</si>
  <si>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</si>
  <si>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</si>
  <si>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</si>
  <si>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</si>
  <si>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</si>
  <si>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</si>
  <si>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</si>
  <si>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</si>
  <si>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</si>
  <si>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</si>
  <si>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</si>
  <si>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</si>
  <si>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</si>
  <si>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</si>
  <si>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</si>
  <si>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</si>
  <si>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</si>
  <si>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</si>
  <si>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</si>
  <si>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</si>
  <si>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</si>
  <si>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</si>
  <si>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</si>
  <si>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</si>
  <si>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</si>
  <si>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</si>
  <si>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</si>
  <si>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</si>
  <si>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</si>
  <si>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</si>
  <si>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</si>
  <si>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</si>
  <si>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</si>
  <si>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</si>
  <si>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</si>
  <si>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</si>
  <si>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</si>
  <si>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</si>
  <si>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</si>
  <si>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</si>
  <si>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</si>
  <si>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</si>
  <si>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</si>
  <si>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</si>
  <si>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</si>
  <si>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</si>
  <si>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</si>
  <si>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</si>
  <si>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</si>
  <si>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</si>
  <si>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</si>
  <si>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</si>
  <si>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</si>
  <si>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</si>
  <si>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</si>
  <si>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</si>
  <si>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</si>
  <si>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</si>
  <si>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</si>
  <si>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</si>
  <si>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</si>
  <si>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</si>
  <si>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</si>
  <si>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</si>
  <si>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</si>
  <si>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</si>
  <si>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</si>
  <si>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</si>
  <si>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</si>
  <si>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</si>
  <si>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</si>
  <si>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</si>
  <si>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</si>
  <si>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</si>
  <si>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</si>
  <si>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</si>
  <si>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</si>
  <si>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</si>
  <si>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</si>
  <si>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</si>
  <si>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</si>
  <si>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</si>
  <si>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</si>
  <si>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</si>
  <si>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</si>
  <si>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</si>
  <si>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</si>
  <si>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</si>
  <si>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</si>
  <si>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</si>
  <si>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</si>
  <si>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</si>
  <si>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</si>
  <si>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</si>
  <si>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</si>
  <si>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</si>
  <si>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</si>
  <si>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</si>
  <si>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</si>
  <si>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</si>
  <si>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</si>
  <si>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</si>
  <si>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</si>
  <si>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</si>
  <si>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</si>
  <si>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</si>
  <si>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</si>
  <si>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</si>
  <si>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</si>
  <si>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</si>
  <si>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</si>
  <si>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</si>
  <si>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</si>
  <si>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</si>
  <si>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</si>
  <si>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</si>
  <si>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</si>
  <si>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</si>
  <si>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</si>
  <si>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</si>
  <si>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</si>
  <si>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</si>
  <si>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</si>
  <si>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</si>
  <si>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</si>
  <si>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</si>
  <si>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</si>
  <si>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</si>
  <si>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</si>
  <si>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</si>
  <si>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</si>
  <si>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</si>
  <si>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</si>
  <si>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</si>
  <si>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</si>
  <si>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</si>
  <si>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</si>
  <si>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</si>
  <si>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</si>
  <si>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</si>
  <si>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</si>
  <si>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</si>
  <si>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</si>
  <si>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</si>
  <si>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</si>
  <si>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</si>
  <si>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</si>
  <si>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</si>
  <si>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</si>
  <si>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</si>
  <si>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</si>
  <si>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</si>
  <si>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</si>
  <si>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</si>
  <si>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</si>
  <si>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</si>
  <si>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</si>
  <si>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</si>
  <si>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</si>
  <si>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</si>
  <si>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</si>
  <si>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</si>
  <si>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</si>
  <si>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</si>
  <si>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</si>
  <si>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</si>
  <si>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</si>
  <si>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</si>
  <si>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</si>
  <si>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</si>
  <si>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</si>
  <si>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</si>
  <si>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</si>
  <si>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</si>
  <si>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</si>
  <si>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</si>
  <si>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</si>
  <si>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</si>
  <si>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</si>
  <si>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</si>
  <si>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</si>
  <si>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</si>
  <si>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</si>
  <si>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</si>
  <si>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</si>
  <si>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</si>
  <si>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</si>
  <si>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</si>
  <si>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</si>
  <si>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</si>
  <si>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</si>
  <si>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</si>
  <si>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</si>
  <si>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</si>
  <si>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</si>
  <si>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</si>
  <si>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</si>
  <si>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</si>
  <si>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</si>
  <si>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</si>
  <si>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</si>
  <si>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</si>
  <si>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</si>
  <si>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</si>
  <si>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</si>
  <si>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</si>
  <si>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</si>
  <si>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</si>
  <si>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</si>
  <si>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</si>
  <si>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</si>
  <si>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</si>
  <si>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</si>
  <si>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</si>
  <si>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</si>
  <si>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</si>
  <si>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</si>
  <si>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</si>
  <si>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</si>
  <si>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</si>
  <si>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</si>
  <si>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</si>
  <si>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</si>
  <si>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</si>
  <si>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</si>
  <si>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</si>
  <si>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</si>
  <si>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</si>
  <si>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</si>
  <si>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</si>
  <si>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</si>
  <si>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</si>
  <si>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</si>
  <si>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</si>
  <si>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</si>
  <si>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</si>
  <si>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</si>
  <si>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</si>
  <si>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</si>
  <si>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</si>
  <si>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</si>
  <si>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</si>
  <si>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</si>
  <si>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</si>
  <si>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</si>
  <si>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</si>
  <si>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</si>
  <si>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</si>
  <si>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</si>
  <si>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</si>
  <si>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</si>
  <si>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</si>
  <si>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</si>
  <si>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</si>
  <si>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</si>
  <si>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</si>
  <si>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</si>
  <si>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</si>
  <si>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</si>
  <si>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</si>
  <si>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</si>
  <si>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</si>
  <si>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</si>
  <si>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</si>
  <si>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</si>
  <si>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</si>
  <si>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</si>
  <si>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</si>
  <si>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</si>
  <si>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</si>
  <si>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</si>
  <si>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</si>
  <si>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</si>
  <si>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</si>
  <si>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</si>
  <si>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</si>
  <si>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</si>
  <si>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</si>
  <si>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</si>
  <si>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</si>
  <si>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</si>
  <si>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</si>
  <si>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</si>
  <si>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</si>
  <si>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</si>
  <si>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</si>
  <si>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</si>
  <si>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</si>
  <si>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</si>
  <si>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</si>
  <si>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</si>
  <si>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</si>
  <si>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</si>
  <si>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</si>
  <si>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</si>
  <si>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</si>
  <si>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</si>
  <si>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</si>
  <si>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</si>
  <si>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</si>
  <si>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</si>
  <si>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</si>
  <si>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</si>
  <si>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</si>
  <si>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</si>
  <si>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</si>
  <si>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</si>
  <si>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</si>
  <si>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</si>
  <si>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</si>
  <si>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</si>
  <si>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</si>
  <si>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</si>
  <si>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</si>
  <si>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</si>
  <si>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</si>
  <si>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</si>
  <si>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</si>
  <si>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</si>
  <si>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</si>
  <si>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</si>
  <si>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</si>
  <si>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</si>
  <si>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</si>
  <si>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</si>
  <si>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</si>
  <si>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</si>
  <si>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</si>
  <si>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</si>
  <si>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</si>
  <si>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</si>
  <si>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</si>
  <si>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</si>
  <si>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</si>
  <si>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</si>
  <si>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</si>
  <si>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</si>
  <si>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</si>
  <si>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</si>
  <si>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</si>
  <si>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</si>
  <si>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</si>
  <si>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</si>
  <si>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</si>
  <si>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</si>
  <si>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</si>
  <si>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</si>
  <si>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</si>
  <si>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</si>
  <si>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</si>
  <si>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</si>
  <si>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</si>
  <si>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</si>
  <si>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</si>
  <si>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</si>
  <si>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</si>
  <si>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</si>
  <si>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</si>
  <si>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</si>
  <si>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</si>
  <si>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</si>
  <si>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</si>
  <si>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</si>
  <si>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</si>
  <si>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</si>
  <si>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</si>
  <si>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</si>
  <si>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</si>
  <si>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</si>
  <si>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</si>
  <si>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</si>
  <si>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</si>
  <si>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</si>
  <si>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</si>
  <si>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</si>
  <si>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</si>
  <si>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</si>
  <si>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</si>
  <si>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</si>
  <si>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</si>
  <si>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</si>
  <si>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</si>
  <si>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</si>
  <si>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</si>
  <si>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</si>
  <si>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</si>
  <si>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</si>
  <si>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</si>
  <si>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</si>
  <si>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</si>
  <si>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</si>
  <si>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</si>
  <si>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</si>
  <si>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</si>
  <si>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</si>
  <si>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</si>
  <si>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</si>
  <si>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</si>
  <si>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</si>
  <si>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</si>
  <si>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</si>
  <si>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</si>
  <si>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</si>
  <si>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</si>
  <si>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</si>
  <si>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</si>
  <si>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</si>
  <si>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</si>
  <si>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</si>
  <si>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</si>
  <si>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</si>
  <si>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</si>
  <si>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</si>
  <si>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</si>
  <si>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</si>
  <si>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</si>
  <si>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</si>
  <si>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</si>
  <si>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</si>
  <si>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</si>
  <si>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</si>
  <si>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</si>
  <si>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</si>
  <si>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</si>
  <si>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</si>
  <si>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</si>
  <si>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</si>
  <si>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</si>
  <si>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</si>
  <si>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</si>
  <si>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</si>
  <si>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</si>
  <si>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</si>
  <si>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</si>
  <si>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</si>
  <si>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</si>
  <si>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</si>
  <si>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</si>
  <si>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</si>
  <si>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</si>
  <si>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</si>
  <si>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</si>
  <si>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</si>
  <si>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</si>
  <si>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</si>
  <si>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</si>
  <si>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</si>
  <si>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</si>
  <si>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</si>
  <si>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</si>
  <si>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</si>
  <si>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</si>
  <si>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</si>
  <si>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</si>
  <si>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</si>
  <si>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</si>
  <si>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</si>
  <si>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</si>
  <si>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</si>
  <si>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</si>
  <si>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</si>
  <si>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</si>
  <si>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</si>
  <si>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</si>
  <si>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</si>
  <si>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</si>
  <si>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</si>
  <si>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</si>
  <si>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</si>
  <si>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</si>
  <si>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</si>
  <si>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</si>
  <si>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</si>
  <si>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</si>
  <si>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</si>
  <si>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</si>
  <si>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</si>
  <si>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</si>
  <si>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</si>
  <si>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</si>
  <si>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</si>
  <si>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</si>
  <si>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</si>
  <si>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</si>
  <si>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</si>
  <si>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</si>
  <si>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</si>
  <si>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</si>
  <si>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</si>
  <si>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</si>
  <si>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</si>
  <si>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</si>
  <si>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</si>
  <si>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</si>
  <si>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</si>
  <si>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</si>
  <si>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</si>
  <si>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</si>
  <si>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</si>
  <si>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</si>
  <si>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</si>
  <si>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</si>
  <si>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</si>
  <si>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</si>
  <si>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</si>
  <si>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</si>
  <si>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</si>
  <si>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</si>
  <si>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</si>
  <si>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</si>
  <si>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</si>
  <si>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</si>
  <si>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</si>
  <si>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</si>
  <si>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</si>
  <si>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</si>
  <si>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</si>
  <si>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</si>
  <si>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</si>
  <si>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</si>
  <si>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</si>
  <si>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</si>
  <si>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</si>
  <si>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</si>
  <si>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</si>
  <si>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</si>
  <si>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</si>
  <si>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</si>
  <si>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</si>
  <si>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</si>
  <si>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</si>
  <si>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</si>
  <si>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</si>
  <si>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</si>
  <si>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</si>
  <si>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</si>
  <si>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</si>
  <si>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</si>
  <si>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</si>
  <si>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</si>
  <si>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</si>
  <si>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</si>
  <si>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</si>
  <si>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ՀԱՎԵԼՎԱԾ 5 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</si>
  <si>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</si>
  <si>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</si>
  <si>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</si>
  <si>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</si>
  <si>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</si>
  <si>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 xml:space="preserve"> Շենքերի և շինությունների կապիտալ վերանորոգում 5113</t>
  </si>
  <si>
    <t xml:space="preserve"> - Շենքերի և շինություններիկառուցում 5112</t>
  </si>
  <si>
    <t>ՀԱՎԵԼՎԱԾ  N 3</t>
  </si>
  <si>
    <t>Շենքերի և կառույցների ընթացիկ նորոգում և պահպանում  4251</t>
  </si>
  <si>
    <t>Մեքենաների և սարքավորումների ընթացիկ նորոգում և պահպանում  4252</t>
  </si>
  <si>
    <t>2025Թ.  ՕԳՈՍՏՈՍԻ  15-Ի</t>
  </si>
  <si>
    <t>2025Թ. ՕԳՈՍՏՈՍԻ   15-Ի</t>
  </si>
  <si>
    <t>2025Թ. ՕԳՈՍՏՈՍԻ  15-Ի</t>
  </si>
  <si>
    <t xml:space="preserve">ԹԻՎ  105-Ն   ՈՐՈՇՄԱՆ  </t>
  </si>
  <si>
    <t xml:space="preserve">ԹԻՎ   105-Ն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</si>
</sst>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07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164" fontId="5" fillId="0" borderId="19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/>
    <xf numFmtId="0" fontId="1" fillId="0" borderId="18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0" xfId="8" applyFill="1" applyBorder="1" applyAlignment="1">
      <alignment horizontal="center" vertical="center"/>
    </xf>
    <xf numFmtId="164" fontId="5" fillId="0" borderId="16" xfId="2" applyNumberFormat="1" applyFill="1">
      <alignment horizontal="center" vertical="center"/>
    </xf>
    <xf numFmtId="165" fontId="1" fillId="0" borderId="15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16" xfId="9" applyNumberFormat="1" applyFill="1">
      <alignment horizontal="right" vertical="center"/>
    </xf>
    <xf numFmtId="165" fontId="5" fillId="0" borderId="16" xfId="9" applyNumberFormat="1" applyFill="1">
      <alignment horizontal="right" vertical="center"/>
    </xf>
    <xf numFmtId="165" fontId="5" fillId="0" borderId="16" xfId="2" applyNumberFormat="1" applyFill="1">
      <alignment horizontal="center" vertical="center"/>
    </xf>
    <xf numFmtId="165" fontId="5" fillId="3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1" xfId="1" applyFont="1" applyFill="1" applyBorder="1"/>
    <xf numFmtId="164" fontId="5" fillId="0" borderId="16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16" xfId="5" applyFill="1" applyAlignment="1">
      <alignment horizontal="left" vertical="top" wrapText="1"/>
    </xf>
    <xf numFmtId="0" fontId="8" fillId="0" borderId="16" xfId="5" applyFont="1" applyFill="1" applyAlignment="1">
      <alignment horizontal="left" vertical="top" wrapText="1"/>
    </xf>
    <xf numFmtId="0" fontId="5" fillId="0" borderId="22" xfId="5" applyFill="1" applyBorder="1" applyAlignment="1">
      <alignment vertical="top" wrapText="1"/>
    </xf>
    <xf numFmtId="0" fontId="5" fillId="0" borderId="16" xfId="5" applyFill="1" applyAlignment="1">
      <alignment vertical="top" wrapText="1"/>
    </xf>
    <xf numFmtId="49" fontId="5" fillId="0" borderId="16" xfId="5" applyNumberFormat="1" applyFill="1" applyAlignment="1">
      <alignment horizontal="left" vertical="top" wrapText="1"/>
    </xf>
    <xf numFmtId="0" fontId="15" fillId="0" borderId="25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5" xfId="1" applyFill="1" applyAlignment="1">
      <alignment horizontal="center"/>
    </xf>
    <xf numFmtId="0" fontId="5" fillId="0" borderId="19" xfId="5" applyFill="1" applyBorder="1" applyAlignment="1">
      <alignment horizontal="left" vertical="top" wrapText="1"/>
    </xf>
    <xf numFmtId="0" fontId="3" fillId="0" borderId="27" xfId="1" applyFont="1" applyFill="1" applyBorder="1"/>
    <xf numFmtId="0" fontId="3" fillId="0" borderId="28" xfId="1" applyFont="1" applyFill="1" applyBorder="1"/>
    <xf numFmtId="0" fontId="3" fillId="0" borderId="29" xfId="1" applyFont="1" applyFill="1" applyBorder="1"/>
    <xf numFmtId="0" fontId="3" fillId="0" borderId="30" xfId="1" applyFont="1" applyFill="1" applyBorder="1"/>
    <xf numFmtId="0" fontId="18" fillId="0" borderId="15" xfId="1" applyFont="1" applyFill="1"/>
    <xf numFmtId="0" fontId="18" fillId="0" borderId="26" xfId="1" applyFont="1" applyFill="1" applyBorder="1"/>
    <xf numFmtId="0" fontId="18" fillId="0" borderId="21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22" xfId="5" applyFill="1" applyBorder="1" applyAlignment="1">
      <alignment horizontal="left" vertical="top" wrapText="1"/>
    </xf>
    <xf numFmtId="49" fontId="5" fillId="0" borderId="22" xfId="5" applyNumberFormat="1" applyFill="1" applyBorder="1" applyAlignment="1">
      <alignment horizontal="left" vertical="top" wrapText="1"/>
    </xf>
    <xf numFmtId="0" fontId="5" fillId="0" borderId="23" xfId="5" applyFill="1" applyBorder="1" applyAlignment="1">
      <alignment horizontal="left" vertical="top" wrapText="1"/>
    </xf>
    <xf numFmtId="0" fontId="5" fillId="0" borderId="24" xfId="5" applyFill="1" applyBorder="1" applyAlignment="1">
      <alignment horizontal="left" vertical="top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0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9" fillId="2" borderId="10" xfId="12" applyNumberFormat="1" applyFont="1" applyFill="1" applyBorder="1" applyAlignment="1">
      <alignment horizontal="right" vertical="center"/>
    </xf>
    <xf numFmtId="0" fontId="20" fillId="0" borderId="16" xfId="5" applyFont="1" applyFill="1" applyAlignment="1">
      <alignment vertical="top" wrapText="1"/>
    </xf>
    <xf numFmtId="0" fontId="20" fillId="0" borderId="16" xfId="5" applyFont="1" applyFill="1" applyAlignment="1">
      <alignment horizontal="left" vertical="top" wrapText="1"/>
    </xf>
    <xf numFmtId="0" fontId="20" fillId="0" borderId="15" xfId="1" applyFont="1" applyFill="1" applyAlignment="1">
      <alignment vertical="top"/>
    </xf>
    <xf numFmtId="0" fontId="2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5" fillId="0" borderId="41" xfId="2" applyFill="1" applyBorder="1">
      <alignment horizontal="center" vertical="center"/>
    </xf>
    <xf numFmtId="0" fontId="20" fillId="0" borderId="2" xfId="1" applyFont="1" applyFill="1" applyBorder="1" applyAlignment="1">
      <alignment vertical="top"/>
    </xf>
    <xf numFmtId="0" fontId="5" fillId="0" borderId="20" xfId="5" applyFill="1" applyBorder="1" applyAlignment="1">
      <alignment horizontal="left" vertical="top" wrapText="1"/>
    </xf>
    <xf numFmtId="0" fontId="3" fillId="0" borderId="15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16" xfId="5" applyFill="1" applyAlignment="1">
      <alignment vertical="center" wrapText="1"/>
    </xf>
    <xf numFmtId="0" fontId="14" fillId="0" borderId="15" xfId="1" applyFont="1" applyFill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37" xfId="1" applyFont="1" applyFill="1" applyBorder="1" applyAlignment="1">
      <alignment horizontal="right"/>
    </xf>
    <xf numFmtId="0" fontId="12" fillId="0" borderId="38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25" xfId="1" applyFont="1" applyFill="1" applyBorder="1" applyAlignment="1">
      <alignment horizontal="right"/>
    </xf>
    <xf numFmtId="0" fontId="12" fillId="0" borderId="39" xfId="1" applyFont="1" applyFill="1" applyBorder="1" applyAlignment="1">
      <alignment horizontal="right"/>
    </xf>
    <xf numFmtId="0" fontId="12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81" t="s">
        <v>550</v>
      </c>
      <c r="B1" s="82"/>
      <c r="C1" s="82"/>
      <c r="D1" s="83"/>
      <c r="E1" s="38" t="s">
        <v>548</v>
      </c>
      <c r="F1" s="81" t="s">
        <v>551</v>
      </c>
      <c r="G1" s="82"/>
      <c r="H1" s="82"/>
      <c r="I1" s="84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abSelected="1" topLeftCell="A6" workbookViewId="0">
      <selection activeCell="M23" sqref="M23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85" t="s">
        <v>566</v>
      </c>
      <c r="B1" s="85"/>
      <c r="C1" s="85"/>
      <c r="D1" s="85"/>
      <c r="E1" s="85"/>
      <c r="F1" s="85"/>
      <c r="G1" s="85"/>
      <c r="H1" s="85"/>
    </row>
    <row r="2" spans="1:42" s="1" customFormat="1" ht="18.75" hidden="1" customHeight="1">
      <c r="A2" s="85" t="s">
        <v>0</v>
      </c>
      <c r="B2" s="85"/>
      <c r="C2" s="85"/>
      <c r="D2" s="85"/>
      <c r="E2" s="85"/>
      <c r="F2" s="85"/>
      <c r="G2" s="85"/>
      <c r="H2" s="85"/>
    </row>
    <row r="3" spans="1:42" s="1" customFormat="1" ht="18" hidden="1" customHeight="1">
      <c r="A3" s="85" t="s">
        <v>3</v>
      </c>
      <c r="B3" s="85"/>
      <c r="C3" s="85"/>
      <c r="D3" s="85"/>
      <c r="E3" s="85"/>
      <c r="F3" s="85"/>
      <c r="G3" s="85"/>
      <c r="H3" s="85"/>
    </row>
    <row r="4" spans="1:42" s="1" customFormat="1" ht="22.5" hidden="1" customHeight="1">
      <c r="A4" s="85" t="s">
        <v>4</v>
      </c>
      <c r="B4" s="85"/>
      <c r="C4" s="85"/>
      <c r="D4" s="85"/>
      <c r="E4" s="85"/>
      <c r="F4" s="85"/>
      <c r="G4" s="85"/>
      <c r="H4" s="85"/>
    </row>
    <row r="5" spans="1:42" s="1" customFormat="1" ht="17.25" customHeight="1">
      <c r="A5" s="85" t="s">
        <v>565</v>
      </c>
      <c r="B5" s="85"/>
      <c r="C5" s="85"/>
      <c r="D5" s="85"/>
      <c r="E5" s="85"/>
      <c r="F5" s="85"/>
      <c r="G5" s="85"/>
      <c r="H5" s="85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</row>
    <row r="6" spans="1:42" s="1" customFormat="1" ht="14.25" customHeight="1">
      <c r="A6" s="85" t="s">
        <v>568</v>
      </c>
      <c r="B6" s="85"/>
      <c r="C6" s="85"/>
      <c r="D6" s="85"/>
      <c r="E6" s="85"/>
      <c r="F6" s="85"/>
      <c r="G6" s="85"/>
      <c r="H6" s="85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</row>
    <row r="7" spans="1:42" s="1" customFormat="1" ht="13.5" customHeight="1">
      <c r="A7" s="85" t="s">
        <v>0</v>
      </c>
      <c r="B7" s="85"/>
      <c r="C7" s="85"/>
      <c r="D7" s="85"/>
      <c r="E7" s="85"/>
      <c r="F7" s="85"/>
      <c r="G7" s="85"/>
      <c r="H7" s="85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</row>
    <row r="8" spans="1:42" s="1" customFormat="1" ht="16.5" customHeight="1">
      <c r="A8" s="85" t="s">
        <v>597</v>
      </c>
      <c r="B8" s="85"/>
      <c r="C8" s="85"/>
      <c r="D8" s="85"/>
      <c r="E8" s="85"/>
      <c r="F8" s="85"/>
      <c r="G8" s="85"/>
      <c r="H8" s="85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</row>
    <row r="9" spans="1:42" s="1" customFormat="1" ht="12" customHeight="1">
      <c r="A9" s="85" t="s">
        <v>600</v>
      </c>
      <c r="B9" s="85"/>
      <c r="C9" s="85"/>
      <c r="D9" s="85"/>
      <c r="E9" s="85"/>
      <c r="F9" s="85"/>
      <c r="G9" s="85"/>
      <c r="H9" s="85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</row>
    <row r="10" spans="1:42" s="1" customFormat="1" ht="26.25" hidden="1" customHeight="1">
      <c r="A10" s="72"/>
      <c r="B10" s="72"/>
      <c r="C10" s="72"/>
      <c r="D10" s="72"/>
      <c r="E10" s="72"/>
      <c r="F10" s="72"/>
      <c r="G10" s="72"/>
      <c r="H10" s="72"/>
    </row>
    <row r="11" spans="1:42" s="1" customFormat="1" ht="27.75" hidden="1" customHeight="1">
      <c r="A11" s="72"/>
      <c r="B11" s="72"/>
      <c r="C11" s="72"/>
      <c r="D11" s="72"/>
      <c r="E11" s="72"/>
      <c r="F11" s="72"/>
      <c r="G11" s="72"/>
      <c r="H11" s="72"/>
    </row>
    <row r="12" spans="1:42" s="1" customFormat="1" ht="27" hidden="1" customHeight="1">
      <c r="A12" s="72"/>
      <c r="B12" s="72"/>
      <c r="C12" s="72"/>
      <c r="D12" s="72"/>
      <c r="E12" s="72"/>
      <c r="F12" s="72"/>
      <c r="G12" s="72"/>
      <c r="H12" s="72"/>
    </row>
    <row r="13" spans="1:42" s="1" customFormat="1" ht="25.5" hidden="1" customHeight="1">
      <c r="A13" s="72"/>
      <c r="B13" s="72"/>
      <c r="C13" s="72"/>
      <c r="D13" s="72"/>
      <c r="E13" s="72"/>
      <c r="F13" s="72"/>
      <c r="G13" s="72"/>
      <c r="H13" s="72"/>
    </row>
    <row r="14" spans="1:42" s="1" customFormat="1" ht="25.5" hidden="1" customHeight="1">
      <c r="A14" s="72"/>
      <c r="B14" s="72"/>
      <c r="C14" s="72"/>
      <c r="D14" s="72"/>
      <c r="E14" s="72"/>
      <c r="F14" s="72"/>
      <c r="G14" s="72"/>
      <c r="H14" s="72"/>
    </row>
    <row r="15" spans="1:42" s="10" customFormat="1" ht="15.75" customHeight="1">
      <c r="A15" s="87" t="s">
        <v>569</v>
      </c>
      <c r="B15" s="87"/>
      <c r="C15" s="87"/>
      <c r="D15" s="87"/>
      <c r="E15" s="87"/>
      <c r="F15" s="87"/>
      <c r="G15" s="87"/>
      <c r="H15" s="87"/>
    </row>
    <row r="16" spans="1:42" s="10" customFormat="1" ht="21" hidden="1" customHeight="1">
      <c r="A16" s="73"/>
      <c r="B16" s="73"/>
      <c r="C16" s="73"/>
      <c r="D16" s="73"/>
      <c r="E16" s="73"/>
      <c r="F16" s="73"/>
    </row>
    <row r="17" spans="1:8" s="10" customFormat="1" ht="31.5" customHeight="1">
      <c r="A17" s="86" t="s">
        <v>579</v>
      </c>
      <c r="B17" s="86"/>
      <c r="C17" s="86"/>
      <c r="D17" s="86"/>
      <c r="E17" s="86"/>
      <c r="F17" s="86"/>
      <c r="G17" s="86"/>
      <c r="H17" s="86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46" t="s">
        <v>1</v>
      </c>
    </row>
    <row r="21" spans="1:8" s="48" customFormat="1" ht="47.25" customHeight="1">
      <c r="A21" s="13" t="s">
        <v>570</v>
      </c>
      <c r="B21" s="14" t="s">
        <v>5</v>
      </c>
      <c r="C21" s="14" t="s">
        <v>6</v>
      </c>
      <c r="D21" s="14" t="s">
        <v>7</v>
      </c>
      <c r="E21" s="47" t="s">
        <v>571</v>
      </c>
      <c r="F21" s="47" t="s">
        <v>572</v>
      </c>
      <c r="G21" s="13" t="s">
        <v>8</v>
      </c>
      <c r="H21" s="13" t="s">
        <v>9</v>
      </c>
    </row>
    <row r="22" spans="1:8" s="48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4013335.8000000003</v>
      </c>
      <c r="G23" s="8">
        <f>SUM(G24,G58,G75,G104,G157,G177,G197,G226,G256,G287,G319)</f>
        <v>3235526.9</v>
      </c>
      <c r="H23" s="8">
        <f>SUM(H24,H58,H75,H104,H157,H177,H197,H226,H256,H287,H319)</f>
        <v>1456158.9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935809.8</v>
      </c>
      <c r="G24" s="8">
        <f>SUM(G26,G31,G35,G40,G43,G46,G49,G52)</f>
        <v>624752</v>
      </c>
      <c r="H24" s="8">
        <f>SUM(H26,H31,H35,H40,H43,H46,H49,H52)</f>
        <v>311057.8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448179.8</v>
      </c>
      <c r="G46" s="8">
        <f>SUM(G48)</f>
        <v>147122</v>
      </c>
      <c r="H46" s="8">
        <f>SUM(H48)</f>
        <v>301057.8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448179.8</v>
      </c>
      <c r="G48" s="8">
        <v>147122</v>
      </c>
      <c r="H48" s="8">
        <v>301057.8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796505.5</v>
      </c>
      <c r="G104" s="8">
        <f>G110+G131</f>
        <v>131924.4</v>
      </c>
      <c r="H104" s="8">
        <f>H115+H131+H154</f>
        <v>664581.1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756581.1</v>
      </c>
      <c r="G129" s="8">
        <v>32000</v>
      </c>
      <c r="H129" s="19">
        <v>724581.1</v>
      </c>
    </row>
    <row r="130" spans="1:8" ht="39.950000000000003" hidden="1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756581.1</v>
      </c>
      <c r="G131" s="8">
        <v>32000</v>
      </c>
      <c r="H131" s="19">
        <v>724581.1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-60000</v>
      </c>
      <c r="G154" s="8">
        <f>SUM(G156)</f>
        <v>0</v>
      </c>
      <c r="H154" s="8">
        <f>SUM(H156)</f>
        <v>-60000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-60000</v>
      </c>
      <c r="G156" s="8">
        <v>0</v>
      </c>
      <c r="H156" s="8">
        <v>-60000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409996</v>
      </c>
      <c r="G157" s="8">
        <f>SUM(G159,G162,G165,G168,G171,G174)</f>
        <v>404996</v>
      </c>
      <c r="H157" s="8">
        <f>SUM(H159,H162,H165,H168,H171,H174)</f>
        <v>5000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409996</v>
      </c>
      <c r="G159" s="8">
        <f>SUM(G161)</f>
        <v>404996</v>
      </c>
      <c r="H159" s="8">
        <f>SUM(H161)</f>
        <v>5000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409996</v>
      </c>
      <c r="G161" s="8">
        <f>399996+5000</f>
        <v>404996</v>
      </c>
      <c r="H161" s="8">
        <v>5000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289381</v>
      </c>
      <c r="G177" s="8">
        <f>SUM(G179,G182,G185,G188,G191,G194)</f>
        <v>169381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200000</v>
      </c>
      <c r="G185" s="8">
        <f>SUM(G187)</f>
        <v>80000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200000</v>
      </c>
      <c r="G187" s="8">
        <v>80000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80066</v>
      </c>
      <c r="G188" s="8">
        <f>SUM(G190)</f>
        <v>80066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80066</v>
      </c>
      <c r="G190" s="8">
        <v>80066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122793.09999999999</v>
      </c>
      <c r="G226" s="8">
        <f>G231</f>
        <v>122793.09999999999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122793.09999999999</v>
      </c>
      <c r="G231" s="8">
        <f>G233+G235+G236</f>
        <v>122793.09999999999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51115.199999999997</v>
      </c>
      <c r="G236" s="8">
        <v>51115.199999999997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1313160.3</v>
      </c>
      <c r="G256" s="8">
        <f>SUM(G258,G262,G266,G270,G274,G278,G281,G284)</f>
        <v>957640.3</v>
      </c>
      <c r="H256" s="8">
        <f>SUM(H258,H262,H266,H270,H274,H278,H281,H284)</f>
        <v>355520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1120276.6000000001</v>
      </c>
      <c r="G258" s="8">
        <f>G260</f>
        <v>764756.6</v>
      </c>
      <c r="H258" s="8">
        <f>SUM(H260:H261)</f>
        <v>355520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1120276.6000000001</v>
      </c>
      <c r="G260" s="8">
        <v>764756.6</v>
      </c>
      <c r="H260" s="8">
        <v>355520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127690.1</v>
      </c>
      <c r="G319" s="8">
        <f>SUM(G321)</f>
        <v>806040.1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127690.1</v>
      </c>
      <c r="G321" s="8">
        <f>SUM(G323)</f>
        <v>806040.1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127690.1</v>
      </c>
      <c r="G323" s="8">
        <v>806040.1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3"/>
  <sheetViews>
    <sheetView workbookViewId="0">
      <selection activeCell="A5" sqref="A5:F5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7.25" customHeight="1">
      <c r="A1" s="85" t="s">
        <v>567</v>
      </c>
      <c r="B1" s="85"/>
      <c r="C1" s="85"/>
      <c r="D1" s="85"/>
      <c r="E1" s="85"/>
      <c r="F1" s="85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 s="1" customFormat="1" ht="14.25" customHeight="1">
      <c r="A2" s="96" t="s">
        <v>544</v>
      </c>
      <c r="B2" s="96"/>
      <c r="C2" s="96"/>
      <c r="D2" s="96"/>
      <c r="E2" s="96"/>
      <c r="F2" s="96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s="1" customFormat="1" ht="15" customHeight="1">
      <c r="A3" s="96" t="s">
        <v>560</v>
      </c>
      <c r="B3" s="96"/>
      <c r="C3" s="96"/>
      <c r="D3" s="96"/>
      <c r="E3" s="96"/>
      <c r="F3" s="96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38" s="1" customFormat="1" ht="17.25" customHeight="1">
      <c r="A4" s="97" t="s">
        <v>598</v>
      </c>
      <c r="B4" s="97"/>
      <c r="C4" s="97"/>
      <c r="D4" s="97"/>
      <c r="E4" s="97"/>
      <c r="F4" s="97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</row>
    <row r="5" spans="1:38" s="1" customFormat="1" ht="15" customHeight="1">
      <c r="A5" s="96" t="s">
        <v>600</v>
      </c>
      <c r="B5" s="96"/>
      <c r="C5" s="96"/>
      <c r="D5" s="96"/>
      <c r="E5" s="96"/>
      <c r="F5" s="96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</row>
    <row r="6" spans="1:38" s="1" customFormat="1" ht="20.25" hidden="1" customHeight="1">
      <c r="A6" s="72"/>
      <c r="B6" s="72"/>
      <c r="C6" s="72"/>
      <c r="D6" s="72"/>
      <c r="E6" s="72"/>
      <c r="F6" s="72"/>
    </row>
    <row r="7" spans="1:38" s="10" customFormat="1" ht="21.75" customHeight="1">
      <c r="A7" s="87" t="s">
        <v>202</v>
      </c>
      <c r="B7" s="87"/>
      <c r="C7" s="87"/>
      <c r="D7" s="87"/>
      <c r="E7" s="87"/>
      <c r="F7" s="87"/>
    </row>
    <row r="8" spans="1:38" s="10" customFormat="1" ht="13.5" hidden="1" customHeight="1" thickBot="1">
      <c r="A8" s="73"/>
      <c r="B8" s="73"/>
      <c r="C8" s="73"/>
      <c r="D8" s="73"/>
      <c r="E8" s="73"/>
      <c r="F8" s="73"/>
    </row>
    <row r="9" spans="1:38" s="10" customFormat="1" ht="27" customHeight="1">
      <c r="A9" s="88" t="s">
        <v>580</v>
      </c>
      <c r="B9" s="88"/>
      <c r="C9" s="88"/>
      <c r="D9" s="88"/>
      <c r="E9" s="88"/>
      <c r="F9" s="88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98" t="s">
        <v>1</v>
      </c>
      <c r="F13" s="99"/>
    </row>
    <row r="14" spans="1:38" ht="27" customHeight="1">
      <c r="A14" s="89" t="s">
        <v>203</v>
      </c>
      <c r="B14" s="5" t="s">
        <v>204</v>
      </c>
      <c r="C14" s="91" t="s">
        <v>205</v>
      </c>
      <c r="D14" s="93" t="s">
        <v>206</v>
      </c>
      <c r="E14" s="94"/>
      <c r="F14" s="95"/>
    </row>
    <row r="15" spans="1:38" ht="21" customHeight="1">
      <c r="A15" s="90"/>
      <c r="B15" s="13" t="s">
        <v>207</v>
      </c>
      <c r="C15" s="92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4013335.8000000007</v>
      </c>
      <c r="E17" s="8">
        <f>SUM(E19,E172,E210)</f>
        <v>3235526.9000000004</v>
      </c>
      <c r="F17" s="8">
        <f>SUM(F19,F172,F210)</f>
        <v>1456158.9000000001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2557176.9000000004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501165.5</v>
      </c>
      <c r="E34" s="8">
        <f>SUM(E36,E45,E50,E60,E63,E67)</f>
        <v>501165.5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139636.20000000001</v>
      </c>
      <c r="E36" s="8">
        <f>SUM(E38:E44)</f>
        <v>139636.20000000001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119450</v>
      </c>
      <c r="E39" s="8">
        <v>119450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12415</v>
      </c>
      <c r="E40" s="8">
        <v>12415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123560</v>
      </c>
      <c r="E50" s="8">
        <f>SUM(E52:E59)</f>
        <v>123560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108100</v>
      </c>
      <c r="E59" s="8">
        <v>108100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98762</v>
      </c>
      <c r="E63" s="8">
        <f>SUM(E65:E66)</f>
        <v>98762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78690</v>
      </c>
      <c r="E65" s="8">
        <v>78690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20072</v>
      </c>
      <c r="E66" s="8">
        <v>20072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119570</v>
      </c>
      <c r="E67" s="8">
        <f>SUM(E69:E76)</f>
        <v>119570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34450</v>
      </c>
      <c r="E76" s="8">
        <v>34450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1224757.2</v>
      </c>
      <c r="E92" s="8">
        <f>SUM(E94,E98)</f>
        <v>1224757.2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1224757.2</v>
      </c>
      <c r="E94" s="8">
        <f>SUM(E96:E97)</f>
        <v>1224757.2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1224757.2</v>
      </c>
      <c r="E96" s="19">
        <v>1224757.2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19276.599999999999</v>
      </c>
      <c r="E102" s="8">
        <f>SUM(E104,E108,E112,E120)</f>
        <v>19276.599999999999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8276.6</v>
      </c>
      <c r="E112" s="8">
        <f>SUM(E114:E116)</f>
        <v>8276.6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8276.6</v>
      </c>
      <c r="E114" s="8">
        <v>8276.6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18360</v>
      </c>
      <c r="E128" s="8">
        <f>SUM(E130,E134,E140)</f>
        <v>18360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18360</v>
      </c>
      <c r="E134" s="8">
        <f>SUM(E136:E139)</f>
        <v>18360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18360</v>
      </c>
      <c r="E139" s="8">
        <v>18360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141390.1</v>
      </c>
      <c r="E143" s="8">
        <f>SUM(E145,E149,E155,E158,E162,E165,E168)</f>
        <v>819740.1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8700</v>
      </c>
      <c r="E149" s="8">
        <f>SUM(E151:E154)</f>
        <v>8700</v>
      </c>
      <c r="F149" s="8" t="s">
        <v>2</v>
      </c>
    </row>
    <row r="150" spans="1:6" ht="18" customHeight="1">
      <c r="A150" s="6"/>
      <c r="B150" s="41" t="s">
        <v>357</v>
      </c>
      <c r="C150" s="6"/>
      <c r="D150" s="16"/>
      <c r="E150" s="16"/>
      <c r="F150" s="16"/>
    </row>
    <row r="151" spans="1:6" ht="23.25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23.25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8700</v>
      </c>
      <c r="E153" s="8">
        <v>8700</v>
      </c>
      <c r="F153" s="8" t="s">
        <v>2</v>
      </c>
    </row>
    <row r="154" spans="1:6" ht="27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75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75" hidden="1" customHeight="1">
      <c r="A156" s="6"/>
      <c r="B156" s="41" t="s">
        <v>16</v>
      </c>
      <c r="C156" s="6"/>
      <c r="D156" s="16"/>
      <c r="E156" s="16"/>
      <c r="F156" s="16"/>
    </row>
    <row r="157" spans="1:6" ht="39.75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customHeight="1">
      <c r="A158" s="6">
        <v>4740</v>
      </c>
      <c r="B158" s="41" t="s">
        <v>387</v>
      </c>
      <c r="C158" s="6" t="s">
        <v>212</v>
      </c>
      <c r="D158" s="8">
        <f>SUM(D160:D161)</f>
        <v>0</v>
      </c>
      <c r="E158" s="8">
        <f>SUM(E160:E161)</f>
        <v>0</v>
      </c>
      <c r="F158" s="8" t="s">
        <v>2</v>
      </c>
    </row>
    <row r="159" spans="1:6" ht="19.5" customHeight="1">
      <c r="A159" s="6"/>
      <c r="B159" s="41" t="s">
        <v>16</v>
      </c>
      <c r="C159" s="6"/>
      <c r="D159" s="16"/>
      <c r="E159" s="16"/>
      <c r="F159" s="16"/>
    </row>
    <row r="160" spans="1:6" ht="29.25" customHeight="1">
      <c r="A160" s="6">
        <v>4741</v>
      </c>
      <c r="B160" s="41" t="s">
        <v>388</v>
      </c>
      <c r="C160" s="6" t="s">
        <v>389</v>
      </c>
      <c r="D160" s="8">
        <f>SUM(E160,F160)</f>
        <v>0</v>
      </c>
      <c r="E160" s="8">
        <v>0</v>
      </c>
      <c r="F160" s="8" t="s">
        <v>2</v>
      </c>
    </row>
    <row r="161" spans="1:6" ht="28.5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17.25" customHeight="1">
      <c r="A163" s="6"/>
      <c r="B163" s="41" t="s">
        <v>16</v>
      </c>
      <c r="C163" s="6"/>
      <c r="D163" s="16"/>
      <c r="E163" s="16"/>
      <c r="F163" s="16"/>
    </row>
    <row r="164" spans="1:6" ht="39.950000000000003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21.75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20.25" customHeight="1">
      <c r="A166" s="6"/>
      <c r="B166" s="41" t="s">
        <v>16</v>
      </c>
      <c r="C166" s="6"/>
      <c r="D166" s="16"/>
      <c r="E166" s="16"/>
      <c r="F166" s="16"/>
    </row>
    <row r="167" spans="1:6" ht="15.75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127690.1</v>
      </c>
      <c r="E168" s="8">
        <f>SUM(E170)</f>
        <v>806040.1</v>
      </c>
      <c r="F168" s="8">
        <f>SUM(F170)</f>
        <v>0</v>
      </c>
    </row>
    <row r="169" spans="1:6" ht="17.25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127690.1</v>
      </c>
      <c r="E170" s="8">
        <v>806040.1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678350</v>
      </c>
      <c r="E171" s="9">
        <v>678350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1516158.9000000001</v>
      </c>
      <c r="E172" s="8" t="s">
        <v>2</v>
      </c>
      <c r="F172" s="8">
        <f>SUM(F174,F192,F198,F201,F207)</f>
        <v>1516158.9000000001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1511158.9000000001</v>
      </c>
      <c r="E174" s="8" t="s">
        <v>2</v>
      </c>
      <c r="F174" s="8">
        <f>SUM(F176,F181,F186)</f>
        <v>1511158.9000000001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1445648.1</v>
      </c>
      <c r="E176" s="8" t="s">
        <v>2</v>
      </c>
      <c r="F176" s="8">
        <f>SUM(F178:F180)</f>
        <v>1445648.1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111000</v>
      </c>
      <c r="E179" s="8" t="s">
        <v>2</v>
      </c>
      <c r="F179" s="8">
        <v>111000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1334648.1000000001</v>
      </c>
      <c r="E180" s="8" t="s">
        <v>2</v>
      </c>
      <c r="F180" s="8">
        <v>1334648.1000000001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40510.800000000003</v>
      </c>
      <c r="E181" s="8" t="s">
        <v>2</v>
      </c>
      <c r="F181" s="8">
        <f>SUM(F183:F185)</f>
        <v>40510.800000000003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4000</v>
      </c>
      <c r="E183" s="8" t="s">
        <v>2</v>
      </c>
      <c r="F183" s="8">
        <v>4000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12260</v>
      </c>
      <c r="E184" s="8" t="s">
        <v>2</v>
      </c>
      <c r="F184" s="8">
        <v>12260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24250.799999999999</v>
      </c>
      <c r="E185" s="8" t="s">
        <v>2</v>
      </c>
      <c r="F185" s="8">
        <v>24250.799999999999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25000</v>
      </c>
      <c r="E186" s="8" t="s">
        <v>2</v>
      </c>
      <c r="F186" s="8">
        <f>F191</f>
        <v>25000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25000</v>
      </c>
      <c r="E191" s="8" t="s">
        <v>2</v>
      </c>
      <c r="F191" s="8">
        <v>25000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-60000</v>
      </c>
      <c r="E210" s="8" t="s">
        <v>2</v>
      </c>
      <c r="F210" s="20">
        <f>F212+F217+F225+F228</f>
        <v>-60000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573</v>
      </c>
      <c r="C228" s="6" t="s">
        <v>212</v>
      </c>
      <c r="D228" s="8">
        <f>SUM(D230:D233)</f>
        <v>-60000</v>
      </c>
      <c r="E228" s="8" t="s">
        <v>2</v>
      </c>
      <c r="F228" s="20">
        <f>SUM(F230:F233)</f>
        <v>-60000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-60000</v>
      </c>
      <c r="E230" s="8" t="s">
        <v>2</v>
      </c>
      <c r="F230" s="22">
        <v>-60000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4"/>
  <sheetViews>
    <sheetView topLeftCell="A2" workbookViewId="0">
      <selection activeCell="A6" sqref="A6:H6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62" customWidth="1"/>
    <col min="7" max="8" width="11.42578125" style="62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01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8.75" hidden="1" customHeight="1">
      <c r="A1" s="85" t="s">
        <v>586</v>
      </c>
      <c r="B1" s="85"/>
      <c r="C1" s="85"/>
      <c r="D1" s="85"/>
      <c r="E1" s="85"/>
      <c r="F1" s="85"/>
      <c r="G1" s="85"/>
      <c r="H1" s="85"/>
      <c r="O1" s="100">
        <v>734.4</v>
      </c>
    </row>
    <row r="2" spans="1:42" s="23" customFormat="1" ht="17.25" customHeight="1">
      <c r="A2" s="78"/>
      <c r="B2" s="78"/>
      <c r="C2" s="78"/>
      <c r="D2" s="78"/>
      <c r="E2" s="78"/>
      <c r="F2" s="78"/>
      <c r="G2" s="102" t="s">
        <v>594</v>
      </c>
      <c r="H2" s="102"/>
      <c r="O2" s="100"/>
    </row>
    <row r="3" spans="1:42" s="1" customFormat="1" ht="15" customHeight="1">
      <c r="A3" s="85" t="s">
        <v>544</v>
      </c>
      <c r="B3" s="85"/>
      <c r="C3" s="85"/>
      <c r="D3" s="85"/>
      <c r="E3" s="85"/>
      <c r="F3" s="85"/>
      <c r="G3" s="85"/>
      <c r="H3" s="85"/>
      <c r="I3" s="72"/>
      <c r="J3" s="72"/>
      <c r="K3" s="72"/>
      <c r="L3" s="72"/>
      <c r="M3" s="72"/>
      <c r="N3" s="72"/>
      <c r="O3" s="100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</row>
    <row r="4" spans="1:42" s="1" customFormat="1" ht="16.5" customHeight="1">
      <c r="A4" s="85" t="s">
        <v>560</v>
      </c>
      <c r="B4" s="85"/>
      <c r="C4" s="85"/>
      <c r="D4" s="85"/>
      <c r="E4" s="85"/>
      <c r="F4" s="85"/>
      <c r="G4" s="85"/>
      <c r="H4" s="85"/>
      <c r="I4" s="72"/>
      <c r="J4" s="72"/>
      <c r="K4" s="72"/>
      <c r="L4" s="72"/>
      <c r="M4" s="72"/>
      <c r="N4" s="72"/>
      <c r="O4" s="100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</row>
    <row r="5" spans="1:42" s="1" customFormat="1" ht="14.25" customHeight="1">
      <c r="A5" s="85" t="s">
        <v>599</v>
      </c>
      <c r="B5" s="85"/>
      <c r="C5" s="85"/>
      <c r="D5" s="85"/>
      <c r="E5" s="85"/>
      <c r="F5" s="85"/>
      <c r="G5" s="85"/>
      <c r="H5" s="85"/>
      <c r="I5" s="72"/>
      <c r="J5" s="72"/>
      <c r="K5" s="72"/>
      <c r="L5" s="72"/>
      <c r="M5" s="72"/>
      <c r="N5" s="72"/>
      <c r="O5" s="100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</row>
    <row r="6" spans="1:42" s="1" customFormat="1" ht="15.75" customHeight="1">
      <c r="A6" s="85" t="s">
        <v>601</v>
      </c>
      <c r="B6" s="85"/>
      <c r="C6" s="85"/>
      <c r="D6" s="85"/>
      <c r="E6" s="85"/>
      <c r="F6" s="85"/>
      <c r="G6" s="85"/>
      <c r="H6" s="85"/>
      <c r="I6" s="72"/>
      <c r="J6" s="72"/>
      <c r="K6" s="72"/>
      <c r="L6" s="72"/>
      <c r="M6" s="72"/>
      <c r="N6" s="72"/>
      <c r="O6" s="100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</row>
    <row r="7" spans="1:42" s="23" customFormat="1" ht="17.25" hidden="1" customHeight="1">
      <c r="A7" s="78"/>
      <c r="B7" s="78"/>
      <c r="C7" s="78"/>
      <c r="D7" s="78"/>
      <c r="E7" s="78"/>
      <c r="F7" s="78"/>
      <c r="G7" s="78"/>
      <c r="H7" s="78"/>
      <c r="O7" s="100"/>
    </row>
    <row r="8" spans="1:42" s="10" customFormat="1" ht="12" customHeight="1">
      <c r="A8" s="103" t="s">
        <v>479</v>
      </c>
      <c r="B8" s="103"/>
      <c r="C8" s="103"/>
      <c r="D8" s="103"/>
      <c r="E8" s="103"/>
      <c r="F8" s="103"/>
      <c r="G8" s="103"/>
      <c r="H8" s="103"/>
      <c r="O8" s="100"/>
    </row>
    <row r="9" spans="1:42" s="10" customFormat="1" ht="27.75" customHeight="1">
      <c r="A9" s="86" t="s">
        <v>578</v>
      </c>
      <c r="B9" s="86"/>
      <c r="C9" s="86"/>
      <c r="D9" s="86"/>
      <c r="E9" s="86"/>
      <c r="F9" s="86"/>
      <c r="G9" s="86"/>
      <c r="H9" s="86"/>
      <c r="O9" s="100"/>
    </row>
    <row r="10" spans="1:42" ht="15" hidden="1" customHeight="1">
      <c r="O10" s="100"/>
    </row>
    <row r="11" spans="1:42" ht="15" hidden="1" customHeight="1">
      <c r="O11" s="100"/>
    </row>
    <row r="12" spans="1:42" ht="13.5" customHeight="1">
      <c r="A12" s="4"/>
      <c r="B12" s="4"/>
      <c r="C12" s="4"/>
      <c r="D12" s="4"/>
      <c r="E12" s="4"/>
      <c r="F12" s="63"/>
      <c r="G12" s="104" t="s">
        <v>1</v>
      </c>
      <c r="H12" s="105"/>
      <c r="I12" s="106"/>
      <c r="O12" s="100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64" t="s">
        <v>482</v>
      </c>
      <c r="G13" s="64" t="s">
        <v>8</v>
      </c>
      <c r="H13" s="64" t="s">
        <v>9</v>
      </c>
      <c r="I13" s="26"/>
      <c r="O13" s="100"/>
    </row>
    <row r="14" spans="1:42" s="77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65">
        <v>7</v>
      </c>
      <c r="G14" s="65">
        <v>8</v>
      </c>
      <c r="H14" s="65">
        <v>8</v>
      </c>
      <c r="O14" s="100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SUM(F16,F102,F119,F148,F211,F251,F281,F310,F344,F375,F399)</f>
        <v>4013335.8000000003</v>
      </c>
      <c r="G15" s="8">
        <f>SUM(G16,G102,G119,G148,G211,G251,G281,G310,G344,G375,G399)</f>
        <v>3235526.9</v>
      </c>
      <c r="H15" s="8">
        <f>SUM(H16,H102,H119,H148,H211,H251,H281,H310,H344,H375,H399)</f>
        <v>1456158.9</v>
      </c>
      <c r="K15" s="3"/>
      <c r="M15" s="3"/>
      <c r="O15" s="100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G16+H16</f>
        <v>935809.8</v>
      </c>
      <c r="G16" s="8">
        <f>SUM(G18,G46,G50,G67,G70,G73,G93,G96)</f>
        <v>624752</v>
      </c>
      <c r="H16" s="8">
        <f>SUM(H18,H46,H50,H67,H70,H73)</f>
        <v>311057.8</v>
      </c>
      <c r="O16" s="100"/>
    </row>
    <row r="17" spans="1:15">
      <c r="A17" s="6"/>
      <c r="B17" s="6"/>
      <c r="C17" s="6"/>
      <c r="D17" s="6"/>
      <c r="E17" s="41" t="s">
        <v>14</v>
      </c>
      <c r="F17" s="66"/>
      <c r="G17" s="66"/>
      <c r="H17" s="66"/>
      <c r="O17" s="100"/>
    </row>
    <row r="18" spans="1:15" s="54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00"/>
    </row>
    <row r="19" spans="1:15" s="54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00"/>
    </row>
    <row r="20" spans="1:15" s="54" customFormat="1" ht="24">
      <c r="A20" s="6"/>
      <c r="B20" s="6"/>
      <c r="C20" s="6"/>
      <c r="D20" s="6"/>
      <c r="E20" s="42" t="s">
        <v>483</v>
      </c>
      <c r="F20" s="66"/>
      <c r="G20" s="66"/>
      <c r="H20" s="66"/>
      <c r="O20" s="100"/>
    </row>
    <row r="21" spans="1:15" s="54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66">
        <v>0</v>
      </c>
      <c r="O21" s="100"/>
    </row>
    <row r="22" spans="1:15" s="54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66">
        <v>0</v>
      </c>
      <c r="O22" s="100"/>
    </row>
    <row r="23" spans="1:15" s="54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66">
        <v>0</v>
      </c>
      <c r="O23" s="100"/>
    </row>
    <row r="24" spans="1:15" s="54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66">
        <v>0</v>
      </c>
      <c r="O24" s="100"/>
    </row>
    <row r="25" spans="1:15" s="54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66">
        <v>0</v>
      </c>
      <c r="O25" s="100"/>
    </row>
    <row r="26" spans="1:15" s="54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66">
        <v>0</v>
      </c>
      <c r="O26" s="100"/>
    </row>
    <row r="27" spans="1:15" s="54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66">
        <v>0</v>
      </c>
      <c r="O27" s="100"/>
    </row>
    <row r="28" spans="1:15" s="54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66">
        <v>0</v>
      </c>
      <c r="O28" s="100"/>
    </row>
    <row r="29" spans="1:15" s="54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66">
        <v>0</v>
      </c>
      <c r="O29" s="100"/>
    </row>
    <row r="30" spans="1:15" s="54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66">
        <v>0</v>
      </c>
      <c r="O30" s="100"/>
    </row>
    <row r="31" spans="1:15" s="54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66">
        <v>0</v>
      </c>
      <c r="O31" s="100"/>
    </row>
    <row r="32" spans="1:15" s="54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66">
        <v>0</v>
      </c>
      <c r="O32" s="100"/>
    </row>
    <row r="33" spans="1:16" s="54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66">
        <v>0</v>
      </c>
      <c r="O33" s="100"/>
    </row>
    <row r="34" spans="1:16" s="54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66">
        <v>0</v>
      </c>
      <c r="O34" s="100"/>
    </row>
    <row r="35" spans="1:16" s="54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66">
        <v>0</v>
      </c>
      <c r="O35" s="100"/>
    </row>
    <row r="36" spans="1:16" s="54" customFormat="1" ht="15" customHeight="1">
      <c r="A36" s="6"/>
      <c r="B36" s="6"/>
      <c r="C36" s="6"/>
      <c r="D36" s="6"/>
      <c r="E36" s="58" t="s">
        <v>499</v>
      </c>
      <c r="F36" s="8">
        <f>SUM(G36:H36)</f>
        <v>18000</v>
      </c>
      <c r="G36" s="8">
        <v>18000</v>
      </c>
      <c r="H36" s="66">
        <v>0</v>
      </c>
      <c r="N36" s="55"/>
      <c r="O36" s="100"/>
      <c r="P36" s="56"/>
    </row>
    <row r="37" spans="1:16" s="54" customFormat="1" ht="15" customHeight="1">
      <c r="A37" s="6"/>
      <c r="B37" s="6"/>
      <c r="C37" s="6"/>
      <c r="D37" s="6"/>
      <c r="E37" s="58" t="s">
        <v>500</v>
      </c>
      <c r="F37" s="8">
        <f t="shared" si="0"/>
        <v>0</v>
      </c>
      <c r="G37" s="8">
        <v>0</v>
      </c>
      <c r="H37" s="66">
        <v>0</v>
      </c>
      <c r="O37" s="100"/>
    </row>
    <row r="38" spans="1:16" s="54" customFormat="1" ht="15" customHeight="1">
      <c r="A38" s="6"/>
      <c r="B38" s="6"/>
      <c r="C38" s="6"/>
      <c r="D38" s="6"/>
      <c r="E38" s="58" t="s">
        <v>501</v>
      </c>
      <c r="F38" s="8">
        <f t="shared" si="0"/>
        <v>2500</v>
      </c>
      <c r="G38" s="8">
        <v>2500</v>
      </c>
      <c r="H38" s="66">
        <v>0</v>
      </c>
      <c r="O38" s="100"/>
    </row>
    <row r="39" spans="1:16" s="54" customFormat="1" ht="15" customHeight="1">
      <c r="A39" s="6"/>
      <c r="B39" s="6"/>
      <c r="C39" s="6"/>
      <c r="D39" s="6"/>
      <c r="E39" s="58" t="s">
        <v>513</v>
      </c>
      <c r="F39" s="8">
        <f>G39</f>
        <v>3500</v>
      </c>
      <c r="G39" s="8">
        <v>3500</v>
      </c>
      <c r="H39" s="66">
        <v>0</v>
      </c>
      <c r="O39" s="100"/>
    </row>
    <row r="40" spans="1:16" s="54" customFormat="1" ht="15" customHeight="1">
      <c r="A40" s="6"/>
      <c r="B40" s="6"/>
      <c r="C40" s="6"/>
      <c r="D40" s="6"/>
      <c r="E40" s="58" t="s">
        <v>502</v>
      </c>
      <c r="F40" s="8">
        <f t="shared" si="0"/>
        <v>200</v>
      </c>
      <c r="G40" s="8">
        <v>200</v>
      </c>
      <c r="H40" s="66">
        <v>0</v>
      </c>
      <c r="O40" s="100"/>
    </row>
    <row r="41" spans="1:16" s="54" customFormat="1" ht="25.5" customHeight="1">
      <c r="A41" s="6"/>
      <c r="B41" s="6"/>
      <c r="C41" s="6"/>
      <c r="D41" s="6"/>
      <c r="E41" s="58" t="s">
        <v>518</v>
      </c>
      <c r="F41" s="8">
        <f>H41</f>
        <v>0</v>
      </c>
      <c r="G41" s="8">
        <v>0</v>
      </c>
      <c r="H41" s="66">
        <v>0</v>
      </c>
      <c r="O41" s="100"/>
    </row>
    <row r="42" spans="1:16" s="54" customFormat="1" ht="15" customHeight="1">
      <c r="A42" s="6"/>
      <c r="B42" s="6"/>
      <c r="C42" s="6"/>
      <c r="D42" s="6"/>
      <c r="E42" s="59" t="s">
        <v>587</v>
      </c>
      <c r="F42" s="8">
        <f t="shared" si="0"/>
        <v>0</v>
      </c>
      <c r="G42" s="8">
        <v>0</v>
      </c>
      <c r="H42" s="66">
        <v>0</v>
      </c>
      <c r="O42" s="100"/>
    </row>
    <row r="43" spans="1:16" s="54" customFormat="1" ht="15" customHeight="1">
      <c r="A43" s="6"/>
      <c r="B43" s="6"/>
      <c r="C43" s="6"/>
      <c r="D43" s="6"/>
      <c r="E43" s="58" t="s">
        <v>503</v>
      </c>
      <c r="F43" s="8">
        <f t="shared" si="0"/>
        <v>10000</v>
      </c>
      <c r="G43" s="8">
        <v>0</v>
      </c>
      <c r="H43" s="8">
        <v>10000</v>
      </c>
      <c r="O43" s="100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00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00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00"/>
    </row>
    <row r="47" spans="1:16" ht="15.75" customHeight="1">
      <c r="A47" s="6"/>
      <c r="B47" s="6"/>
      <c r="C47" s="6"/>
      <c r="D47" s="6"/>
      <c r="E47" s="41" t="s">
        <v>16</v>
      </c>
      <c r="F47" s="66"/>
      <c r="G47" s="66"/>
      <c r="H47" s="66"/>
      <c r="O47" s="100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00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00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00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66"/>
      <c r="H51" s="66"/>
      <c r="O51" s="100"/>
    </row>
    <row r="52" spans="1:15" ht="27.7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00"/>
    </row>
    <row r="53" spans="1:15" ht="1.5" hidden="1" customHeight="1">
      <c r="A53" s="6"/>
      <c r="B53" s="6"/>
      <c r="C53" s="6"/>
      <c r="D53" s="6"/>
      <c r="E53" s="42" t="s">
        <v>483</v>
      </c>
      <c r="F53" s="66"/>
      <c r="G53" s="66"/>
      <c r="H53" s="66"/>
      <c r="O53" s="100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66">
        <v>0</v>
      </c>
      <c r="H54" s="66"/>
      <c r="O54" s="100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66"/>
      <c r="H55" s="66"/>
      <c r="O55" s="100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66"/>
      <c r="H56" s="66"/>
      <c r="O56" s="100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66"/>
      <c r="H57" s="66"/>
      <c r="O57" s="100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66"/>
      <c r="H58" s="66"/>
      <c r="O58" s="100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66"/>
      <c r="H59" s="66"/>
      <c r="O59" s="100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66"/>
      <c r="H60" s="66"/>
      <c r="O60" s="100"/>
    </row>
    <row r="61" spans="1:15" ht="15.75" hidden="1" customHeight="1">
      <c r="A61" s="6"/>
      <c r="B61" s="6"/>
      <c r="C61" s="6"/>
      <c r="D61" s="6"/>
      <c r="E61" s="43" t="s">
        <v>561</v>
      </c>
      <c r="F61" s="8">
        <v>0</v>
      </c>
      <c r="G61" s="66">
        <v>0</v>
      </c>
      <c r="H61" s="66"/>
      <c r="O61" s="100"/>
    </row>
    <row r="62" spans="1:15" ht="25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00"/>
    </row>
    <row r="63" spans="1:15" ht="14.2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00"/>
    </row>
    <row r="64" spans="1:15" ht="19.5" hidden="1" customHeight="1">
      <c r="A64" s="6"/>
      <c r="B64" s="6"/>
      <c r="C64" s="6"/>
      <c r="D64" s="6"/>
      <c r="E64" s="42" t="s">
        <v>483</v>
      </c>
      <c r="F64" s="66"/>
      <c r="G64" s="66"/>
      <c r="H64" s="66"/>
      <c r="O64" s="100"/>
    </row>
    <row r="65" spans="1:15" ht="21" hidden="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66">
        <v>0</v>
      </c>
      <c r="H65" s="66">
        <v>0</v>
      </c>
      <c r="O65" s="100"/>
    </row>
    <row r="66" spans="1:15" ht="15" hidden="1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66">
        <v>0</v>
      </c>
      <c r="H66" s="66">
        <v>0</v>
      </c>
      <c r="O66" s="100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00"/>
    </row>
    <row r="68" spans="1:15" ht="39.950000000000003" hidden="1" customHeight="1">
      <c r="A68" s="6"/>
      <c r="B68" s="6"/>
      <c r="C68" s="6"/>
      <c r="D68" s="6"/>
      <c r="E68" s="41" t="s">
        <v>16</v>
      </c>
      <c r="F68" s="66"/>
      <c r="G68" s="66"/>
      <c r="H68" s="66"/>
      <c r="O68" s="100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00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00"/>
    </row>
    <row r="71" spans="1:15" ht="39.950000000000003" hidden="1" customHeight="1">
      <c r="A71" s="6"/>
      <c r="B71" s="6"/>
      <c r="C71" s="6"/>
      <c r="D71" s="6"/>
      <c r="E71" s="41" t="s">
        <v>16</v>
      </c>
      <c r="F71" s="66"/>
      <c r="G71" s="66"/>
      <c r="H71" s="66"/>
      <c r="O71" s="100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00"/>
    </row>
    <row r="73" spans="1:15" s="54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F75</f>
        <v>448179.8</v>
      </c>
      <c r="G73" s="8">
        <f>SUM(G75)</f>
        <v>147122</v>
      </c>
      <c r="H73" s="8">
        <f>SUM(H75)</f>
        <v>301057.8</v>
      </c>
      <c r="O73" s="100"/>
    </row>
    <row r="74" spans="1:15" s="54" customFormat="1" ht="39.950000000000003" hidden="1" customHeight="1">
      <c r="A74" s="6"/>
      <c r="B74" s="6"/>
      <c r="C74" s="6"/>
      <c r="D74" s="6"/>
      <c r="E74" s="41" t="s">
        <v>16</v>
      </c>
      <c r="F74" s="66"/>
      <c r="G74" s="66"/>
      <c r="H74" s="66"/>
      <c r="O74" s="100"/>
    </row>
    <row r="75" spans="1:15" s="54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G75+H75</f>
        <v>448179.8</v>
      </c>
      <c r="G75" s="8">
        <f>SUM(G77:G95)</f>
        <v>147122</v>
      </c>
      <c r="H75" s="8">
        <f>SUM(H77:H95)</f>
        <v>301057.8</v>
      </c>
      <c r="O75" s="100"/>
    </row>
    <row r="76" spans="1:15" s="54" customFormat="1" ht="24">
      <c r="A76" s="6"/>
      <c r="B76" s="6"/>
      <c r="C76" s="6"/>
      <c r="D76" s="6"/>
      <c r="E76" s="42" t="s">
        <v>483</v>
      </c>
      <c r="F76" s="66"/>
      <c r="G76" s="66"/>
      <c r="H76" s="66"/>
      <c r="O76" s="100"/>
    </row>
    <row r="77" spans="1:15" s="54" customFormat="1">
      <c r="A77" s="6"/>
      <c r="B77" s="6"/>
      <c r="C77" s="6"/>
      <c r="D77" s="6"/>
      <c r="E77" s="44" t="s">
        <v>511</v>
      </c>
      <c r="F77" s="8">
        <f>SUM(G77:H77)</f>
        <v>25000</v>
      </c>
      <c r="G77" s="8">
        <v>25000</v>
      </c>
      <c r="H77" s="8">
        <v>0</v>
      </c>
      <c r="O77" s="100"/>
    </row>
    <row r="78" spans="1:15" s="54" customFormat="1" ht="15" customHeight="1">
      <c r="A78" s="6"/>
      <c r="B78" s="6"/>
      <c r="C78" s="6"/>
      <c r="D78" s="6"/>
      <c r="E78" s="44" t="s">
        <v>487</v>
      </c>
      <c r="F78" s="8">
        <f t="shared" ref="F78:F85" si="2">SUM(G78:H78)</f>
        <v>8500</v>
      </c>
      <c r="G78" s="8">
        <v>8500</v>
      </c>
      <c r="H78" s="8">
        <v>0</v>
      </c>
      <c r="O78" s="100"/>
    </row>
    <row r="79" spans="1:15" s="54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00"/>
    </row>
    <row r="80" spans="1:15" s="54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00"/>
    </row>
    <row r="81" spans="1:15" s="54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00"/>
    </row>
    <row r="82" spans="1:15" s="54" customFormat="1" ht="15" customHeight="1">
      <c r="A82" s="6"/>
      <c r="B82" s="6"/>
      <c r="C82" s="6"/>
      <c r="D82" s="6"/>
      <c r="E82" s="43" t="s">
        <v>539</v>
      </c>
      <c r="F82" s="8">
        <f>G82</f>
        <v>22000</v>
      </c>
      <c r="G82" s="8">
        <v>22000</v>
      </c>
      <c r="H82" s="8">
        <v>0</v>
      </c>
      <c r="O82" s="100"/>
    </row>
    <row r="83" spans="1:15" s="54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00"/>
    </row>
    <row r="84" spans="1:15" s="54" customFormat="1" ht="30.75" customHeight="1">
      <c r="A84" s="6"/>
      <c r="B84" s="6"/>
      <c r="C84" s="6"/>
      <c r="D84" s="6"/>
      <c r="E84" s="43" t="s">
        <v>595</v>
      </c>
      <c r="F84" s="8">
        <f t="shared" si="2"/>
        <v>46690</v>
      </c>
      <c r="G84" s="8">
        <v>46690</v>
      </c>
      <c r="H84" s="8">
        <v>0</v>
      </c>
      <c r="O84" s="100"/>
    </row>
    <row r="85" spans="1:15" s="54" customFormat="1" ht="26.25" customHeight="1">
      <c r="A85" s="6"/>
      <c r="B85" s="6"/>
      <c r="C85" s="6"/>
      <c r="D85" s="6"/>
      <c r="E85" s="43" t="s">
        <v>596</v>
      </c>
      <c r="F85" s="8">
        <f t="shared" si="2"/>
        <v>2772</v>
      </c>
      <c r="G85" s="8">
        <v>2772</v>
      </c>
      <c r="H85" s="8">
        <v>0</v>
      </c>
      <c r="O85" s="100"/>
    </row>
    <row r="86" spans="1:15" s="54" customFormat="1" ht="18" customHeight="1">
      <c r="A86" s="6"/>
      <c r="B86" s="6"/>
      <c r="C86" s="6"/>
      <c r="D86" s="6"/>
      <c r="E86" s="43" t="s">
        <v>513</v>
      </c>
      <c r="F86" s="8">
        <f t="shared" ref="F86:F87" si="3">SUM(G86:H86)</f>
        <v>12400</v>
      </c>
      <c r="G86" s="8">
        <v>12400</v>
      </c>
      <c r="H86" s="8">
        <v>0</v>
      </c>
      <c r="O86" s="100"/>
    </row>
    <row r="87" spans="1:15" s="54" customFormat="1" ht="27" customHeight="1">
      <c r="A87" s="6"/>
      <c r="B87" s="6"/>
      <c r="C87" s="6"/>
      <c r="D87" s="6"/>
      <c r="E87" s="43" t="s">
        <v>562</v>
      </c>
      <c r="F87" s="8">
        <f t="shared" si="3"/>
        <v>1160</v>
      </c>
      <c r="G87" s="8">
        <v>1160</v>
      </c>
      <c r="H87" s="8">
        <v>0</v>
      </c>
      <c r="O87" s="100"/>
    </row>
    <row r="88" spans="1:15" s="54" customFormat="1" ht="15" customHeight="1">
      <c r="A88" s="6"/>
      <c r="B88" s="6"/>
      <c r="C88" s="6"/>
      <c r="D88" s="6"/>
      <c r="E88" s="43" t="s">
        <v>564</v>
      </c>
      <c r="F88" s="67">
        <f>G88</f>
        <v>11000</v>
      </c>
      <c r="G88" s="67">
        <v>11000</v>
      </c>
      <c r="H88" s="8">
        <v>0</v>
      </c>
      <c r="O88" s="100"/>
    </row>
    <row r="89" spans="1:15" s="54" customFormat="1" ht="31.5" customHeight="1">
      <c r="A89" s="6"/>
      <c r="B89" s="6"/>
      <c r="C89" s="6"/>
      <c r="D89" s="6"/>
      <c r="E89" s="43" t="s">
        <v>514</v>
      </c>
      <c r="F89" s="8">
        <f t="shared" ref="F89:F90" si="4">SUM(G89:H89)</f>
        <v>5000</v>
      </c>
      <c r="G89" s="8">
        <v>5000</v>
      </c>
      <c r="H89" s="8">
        <v>0</v>
      </c>
      <c r="I89" s="54" t="s">
        <v>516</v>
      </c>
      <c r="J89" s="54" t="s">
        <v>517</v>
      </c>
      <c r="O89" s="100"/>
    </row>
    <row r="90" spans="1:15" s="54" customFormat="1" ht="16.5" customHeight="1">
      <c r="A90" s="6"/>
      <c r="B90" s="6"/>
      <c r="C90" s="6"/>
      <c r="D90" s="6"/>
      <c r="E90" s="43" t="s">
        <v>502</v>
      </c>
      <c r="F90" s="8">
        <f t="shared" si="4"/>
        <v>2500</v>
      </c>
      <c r="G90" s="8">
        <v>2500</v>
      </c>
      <c r="H90" s="8">
        <v>0</v>
      </c>
      <c r="I90" s="54" t="s">
        <v>519</v>
      </c>
      <c r="O90" s="100"/>
    </row>
    <row r="91" spans="1:15" s="54" customFormat="1" ht="15" customHeight="1">
      <c r="A91" s="6"/>
      <c r="B91" s="6"/>
      <c r="C91" s="6"/>
      <c r="D91" s="6"/>
      <c r="E91" s="44" t="s">
        <v>593</v>
      </c>
      <c r="F91" s="8">
        <f>SUM(G91:H91)</f>
        <v>61000</v>
      </c>
      <c r="G91" s="8">
        <v>0</v>
      </c>
      <c r="H91" s="8">
        <v>61000</v>
      </c>
      <c r="O91" s="100"/>
    </row>
    <row r="92" spans="1:15" s="54" customFormat="1" ht="24.75" customHeight="1">
      <c r="A92" s="6"/>
      <c r="B92" s="6"/>
      <c r="C92" s="6"/>
      <c r="D92" s="6"/>
      <c r="E92" s="44" t="s">
        <v>518</v>
      </c>
      <c r="F92" s="8">
        <f>SUM(G92:H92)</f>
        <v>191717</v>
      </c>
      <c r="G92" s="8">
        <v>0</v>
      </c>
      <c r="H92" s="8">
        <v>191717</v>
      </c>
      <c r="O92" s="100"/>
    </row>
    <row r="93" spans="1:15" ht="15" customHeight="1">
      <c r="A93" s="6"/>
      <c r="B93" s="6"/>
      <c r="C93" s="6"/>
      <c r="D93" s="6"/>
      <c r="E93" s="44" t="s">
        <v>537</v>
      </c>
      <c r="F93" s="8">
        <f>SUM(G93:H93)</f>
        <v>18340.8</v>
      </c>
      <c r="G93" s="8">
        <v>0</v>
      </c>
      <c r="H93" s="8">
        <v>18340.8</v>
      </c>
      <c r="O93" s="100"/>
    </row>
    <row r="94" spans="1:15" ht="18.75" customHeight="1">
      <c r="A94" s="6"/>
      <c r="B94" s="6"/>
      <c r="C94" s="6"/>
      <c r="D94" s="6"/>
      <c r="E94" s="43" t="s">
        <v>520</v>
      </c>
      <c r="F94" s="8">
        <f t="shared" ref="F94:F95" si="5">SUM(G94:H94)</f>
        <v>25000</v>
      </c>
      <c r="G94" s="8">
        <v>0</v>
      </c>
      <c r="H94" s="8">
        <v>25000</v>
      </c>
      <c r="O94" s="100"/>
    </row>
    <row r="95" spans="1:15" ht="14.25" customHeight="1">
      <c r="A95" s="6"/>
      <c r="B95" s="6"/>
      <c r="C95" s="6"/>
      <c r="D95" s="6"/>
      <c r="E95" s="43" t="s">
        <v>588</v>
      </c>
      <c r="F95" s="8">
        <f t="shared" si="5"/>
        <v>5000</v>
      </c>
      <c r="G95" s="8">
        <v>0</v>
      </c>
      <c r="H95" s="8">
        <v>5000</v>
      </c>
      <c r="O95" s="100"/>
    </row>
    <row r="96" spans="1:15" ht="0.75" customHeight="1">
      <c r="A96" s="6">
        <v>2180</v>
      </c>
      <c r="B96" s="6" t="s">
        <v>11</v>
      </c>
      <c r="C96" s="6" t="s">
        <v>40</v>
      </c>
      <c r="D96" s="6" t="s">
        <v>12</v>
      </c>
      <c r="E96" s="41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00"/>
    </row>
    <row r="97" spans="1:15" ht="0.75" customHeight="1">
      <c r="A97" s="6"/>
      <c r="B97" s="6"/>
      <c r="C97" s="6"/>
      <c r="D97" s="6"/>
      <c r="E97" s="41" t="s">
        <v>16</v>
      </c>
      <c r="F97" s="66"/>
      <c r="G97" s="66"/>
      <c r="H97" s="66"/>
      <c r="O97" s="100"/>
    </row>
    <row r="98" spans="1:15" ht="25.5" hidden="1" customHeight="1">
      <c r="A98" s="6">
        <v>2181</v>
      </c>
      <c r="B98" s="6" t="s">
        <v>11</v>
      </c>
      <c r="C98" s="6" t="s">
        <v>40</v>
      </c>
      <c r="D98" s="6" t="s">
        <v>11</v>
      </c>
      <c r="E98" s="41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00"/>
    </row>
    <row r="99" spans="1:15" ht="15" hidden="1" customHeight="1">
      <c r="A99" s="6"/>
      <c r="B99" s="6"/>
      <c r="C99" s="6"/>
      <c r="D99" s="6"/>
      <c r="E99" s="41" t="s">
        <v>16</v>
      </c>
      <c r="F99" s="66"/>
      <c r="G99" s="66"/>
      <c r="H99" s="66"/>
      <c r="O99" s="100"/>
    </row>
    <row r="100" spans="1:15" ht="15" hidden="1" customHeight="1">
      <c r="A100" s="6">
        <v>2182</v>
      </c>
      <c r="B100" s="6" t="s">
        <v>11</v>
      </c>
      <c r="C100" s="6" t="s">
        <v>40</v>
      </c>
      <c r="D100" s="6" t="s">
        <v>11</v>
      </c>
      <c r="E100" s="41" t="s">
        <v>42</v>
      </c>
      <c r="F100" s="8">
        <f>SUM(G100,H100)</f>
        <v>0</v>
      </c>
      <c r="G100" s="8">
        <v>0</v>
      </c>
      <c r="H100" s="8">
        <v>0</v>
      </c>
      <c r="O100" s="100"/>
    </row>
    <row r="101" spans="1:15" ht="15" hidden="1" customHeight="1">
      <c r="A101" s="6">
        <v>2183</v>
      </c>
      <c r="B101" s="6" t="s">
        <v>11</v>
      </c>
      <c r="C101" s="6" t="s">
        <v>40</v>
      </c>
      <c r="D101" s="6" t="s">
        <v>11</v>
      </c>
      <c r="E101" s="41" t="s">
        <v>43</v>
      </c>
      <c r="F101" s="8">
        <f>SUM(G101,H101)</f>
        <v>0</v>
      </c>
      <c r="G101" s="8">
        <v>0</v>
      </c>
      <c r="H101" s="8">
        <v>0</v>
      </c>
      <c r="O101" s="100"/>
    </row>
    <row r="102" spans="1:15" ht="26.25" customHeight="1">
      <c r="A102" s="6">
        <v>2200</v>
      </c>
      <c r="B102" s="6" t="s">
        <v>18</v>
      </c>
      <c r="C102" s="6" t="s">
        <v>12</v>
      </c>
      <c r="D102" s="6" t="s">
        <v>12</v>
      </c>
      <c r="E102" s="41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00"/>
    </row>
    <row r="103" spans="1:15" ht="0.75" hidden="1" customHeight="1">
      <c r="A103" s="6"/>
      <c r="B103" s="6"/>
      <c r="C103" s="6"/>
      <c r="D103" s="6"/>
      <c r="E103" s="41" t="s">
        <v>14</v>
      </c>
      <c r="F103" s="66"/>
      <c r="G103" s="66"/>
      <c r="H103" s="66"/>
      <c r="O103" s="100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41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00"/>
    </row>
    <row r="105" spans="1:15" ht="39.75" hidden="1" customHeight="1">
      <c r="A105" s="6"/>
      <c r="B105" s="6"/>
      <c r="C105" s="6"/>
      <c r="D105" s="6"/>
      <c r="E105" s="41" t="s">
        <v>16</v>
      </c>
      <c r="F105" s="66"/>
      <c r="G105" s="66"/>
      <c r="H105" s="66"/>
      <c r="O105" s="100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41" t="s">
        <v>46</v>
      </c>
      <c r="F106" s="8">
        <f>SUM(G106,H106)</f>
        <v>0</v>
      </c>
      <c r="G106" s="8">
        <v>0</v>
      </c>
      <c r="H106" s="8">
        <v>0</v>
      </c>
      <c r="O106" s="100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41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00"/>
    </row>
    <row r="108" spans="1:15" ht="39.75" hidden="1" customHeight="1">
      <c r="A108" s="6"/>
      <c r="B108" s="6"/>
      <c r="C108" s="6"/>
      <c r="D108" s="6"/>
      <c r="E108" s="41" t="s">
        <v>16</v>
      </c>
      <c r="F108" s="66"/>
      <c r="G108" s="66"/>
      <c r="H108" s="66"/>
      <c r="O108" s="100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41" t="s">
        <v>48</v>
      </c>
      <c r="F109" s="8">
        <f>SUM(G109,H109)</f>
        <v>0</v>
      </c>
      <c r="G109" s="8">
        <v>0</v>
      </c>
      <c r="H109" s="8">
        <v>0</v>
      </c>
      <c r="O109" s="100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41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00"/>
    </row>
    <row r="111" spans="1:15" ht="39.75" hidden="1" customHeight="1">
      <c r="A111" s="6"/>
      <c r="B111" s="6"/>
      <c r="C111" s="6"/>
      <c r="D111" s="6"/>
      <c r="E111" s="41" t="s">
        <v>16</v>
      </c>
      <c r="F111" s="66"/>
      <c r="G111" s="66"/>
      <c r="H111" s="66"/>
      <c r="O111" s="100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41" t="s">
        <v>50</v>
      </c>
      <c r="F112" s="8">
        <f>SUM(G112,H112)</f>
        <v>0</v>
      </c>
      <c r="G112" s="8">
        <v>0</v>
      </c>
      <c r="H112" s="8">
        <v>0</v>
      </c>
      <c r="O112" s="100"/>
    </row>
    <row r="113" spans="1:15" ht="1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41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00"/>
    </row>
    <row r="114" spans="1:15" ht="39.75" hidden="1" customHeight="1">
      <c r="A114" s="6"/>
      <c r="B114" s="6"/>
      <c r="C114" s="6"/>
      <c r="D114" s="6"/>
      <c r="E114" s="41" t="s">
        <v>16</v>
      </c>
      <c r="F114" s="66"/>
      <c r="G114" s="66"/>
      <c r="H114" s="66"/>
      <c r="O114" s="100"/>
    </row>
    <row r="115" spans="1:15" ht="1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41" t="s">
        <v>51</v>
      </c>
      <c r="F115" s="8">
        <f>SUM(G115,H115)</f>
        <v>0</v>
      </c>
      <c r="G115" s="8">
        <v>0</v>
      </c>
      <c r="H115" s="8">
        <v>0</v>
      </c>
      <c r="O115" s="100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41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00"/>
    </row>
    <row r="117" spans="1:15" ht="39.75" hidden="1" customHeight="1">
      <c r="A117" s="6"/>
      <c r="B117" s="6"/>
      <c r="C117" s="6"/>
      <c r="D117" s="6"/>
      <c r="E117" s="41" t="s">
        <v>16</v>
      </c>
      <c r="F117" s="66"/>
      <c r="G117" s="66"/>
      <c r="H117" s="66"/>
      <c r="O117" s="100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41" t="s">
        <v>52</v>
      </c>
      <c r="F118" s="8">
        <f>SUM(G118,H118)</f>
        <v>0</v>
      </c>
      <c r="G118" s="8">
        <v>0</v>
      </c>
      <c r="H118" s="8">
        <v>0</v>
      </c>
      <c r="O118" s="100"/>
    </row>
    <row r="119" spans="1:15" ht="51.75" customHeight="1">
      <c r="A119" s="6">
        <v>2300</v>
      </c>
      <c r="B119" s="6" t="s">
        <v>20</v>
      </c>
      <c r="C119" s="6" t="s">
        <v>12</v>
      </c>
      <c r="D119" s="6" t="s">
        <v>12</v>
      </c>
      <c r="E119" s="41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00"/>
    </row>
    <row r="120" spans="1:15" ht="15" hidden="1" customHeight="1">
      <c r="A120" s="6"/>
      <c r="B120" s="6"/>
      <c r="C120" s="6"/>
      <c r="D120" s="6"/>
      <c r="E120" s="41" t="s">
        <v>14</v>
      </c>
      <c r="F120" s="66"/>
      <c r="G120" s="66"/>
      <c r="H120" s="66"/>
      <c r="O120" s="100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41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00"/>
    </row>
    <row r="122" spans="1:15" ht="39.75" hidden="1" customHeight="1">
      <c r="A122" s="6"/>
      <c r="B122" s="6"/>
      <c r="C122" s="6"/>
      <c r="D122" s="6"/>
      <c r="E122" s="41" t="s">
        <v>16</v>
      </c>
      <c r="F122" s="66"/>
      <c r="G122" s="66"/>
      <c r="H122" s="66"/>
      <c r="O122" s="100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41" t="s">
        <v>55</v>
      </c>
      <c r="F123" s="8">
        <f>SUM(G123,H123)</f>
        <v>0</v>
      </c>
      <c r="G123" s="8">
        <v>0</v>
      </c>
      <c r="H123" s="8">
        <v>0</v>
      </c>
      <c r="O123" s="100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41" t="s">
        <v>56</v>
      </c>
      <c r="F124" s="8">
        <f>SUM(G124,H124)</f>
        <v>0</v>
      </c>
      <c r="G124" s="8">
        <v>0</v>
      </c>
      <c r="H124" s="8">
        <v>0</v>
      </c>
      <c r="O124" s="100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41" t="s">
        <v>57</v>
      </c>
      <c r="F125" s="8">
        <f>SUM(G125,H125)</f>
        <v>0</v>
      </c>
      <c r="G125" s="8">
        <v>0</v>
      </c>
      <c r="H125" s="8">
        <v>0</v>
      </c>
      <c r="O125" s="100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41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00"/>
    </row>
    <row r="127" spans="1:15" ht="39.75" hidden="1" customHeight="1">
      <c r="A127" s="6"/>
      <c r="B127" s="6"/>
      <c r="C127" s="6"/>
      <c r="D127" s="6"/>
      <c r="E127" s="41" t="s">
        <v>16</v>
      </c>
      <c r="F127" s="66"/>
      <c r="G127" s="66"/>
      <c r="H127" s="66"/>
      <c r="O127" s="100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41" t="s">
        <v>59</v>
      </c>
      <c r="F128" s="8">
        <f>SUM(G128,H128)</f>
        <v>0</v>
      </c>
      <c r="G128" s="8">
        <v>0</v>
      </c>
      <c r="H128" s="8">
        <v>0</v>
      </c>
      <c r="O128" s="100"/>
    </row>
    <row r="129" spans="1:15" ht="1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41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00"/>
    </row>
    <row r="130" spans="1:15" ht="39.75" hidden="1" customHeight="1">
      <c r="A130" s="6"/>
      <c r="B130" s="6"/>
      <c r="C130" s="6"/>
      <c r="D130" s="6"/>
      <c r="E130" s="41" t="s">
        <v>16</v>
      </c>
      <c r="F130" s="66"/>
      <c r="G130" s="66"/>
      <c r="H130" s="66"/>
      <c r="O130" s="100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41" t="s">
        <v>61</v>
      </c>
      <c r="F131" s="8">
        <f>SUM(G131,H131)</f>
        <v>0</v>
      </c>
      <c r="G131" s="8">
        <v>0</v>
      </c>
      <c r="H131" s="8">
        <v>0</v>
      </c>
      <c r="O131" s="100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41" t="s">
        <v>62</v>
      </c>
      <c r="F132" s="8">
        <f>SUM(G132,H132)</f>
        <v>0</v>
      </c>
      <c r="G132" s="8">
        <v>0</v>
      </c>
      <c r="H132" s="8">
        <v>0</v>
      </c>
      <c r="O132" s="100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41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00"/>
    </row>
    <row r="134" spans="1:15" ht="39.75" hidden="1" customHeight="1">
      <c r="A134" s="6"/>
      <c r="B134" s="6"/>
      <c r="C134" s="6"/>
      <c r="D134" s="6"/>
      <c r="E134" s="41" t="s">
        <v>16</v>
      </c>
      <c r="F134" s="66"/>
      <c r="G134" s="66"/>
      <c r="H134" s="66"/>
      <c r="O134" s="100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41" t="s">
        <v>63</v>
      </c>
      <c r="F135" s="8">
        <f>SUM(G135,H135)</f>
        <v>0</v>
      </c>
      <c r="G135" s="8">
        <v>0</v>
      </c>
      <c r="H135" s="8">
        <v>0</v>
      </c>
      <c r="O135" s="100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41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00"/>
    </row>
    <row r="137" spans="1:15" ht="39.75" hidden="1" customHeight="1">
      <c r="A137" s="6"/>
      <c r="B137" s="6"/>
      <c r="C137" s="6"/>
      <c r="D137" s="6"/>
      <c r="E137" s="41" t="s">
        <v>16</v>
      </c>
      <c r="F137" s="66"/>
      <c r="G137" s="66"/>
      <c r="H137" s="66"/>
      <c r="O137" s="100"/>
    </row>
    <row r="138" spans="1:15" ht="2.2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41" t="s">
        <v>65</v>
      </c>
      <c r="F138" s="8">
        <f>SUM(G138,H138)</f>
        <v>0</v>
      </c>
      <c r="G138" s="8">
        <v>0</v>
      </c>
      <c r="H138" s="8">
        <v>0</v>
      </c>
      <c r="O138" s="100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41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00"/>
    </row>
    <row r="140" spans="1:15" ht="39.75" hidden="1" customHeight="1">
      <c r="A140" s="6"/>
      <c r="B140" s="6"/>
      <c r="C140" s="6"/>
      <c r="D140" s="6"/>
      <c r="E140" s="41" t="s">
        <v>16</v>
      </c>
      <c r="F140" s="66"/>
      <c r="G140" s="66"/>
      <c r="H140" s="66"/>
      <c r="O140" s="100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41" t="s">
        <v>66</v>
      </c>
      <c r="F141" s="8">
        <f>SUM(G141,H141)</f>
        <v>0</v>
      </c>
      <c r="G141" s="8">
        <v>0</v>
      </c>
      <c r="H141" s="8">
        <v>0</v>
      </c>
      <c r="O141" s="100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41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00"/>
    </row>
    <row r="143" spans="1:15" ht="39.75" hidden="1" customHeight="1">
      <c r="A143" s="6"/>
      <c r="B143" s="6"/>
      <c r="C143" s="6"/>
      <c r="D143" s="6"/>
      <c r="E143" s="41" t="s">
        <v>16</v>
      </c>
      <c r="F143" s="66"/>
      <c r="G143" s="66"/>
      <c r="H143" s="66"/>
      <c r="O143" s="100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41" t="s">
        <v>67</v>
      </c>
      <c r="F144" s="8">
        <f>SUM(G144,H144)</f>
        <v>0</v>
      </c>
      <c r="G144" s="8">
        <v>0</v>
      </c>
      <c r="H144" s="8">
        <v>0</v>
      </c>
      <c r="O144" s="100"/>
    </row>
    <row r="145" spans="1:15" ht="1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41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00"/>
    </row>
    <row r="146" spans="1:15" ht="39.75" hidden="1" customHeight="1">
      <c r="A146" s="6"/>
      <c r="B146" s="6"/>
      <c r="C146" s="6"/>
      <c r="D146" s="6"/>
      <c r="E146" s="41" t="s">
        <v>16</v>
      </c>
      <c r="F146" s="66"/>
      <c r="G146" s="66"/>
      <c r="H146" s="66"/>
      <c r="O146" s="100"/>
    </row>
    <row r="147" spans="1:15" ht="1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41" t="s">
        <v>69</v>
      </c>
      <c r="F147" s="8">
        <f>SUM(G147,H147)</f>
        <v>0</v>
      </c>
      <c r="G147" s="8">
        <v>0</v>
      </c>
      <c r="H147" s="8">
        <v>0</v>
      </c>
      <c r="O147" s="100"/>
    </row>
    <row r="148" spans="1:15" ht="38.25" customHeight="1">
      <c r="A148" s="6">
        <v>2400</v>
      </c>
      <c r="B148" s="6" t="s">
        <v>29</v>
      </c>
      <c r="C148" s="6" t="s">
        <v>12</v>
      </c>
      <c r="D148" s="6" t="s">
        <v>12</v>
      </c>
      <c r="E148" s="41" t="s">
        <v>70</v>
      </c>
      <c r="F148" s="8">
        <f>SUM(F150,F154,F163,F171,F176,F187,F190,F196,F205)</f>
        <v>796505.5</v>
      </c>
      <c r="G148" s="8">
        <f>SUM(G150,G154,G163,G171,G176,G187,G190,G196,G205)</f>
        <v>131924.4</v>
      </c>
      <c r="H148" s="8">
        <f>SUM(H150,H154,H163,H171,H176,H187,H190,H196,H205)</f>
        <v>664581.1</v>
      </c>
      <c r="O148" s="100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66"/>
      <c r="G149" s="66"/>
      <c r="H149" s="66"/>
      <c r="O149" s="100"/>
    </row>
    <row r="150" spans="1:15" ht="25.5" customHeight="1">
      <c r="A150" s="6">
        <v>2410</v>
      </c>
      <c r="B150" s="6" t="s">
        <v>29</v>
      </c>
      <c r="C150" s="6" t="s">
        <v>11</v>
      </c>
      <c r="D150" s="6" t="s">
        <v>12</v>
      </c>
      <c r="E150" s="41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00"/>
    </row>
    <row r="151" spans="1:15" ht="39.950000000000003" hidden="1" customHeight="1">
      <c r="A151" s="6"/>
      <c r="B151" s="6"/>
      <c r="C151" s="6"/>
      <c r="D151" s="6"/>
      <c r="E151" s="41" t="s">
        <v>16</v>
      </c>
      <c r="F151" s="66"/>
      <c r="G151" s="66"/>
      <c r="H151" s="66"/>
      <c r="O151" s="100"/>
    </row>
    <row r="152" spans="1:15" ht="15" customHeight="1">
      <c r="A152" s="6">
        <v>2411</v>
      </c>
      <c r="B152" s="6" t="s">
        <v>29</v>
      </c>
      <c r="C152" s="6" t="s">
        <v>11</v>
      </c>
      <c r="D152" s="6" t="s">
        <v>11</v>
      </c>
      <c r="E152" s="41" t="s">
        <v>72</v>
      </c>
      <c r="F152" s="8">
        <f>SUM(G152,H152)</f>
        <v>0</v>
      </c>
      <c r="G152" s="8">
        <v>0</v>
      </c>
      <c r="H152" s="8">
        <v>0</v>
      </c>
      <c r="O152" s="100"/>
    </row>
    <row r="153" spans="1:15" ht="15" customHeight="1">
      <c r="A153" s="6">
        <v>2412</v>
      </c>
      <c r="B153" s="6" t="s">
        <v>29</v>
      </c>
      <c r="C153" s="6" t="s">
        <v>11</v>
      </c>
      <c r="D153" s="6" t="s">
        <v>18</v>
      </c>
      <c r="E153" s="41" t="s">
        <v>73</v>
      </c>
      <c r="F153" s="8">
        <f>SUM(G153,H153)</f>
        <v>0</v>
      </c>
      <c r="G153" s="8">
        <v>0</v>
      </c>
      <c r="H153" s="8">
        <v>0</v>
      </c>
      <c r="O153" s="100"/>
    </row>
    <row r="154" spans="1:15" ht="25.5" customHeight="1">
      <c r="A154" s="6">
        <v>2420</v>
      </c>
      <c r="B154" s="6" t="s">
        <v>29</v>
      </c>
      <c r="C154" s="6" t="s">
        <v>18</v>
      </c>
      <c r="D154" s="6" t="s">
        <v>12</v>
      </c>
      <c r="E154" s="41" t="s">
        <v>74</v>
      </c>
      <c r="F154" s="8">
        <f>F156+F160</f>
        <v>99924.4</v>
      </c>
      <c r="G154" s="8">
        <f>G156+G160</f>
        <v>99924.4</v>
      </c>
      <c r="H154" s="8">
        <f>SUM(H157:H160)</f>
        <v>0</v>
      </c>
      <c r="O154" s="100"/>
    </row>
    <row r="155" spans="1:15" ht="39.950000000000003" hidden="1" customHeight="1">
      <c r="A155" s="6"/>
      <c r="B155" s="6"/>
      <c r="C155" s="6"/>
      <c r="D155" s="6"/>
      <c r="E155" s="41" t="s">
        <v>16</v>
      </c>
      <c r="F155" s="66"/>
      <c r="G155" s="66"/>
      <c r="H155" s="66"/>
      <c r="O155" s="100"/>
    </row>
    <row r="156" spans="1:15" ht="19.5" customHeight="1">
      <c r="A156" s="6"/>
      <c r="B156" s="6"/>
      <c r="C156" s="6"/>
      <c r="D156" s="6"/>
      <c r="E156" s="41" t="s">
        <v>484</v>
      </c>
      <c r="F156" s="66">
        <v>0</v>
      </c>
      <c r="G156" s="66">
        <v>0</v>
      </c>
      <c r="H156" s="66">
        <v>0</v>
      </c>
      <c r="O156" s="100"/>
    </row>
    <row r="157" spans="1:15" ht="15" customHeight="1">
      <c r="A157" s="6">
        <v>2421</v>
      </c>
      <c r="B157" s="6" t="s">
        <v>29</v>
      </c>
      <c r="C157" s="6" t="s">
        <v>18</v>
      </c>
      <c r="D157" s="6" t="s">
        <v>11</v>
      </c>
      <c r="E157" s="41" t="s">
        <v>75</v>
      </c>
      <c r="F157" s="8">
        <f>SUM(G157,H157)</f>
        <v>0</v>
      </c>
      <c r="G157" s="8">
        <v>0</v>
      </c>
      <c r="H157" s="8">
        <v>0</v>
      </c>
      <c r="O157" s="100"/>
    </row>
    <row r="158" spans="1:15" ht="15" customHeight="1">
      <c r="A158" s="6">
        <v>2422</v>
      </c>
      <c r="B158" s="6" t="s">
        <v>29</v>
      </c>
      <c r="C158" s="6" t="s">
        <v>18</v>
      </c>
      <c r="D158" s="6" t="s">
        <v>18</v>
      </c>
      <c r="E158" s="41" t="s">
        <v>76</v>
      </c>
      <c r="F158" s="8">
        <f>SUM(G158,H158)</f>
        <v>0</v>
      </c>
      <c r="G158" s="8">
        <v>0</v>
      </c>
      <c r="H158" s="8">
        <v>0</v>
      </c>
      <c r="O158" s="100"/>
    </row>
    <row r="159" spans="1:15" ht="15" customHeight="1">
      <c r="A159" s="6">
        <v>2423</v>
      </c>
      <c r="B159" s="6" t="s">
        <v>29</v>
      </c>
      <c r="C159" s="6" t="s">
        <v>18</v>
      </c>
      <c r="D159" s="6" t="s">
        <v>20</v>
      </c>
      <c r="E159" s="41" t="s">
        <v>77</v>
      </c>
      <c r="F159" s="8">
        <f>SUM(G159,H159)</f>
        <v>0</v>
      </c>
      <c r="G159" s="8">
        <v>0</v>
      </c>
      <c r="H159" s="8">
        <v>0</v>
      </c>
      <c r="O159" s="100"/>
    </row>
    <row r="160" spans="1:15" s="54" customFormat="1" ht="15" customHeight="1">
      <c r="A160" s="6">
        <v>2424</v>
      </c>
      <c r="B160" s="6" t="s">
        <v>29</v>
      </c>
      <c r="C160" s="6" t="s">
        <v>18</v>
      </c>
      <c r="D160" s="6" t="s">
        <v>29</v>
      </c>
      <c r="E160" s="41" t="s">
        <v>78</v>
      </c>
      <c r="F160" s="8">
        <f>G160</f>
        <v>99924.4</v>
      </c>
      <c r="G160" s="8">
        <f>G162</f>
        <v>99924.4</v>
      </c>
      <c r="H160" s="8">
        <f>SUM(H162)</f>
        <v>0</v>
      </c>
      <c r="O160" s="100"/>
    </row>
    <row r="161" spans="1:15" s="54" customFormat="1" ht="24" customHeight="1">
      <c r="A161" s="6"/>
      <c r="B161" s="6"/>
      <c r="C161" s="6"/>
      <c r="D161" s="6"/>
      <c r="E161" s="42" t="s">
        <v>483</v>
      </c>
      <c r="F161" s="8"/>
      <c r="G161" s="8"/>
      <c r="H161" s="8"/>
      <c r="O161" s="100"/>
    </row>
    <row r="162" spans="1:15" s="54" customFormat="1" ht="15.75" customHeight="1">
      <c r="A162" s="6"/>
      <c r="B162" s="6"/>
      <c r="C162" s="6"/>
      <c r="D162" s="6"/>
      <c r="E162" s="41" t="s">
        <v>521</v>
      </c>
      <c r="F162" s="8">
        <f>SUM(G162:H162)</f>
        <v>99924.4</v>
      </c>
      <c r="G162" s="8">
        <v>99924.4</v>
      </c>
      <c r="H162" s="8">
        <v>0</v>
      </c>
      <c r="O162" s="100"/>
    </row>
    <row r="163" spans="1:15" ht="15" hidden="1" customHeight="1">
      <c r="A163" s="6">
        <v>2430</v>
      </c>
      <c r="B163" s="6" t="s">
        <v>29</v>
      </c>
      <c r="C163" s="6" t="s">
        <v>20</v>
      </c>
      <c r="D163" s="6" t="s">
        <v>12</v>
      </c>
      <c r="E163" s="41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00"/>
    </row>
    <row r="164" spans="1:15" ht="15" hidden="1" customHeight="1">
      <c r="A164" s="6"/>
      <c r="B164" s="6"/>
      <c r="C164" s="6"/>
      <c r="D164" s="6"/>
      <c r="E164" s="41" t="s">
        <v>16</v>
      </c>
      <c r="F164" s="66"/>
      <c r="G164" s="66"/>
      <c r="H164" s="66"/>
      <c r="O164" s="100"/>
    </row>
    <row r="165" spans="1:15" ht="15" hidden="1" customHeight="1">
      <c r="A165" s="6">
        <v>2431</v>
      </c>
      <c r="B165" s="6" t="s">
        <v>29</v>
      </c>
      <c r="C165" s="6" t="s">
        <v>20</v>
      </c>
      <c r="D165" s="6" t="s">
        <v>11</v>
      </c>
      <c r="E165" s="41" t="s">
        <v>80</v>
      </c>
      <c r="F165" s="8">
        <f t="shared" ref="F165:F170" si="6">SUM(G165,H165)</f>
        <v>0</v>
      </c>
      <c r="G165" s="8">
        <v>0</v>
      </c>
      <c r="H165" s="8">
        <v>0</v>
      </c>
      <c r="O165" s="100"/>
    </row>
    <row r="166" spans="1:15" ht="15" hidden="1" customHeight="1">
      <c r="A166" s="6">
        <v>2432</v>
      </c>
      <c r="B166" s="6" t="s">
        <v>29</v>
      </c>
      <c r="C166" s="6" t="s">
        <v>20</v>
      </c>
      <c r="D166" s="6" t="s">
        <v>18</v>
      </c>
      <c r="E166" s="41" t="s">
        <v>81</v>
      </c>
      <c r="F166" s="8">
        <f t="shared" si="6"/>
        <v>0</v>
      </c>
      <c r="G166" s="8">
        <v>0</v>
      </c>
      <c r="H166" s="8">
        <v>0</v>
      </c>
      <c r="O166" s="100"/>
    </row>
    <row r="167" spans="1:15" ht="15" hidden="1" customHeight="1">
      <c r="A167" s="6">
        <v>2433</v>
      </c>
      <c r="B167" s="6" t="s">
        <v>29</v>
      </c>
      <c r="C167" s="6" t="s">
        <v>20</v>
      </c>
      <c r="D167" s="6" t="s">
        <v>20</v>
      </c>
      <c r="E167" s="41" t="s">
        <v>82</v>
      </c>
      <c r="F167" s="8">
        <f t="shared" si="6"/>
        <v>0</v>
      </c>
      <c r="G167" s="8">
        <v>0</v>
      </c>
      <c r="H167" s="8">
        <v>0</v>
      </c>
      <c r="O167" s="100"/>
    </row>
    <row r="168" spans="1:15" ht="15" hidden="1" customHeight="1">
      <c r="A168" s="6">
        <v>2434</v>
      </c>
      <c r="B168" s="6" t="s">
        <v>29</v>
      </c>
      <c r="C168" s="6" t="s">
        <v>20</v>
      </c>
      <c r="D168" s="6" t="s">
        <v>29</v>
      </c>
      <c r="E168" s="41" t="s">
        <v>83</v>
      </c>
      <c r="F168" s="8">
        <f t="shared" si="6"/>
        <v>0</v>
      </c>
      <c r="G168" s="8">
        <v>0</v>
      </c>
      <c r="H168" s="8">
        <v>0</v>
      </c>
      <c r="O168" s="100"/>
    </row>
    <row r="169" spans="1:15" ht="15" hidden="1" customHeight="1">
      <c r="A169" s="6">
        <v>2435</v>
      </c>
      <c r="B169" s="6" t="s">
        <v>29</v>
      </c>
      <c r="C169" s="6" t="s">
        <v>20</v>
      </c>
      <c r="D169" s="6" t="s">
        <v>32</v>
      </c>
      <c r="E169" s="41" t="s">
        <v>84</v>
      </c>
      <c r="F169" s="8">
        <f t="shared" si="6"/>
        <v>0</v>
      </c>
      <c r="G169" s="8">
        <v>0</v>
      </c>
      <c r="H169" s="8">
        <v>0</v>
      </c>
      <c r="O169" s="100"/>
    </row>
    <row r="170" spans="1:15" ht="15" hidden="1" customHeight="1">
      <c r="A170" s="6">
        <v>2436</v>
      </c>
      <c r="B170" s="6" t="s">
        <v>29</v>
      </c>
      <c r="C170" s="6" t="s">
        <v>20</v>
      </c>
      <c r="D170" s="6" t="s">
        <v>35</v>
      </c>
      <c r="E170" s="41" t="s">
        <v>85</v>
      </c>
      <c r="F170" s="8">
        <f t="shared" si="6"/>
        <v>0</v>
      </c>
      <c r="G170" s="8">
        <v>0</v>
      </c>
      <c r="H170" s="8">
        <v>0</v>
      </c>
      <c r="O170" s="100"/>
    </row>
    <row r="171" spans="1:15" ht="15" hidden="1" customHeight="1">
      <c r="A171" s="6">
        <v>2440</v>
      </c>
      <c r="B171" s="6" t="s">
        <v>29</v>
      </c>
      <c r="C171" s="6" t="s">
        <v>29</v>
      </c>
      <c r="D171" s="6" t="s">
        <v>12</v>
      </c>
      <c r="E171" s="41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00"/>
    </row>
    <row r="172" spans="1:15" ht="15" hidden="1" customHeight="1">
      <c r="A172" s="6"/>
      <c r="B172" s="6"/>
      <c r="C172" s="6"/>
      <c r="D172" s="6"/>
      <c r="E172" s="41" t="s">
        <v>16</v>
      </c>
      <c r="F172" s="66"/>
      <c r="G172" s="66"/>
      <c r="H172" s="66"/>
      <c r="O172" s="100"/>
    </row>
    <row r="173" spans="1:15" ht="15" hidden="1" customHeight="1">
      <c r="A173" s="6">
        <v>2441</v>
      </c>
      <c r="B173" s="6" t="s">
        <v>29</v>
      </c>
      <c r="C173" s="6" t="s">
        <v>29</v>
      </c>
      <c r="D173" s="6" t="s">
        <v>11</v>
      </c>
      <c r="E173" s="41" t="s">
        <v>87</v>
      </c>
      <c r="F173" s="8">
        <f>SUM(G173,H173)</f>
        <v>0</v>
      </c>
      <c r="G173" s="8">
        <v>0</v>
      </c>
      <c r="H173" s="8">
        <v>0</v>
      </c>
      <c r="O173" s="100"/>
    </row>
    <row r="174" spans="1:15" ht="15" hidden="1" customHeight="1">
      <c r="A174" s="6">
        <v>2442</v>
      </c>
      <c r="B174" s="6" t="s">
        <v>29</v>
      </c>
      <c r="C174" s="6" t="s">
        <v>29</v>
      </c>
      <c r="D174" s="6" t="s">
        <v>18</v>
      </c>
      <c r="E174" s="41" t="s">
        <v>88</v>
      </c>
      <c r="F174" s="8">
        <f>SUM(G174,H174)</f>
        <v>0</v>
      </c>
      <c r="G174" s="8">
        <v>0</v>
      </c>
      <c r="H174" s="8">
        <v>0</v>
      </c>
      <c r="O174" s="100"/>
    </row>
    <row r="175" spans="1:15" ht="11.25" hidden="1" customHeight="1">
      <c r="A175" s="6">
        <v>2443</v>
      </c>
      <c r="B175" s="6" t="s">
        <v>29</v>
      </c>
      <c r="C175" s="6" t="s">
        <v>29</v>
      </c>
      <c r="D175" s="6" t="s">
        <v>20</v>
      </c>
      <c r="E175" s="41" t="s">
        <v>89</v>
      </c>
      <c r="F175" s="8">
        <f>SUM(G175,H175)</f>
        <v>0</v>
      </c>
      <c r="G175" s="8">
        <v>0</v>
      </c>
      <c r="H175" s="8">
        <v>0</v>
      </c>
      <c r="O175" s="100"/>
    </row>
    <row r="176" spans="1:15" ht="15" customHeight="1">
      <c r="A176" s="6">
        <v>2450</v>
      </c>
      <c r="B176" s="6" t="s">
        <v>29</v>
      </c>
      <c r="C176" s="6" t="s">
        <v>32</v>
      </c>
      <c r="D176" s="6" t="s">
        <v>12</v>
      </c>
      <c r="E176" s="41" t="s">
        <v>90</v>
      </c>
      <c r="F176" s="8">
        <f>F178</f>
        <v>756581.1</v>
      </c>
      <c r="G176" s="8">
        <f>G178</f>
        <v>32000</v>
      </c>
      <c r="H176" s="8">
        <f>H178</f>
        <v>724581.1</v>
      </c>
      <c r="O176" s="100"/>
    </row>
    <row r="177" spans="1:15" ht="39.950000000000003" hidden="1" customHeight="1">
      <c r="A177" s="6"/>
      <c r="B177" s="6"/>
      <c r="C177" s="6"/>
      <c r="D177" s="6"/>
      <c r="E177" s="41" t="s">
        <v>16</v>
      </c>
      <c r="F177" s="66"/>
      <c r="G177" s="66"/>
      <c r="H177" s="66"/>
      <c r="O177" s="100"/>
    </row>
    <row r="178" spans="1:15" ht="15" customHeight="1">
      <c r="A178" s="6">
        <v>2451</v>
      </c>
      <c r="B178" s="6" t="s">
        <v>29</v>
      </c>
      <c r="C178" s="6" t="s">
        <v>32</v>
      </c>
      <c r="D178" s="6" t="s">
        <v>11</v>
      </c>
      <c r="E178" s="41" t="s">
        <v>91</v>
      </c>
      <c r="F178" s="8">
        <f>SUM(F180:F182)</f>
        <v>756581.1</v>
      </c>
      <c r="G178" s="8">
        <f>SUM(G180:G182)</f>
        <v>32000</v>
      </c>
      <c r="H178" s="8">
        <f>H182</f>
        <v>724581.1</v>
      </c>
      <c r="O178" s="100"/>
    </row>
    <row r="179" spans="1:15" ht="24" customHeight="1">
      <c r="A179" s="6"/>
      <c r="B179" s="6"/>
      <c r="C179" s="6"/>
      <c r="D179" s="6"/>
      <c r="E179" s="42" t="s">
        <v>483</v>
      </c>
      <c r="F179" s="8"/>
      <c r="G179" s="8"/>
      <c r="H179" s="8"/>
      <c r="O179" s="100"/>
    </row>
    <row r="180" spans="1:15" ht="24.75" customHeight="1">
      <c r="A180" s="6"/>
      <c r="B180" s="6"/>
      <c r="C180" s="6"/>
      <c r="D180" s="6"/>
      <c r="E180" s="44" t="s">
        <v>522</v>
      </c>
      <c r="F180" s="8">
        <f>SUM(G180:H180)</f>
        <v>32000</v>
      </c>
      <c r="G180" s="8">
        <v>32000</v>
      </c>
      <c r="H180" s="8">
        <v>0</v>
      </c>
      <c r="O180" s="100"/>
    </row>
    <row r="181" spans="1:15" ht="15" hidden="1" customHeight="1">
      <c r="A181" s="6"/>
      <c r="B181" s="6"/>
      <c r="C181" s="6"/>
      <c r="D181" s="6"/>
      <c r="E181" s="44" t="s">
        <v>515</v>
      </c>
      <c r="F181" s="8">
        <f>SUM(G181:H181)</f>
        <v>0</v>
      </c>
      <c r="G181" s="8"/>
      <c r="H181" s="8"/>
      <c r="O181" s="100"/>
    </row>
    <row r="182" spans="1:15" ht="23.25" customHeight="1">
      <c r="A182" s="6"/>
      <c r="B182" s="6"/>
      <c r="C182" s="6"/>
      <c r="D182" s="6"/>
      <c r="E182" s="44" t="s">
        <v>518</v>
      </c>
      <c r="F182" s="8">
        <f>SUM(G182:H182)</f>
        <v>724581.1</v>
      </c>
      <c r="G182" s="8">
        <v>0</v>
      </c>
      <c r="H182" s="19">
        <v>724581.1</v>
      </c>
      <c r="O182" s="100"/>
    </row>
    <row r="183" spans="1:15" ht="15" hidden="1" customHeight="1">
      <c r="A183" s="6">
        <v>2452</v>
      </c>
      <c r="B183" s="6" t="s">
        <v>29</v>
      </c>
      <c r="C183" s="6" t="s">
        <v>32</v>
      </c>
      <c r="D183" s="6" t="s">
        <v>18</v>
      </c>
      <c r="E183" s="41" t="s">
        <v>92</v>
      </c>
      <c r="F183" s="8">
        <f>SUM(G183,H183)</f>
        <v>0</v>
      </c>
      <c r="G183" s="8">
        <v>0</v>
      </c>
      <c r="H183" s="8">
        <v>0</v>
      </c>
      <c r="O183" s="100"/>
    </row>
    <row r="184" spans="1:15" ht="15" hidden="1" customHeight="1">
      <c r="A184" s="6">
        <v>2453</v>
      </c>
      <c r="B184" s="6" t="s">
        <v>29</v>
      </c>
      <c r="C184" s="6" t="s">
        <v>32</v>
      </c>
      <c r="D184" s="6" t="s">
        <v>20</v>
      </c>
      <c r="E184" s="41" t="s">
        <v>93</v>
      </c>
      <c r="F184" s="8">
        <f>SUM(G184,H184)</f>
        <v>0</v>
      </c>
      <c r="G184" s="8">
        <v>0</v>
      </c>
      <c r="H184" s="8">
        <v>0</v>
      </c>
      <c r="O184" s="100"/>
    </row>
    <row r="185" spans="1:15" ht="15" hidden="1" customHeight="1">
      <c r="A185" s="6">
        <v>2454</v>
      </c>
      <c r="B185" s="6" t="s">
        <v>29</v>
      </c>
      <c r="C185" s="6" t="s">
        <v>32</v>
      </c>
      <c r="D185" s="6" t="s">
        <v>29</v>
      </c>
      <c r="E185" s="41" t="s">
        <v>94</v>
      </c>
      <c r="F185" s="8">
        <f>SUM(G185,H185)</f>
        <v>0</v>
      </c>
      <c r="G185" s="8">
        <v>0</v>
      </c>
      <c r="H185" s="8">
        <v>0</v>
      </c>
      <c r="O185" s="100"/>
    </row>
    <row r="186" spans="1:15" ht="15" hidden="1" customHeight="1">
      <c r="A186" s="6">
        <v>2455</v>
      </c>
      <c r="B186" s="6" t="s">
        <v>29</v>
      </c>
      <c r="C186" s="6" t="s">
        <v>32</v>
      </c>
      <c r="D186" s="6" t="s">
        <v>32</v>
      </c>
      <c r="E186" s="41" t="s">
        <v>95</v>
      </c>
      <c r="F186" s="8">
        <f>SUM(G186,H186)</f>
        <v>0</v>
      </c>
      <c r="G186" s="8">
        <v>0</v>
      </c>
      <c r="H186" s="8">
        <v>0</v>
      </c>
      <c r="O186" s="100"/>
    </row>
    <row r="187" spans="1:15" ht="15" hidden="1" customHeight="1">
      <c r="A187" s="6">
        <v>2460</v>
      </c>
      <c r="B187" s="6" t="s">
        <v>29</v>
      </c>
      <c r="C187" s="6" t="s">
        <v>35</v>
      </c>
      <c r="D187" s="6" t="s">
        <v>12</v>
      </c>
      <c r="E187" s="41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00"/>
    </row>
    <row r="188" spans="1:15" ht="15" hidden="1" customHeight="1">
      <c r="A188" s="6"/>
      <c r="B188" s="6"/>
      <c r="C188" s="6"/>
      <c r="D188" s="6"/>
      <c r="E188" s="41" t="s">
        <v>16</v>
      </c>
      <c r="F188" s="66"/>
      <c r="G188" s="66"/>
      <c r="H188" s="66"/>
      <c r="O188" s="100"/>
    </row>
    <row r="189" spans="1:15" ht="15" hidden="1" customHeight="1">
      <c r="A189" s="6">
        <v>2461</v>
      </c>
      <c r="B189" s="6" t="s">
        <v>29</v>
      </c>
      <c r="C189" s="6" t="s">
        <v>35</v>
      </c>
      <c r="D189" s="6" t="s">
        <v>11</v>
      </c>
      <c r="E189" s="41" t="s">
        <v>96</v>
      </c>
      <c r="F189" s="8">
        <f>SUM(G189,H189)</f>
        <v>0</v>
      </c>
      <c r="G189" s="8">
        <v>0</v>
      </c>
      <c r="H189" s="8">
        <v>0</v>
      </c>
      <c r="O189" s="100"/>
    </row>
    <row r="190" spans="1:15" ht="15" hidden="1" customHeight="1">
      <c r="A190" s="6">
        <v>2470</v>
      </c>
      <c r="B190" s="6" t="s">
        <v>29</v>
      </c>
      <c r="C190" s="6" t="s">
        <v>38</v>
      </c>
      <c r="D190" s="6" t="s">
        <v>12</v>
      </c>
      <c r="E190" s="41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00"/>
    </row>
    <row r="191" spans="1:15" ht="15" hidden="1" customHeight="1">
      <c r="A191" s="6"/>
      <c r="B191" s="6"/>
      <c r="C191" s="6"/>
      <c r="D191" s="6"/>
      <c r="E191" s="41" t="s">
        <v>16</v>
      </c>
      <c r="F191" s="66"/>
      <c r="G191" s="66"/>
      <c r="H191" s="66"/>
      <c r="O191" s="100"/>
    </row>
    <row r="192" spans="1:15" ht="25.5" hidden="1" customHeight="1">
      <c r="A192" s="6">
        <v>2471</v>
      </c>
      <c r="B192" s="6" t="s">
        <v>29</v>
      </c>
      <c r="C192" s="6" t="s">
        <v>38</v>
      </c>
      <c r="D192" s="6" t="s">
        <v>11</v>
      </c>
      <c r="E192" s="41" t="s">
        <v>98</v>
      </c>
      <c r="F192" s="8">
        <f>SUM(G192,H192)</f>
        <v>0</v>
      </c>
      <c r="G192" s="8">
        <v>0</v>
      </c>
      <c r="H192" s="8">
        <v>0</v>
      </c>
      <c r="O192" s="100"/>
    </row>
    <row r="193" spans="1:15" ht="15" hidden="1" customHeight="1">
      <c r="A193" s="6">
        <v>2472</v>
      </c>
      <c r="B193" s="6" t="s">
        <v>29</v>
      </c>
      <c r="C193" s="6" t="s">
        <v>38</v>
      </c>
      <c r="D193" s="6" t="s">
        <v>18</v>
      </c>
      <c r="E193" s="41" t="s">
        <v>99</v>
      </c>
      <c r="F193" s="8">
        <f>SUM(G193,H193)</f>
        <v>0</v>
      </c>
      <c r="G193" s="8">
        <v>0</v>
      </c>
      <c r="H193" s="8">
        <v>0</v>
      </c>
      <c r="O193" s="100"/>
    </row>
    <row r="194" spans="1:15" ht="15" hidden="1" customHeight="1">
      <c r="A194" s="6">
        <v>2473</v>
      </c>
      <c r="B194" s="6" t="s">
        <v>29</v>
      </c>
      <c r="C194" s="6" t="s">
        <v>38</v>
      </c>
      <c r="D194" s="6" t="s">
        <v>20</v>
      </c>
      <c r="E194" s="41" t="s">
        <v>100</v>
      </c>
      <c r="F194" s="8">
        <f>SUM(G194,H194)</f>
        <v>0</v>
      </c>
      <c r="G194" s="8">
        <v>0</v>
      </c>
      <c r="H194" s="8">
        <v>0</v>
      </c>
      <c r="O194" s="100"/>
    </row>
    <row r="195" spans="1:15" ht="15" hidden="1" customHeight="1">
      <c r="A195" s="6">
        <v>2474</v>
      </c>
      <c r="B195" s="6" t="s">
        <v>29</v>
      </c>
      <c r="C195" s="6" t="s">
        <v>38</v>
      </c>
      <c r="D195" s="6" t="s">
        <v>29</v>
      </c>
      <c r="E195" s="41" t="s">
        <v>101</v>
      </c>
      <c r="F195" s="8">
        <f>SUM(G195,H195)</f>
        <v>0</v>
      </c>
      <c r="G195" s="8">
        <v>0</v>
      </c>
      <c r="H195" s="8">
        <v>0</v>
      </c>
      <c r="O195" s="100"/>
    </row>
    <row r="196" spans="1:15" ht="25.5" hidden="1" customHeight="1">
      <c r="A196" s="6">
        <v>2480</v>
      </c>
      <c r="B196" s="6" t="s">
        <v>29</v>
      </c>
      <c r="C196" s="6" t="s">
        <v>40</v>
      </c>
      <c r="D196" s="6" t="s">
        <v>12</v>
      </c>
      <c r="E196" s="41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00"/>
    </row>
    <row r="197" spans="1:15" ht="15" hidden="1" customHeight="1">
      <c r="A197" s="6"/>
      <c r="B197" s="6"/>
      <c r="C197" s="6"/>
      <c r="D197" s="6"/>
      <c r="E197" s="41" t="s">
        <v>16</v>
      </c>
      <c r="F197" s="66"/>
      <c r="G197" s="66"/>
      <c r="H197" s="66"/>
      <c r="O197" s="100"/>
    </row>
    <row r="198" spans="1:15" ht="25.5" hidden="1" customHeight="1">
      <c r="A198" s="6">
        <v>2481</v>
      </c>
      <c r="B198" s="6" t="s">
        <v>29</v>
      </c>
      <c r="C198" s="6" t="s">
        <v>40</v>
      </c>
      <c r="D198" s="6" t="s">
        <v>11</v>
      </c>
      <c r="E198" s="41" t="s">
        <v>103</v>
      </c>
      <c r="F198" s="8">
        <f t="shared" ref="F198:F204" si="7">SUM(G198,H198)</f>
        <v>0</v>
      </c>
      <c r="G198" s="8">
        <v>0</v>
      </c>
      <c r="H198" s="8">
        <v>0</v>
      </c>
      <c r="O198" s="100"/>
    </row>
    <row r="199" spans="1:15" ht="25.5" hidden="1" customHeight="1">
      <c r="A199" s="6">
        <v>2482</v>
      </c>
      <c r="B199" s="6" t="s">
        <v>29</v>
      </c>
      <c r="C199" s="6" t="s">
        <v>40</v>
      </c>
      <c r="D199" s="6" t="s">
        <v>18</v>
      </c>
      <c r="E199" s="41" t="s">
        <v>104</v>
      </c>
      <c r="F199" s="8">
        <f t="shared" si="7"/>
        <v>0</v>
      </c>
      <c r="G199" s="8">
        <v>0</v>
      </c>
      <c r="H199" s="8">
        <v>0</v>
      </c>
      <c r="O199" s="100"/>
    </row>
    <row r="200" spans="1:15" ht="25.5" hidden="1" customHeight="1">
      <c r="A200" s="6">
        <v>2483</v>
      </c>
      <c r="B200" s="6" t="s">
        <v>29</v>
      </c>
      <c r="C200" s="6" t="s">
        <v>40</v>
      </c>
      <c r="D200" s="6" t="s">
        <v>20</v>
      </c>
      <c r="E200" s="41" t="s">
        <v>105</v>
      </c>
      <c r="F200" s="8">
        <f t="shared" si="7"/>
        <v>0</v>
      </c>
      <c r="G200" s="8">
        <v>0</v>
      </c>
      <c r="H200" s="8">
        <v>0</v>
      </c>
      <c r="O200" s="100"/>
    </row>
    <row r="201" spans="1:15" ht="25.5" hidden="1" customHeight="1">
      <c r="A201" s="6">
        <v>2484</v>
      </c>
      <c r="B201" s="6" t="s">
        <v>29</v>
      </c>
      <c r="C201" s="6" t="s">
        <v>40</v>
      </c>
      <c r="D201" s="6" t="s">
        <v>29</v>
      </c>
      <c r="E201" s="41" t="s">
        <v>106</v>
      </c>
      <c r="F201" s="8">
        <f t="shared" si="7"/>
        <v>0</v>
      </c>
      <c r="G201" s="8">
        <v>0</v>
      </c>
      <c r="H201" s="8">
        <v>0</v>
      </c>
      <c r="O201" s="100"/>
    </row>
    <row r="202" spans="1:15" ht="15" hidden="1" customHeight="1">
      <c r="A202" s="6">
        <v>2485</v>
      </c>
      <c r="B202" s="6" t="s">
        <v>29</v>
      </c>
      <c r="C202" s="6" t="s">
        <v>40</v>
      </c>
      <c r="D202" s="6" t="s">
        <v>32</v>
      </c>
      <c r="E202" s="41" t="s">
        <v>107</v>
      </c>
      <c r="F202" s="8">
        <f t="shared" si="7"/>
        <v>0</v>
      </c>
      <c r="G202" s="8">
        <v>0</v>
      </c>
      <c r="H202" s="8">
        <v>0</v>
      </c>
      <c r="O202" s="100"/>
    </row>
    <row r="203" spans="1:15" ht="15" hidden="1" customHeight="1">
      <c r="A203" s="6">
        <v>2486</v>
      </c>
      <c r="B203" s="6" t="s">
        <v>29</v>
      </c>
      <c r="C203" s="6" t="s">
        <v>40</v>
      </c>
      <c r="D203" s="6" t="s">
        <v>35</v>
      </c>
      <c r="E203" s="41" t="s">
        <v>108</v>
      </c>
      <c r="F203" s="8">
        <f t="shared" si="7"/>
        <v>0</v>
      </c>
      <c r="G203" s="8">
        <v>0</v>
      </c>
      <c r="H203" s="8">
        <v>0</v>
      </c>
      <c r="O203" s="100"/>
    </row>
    <row r="204" spans="1:15" ht="15" hidden="1" customHeight="1">
      <c r="A204" s="6">
        <v>2487</v>
      </c>
      <c r="B204" s="6" t="s">
        <v>29</v>
      </c>
      <c r="C204" s="6" t="s">
        <v>40</v>
      </c>
      <c r="D204" s="6" t="s">
        <v>38</v>
      </c>
      <c r="E204" s="41" t="s">
        <v>109</v>
      </c>
      <c r="F204" s="8">
        <f t="shared" si="7"/>
        <v>0</v>
      </c>
      <c r="G204" s="8">
        <v>0</v>
      </c>
      <c r="H204" s="8">
        <v>0</v>
      </c>
      <c r="O204" s="100"/>
    </row>
    <row r="205" spans="1:15" ht="15" customHeight="1">
      <c r="A205" s="6">
        <v>2490</v>
      </c>
      <c r="B205" s="6" t="s">
        <v>29</v>
      </c>
      <c r="C205" s="6" t="s">
        <v>110</v>
      </c>
      <c r="D205" s="6" t="s">
        <v>12</v>
      </c>
      <c r="E205" s="41" t="s">
        <v>111</v>
      </c>
      <c r="F205" s="8">
        <f>SUM(F207)</f>
        <v>-60000</v>
      </c>
      <c r="G205" s="8">
        <f>SUM(G207)</f>
        <v>0</v>
      </c>
      <c r="H205" s="8">
        <f>SUM(H207)</f>
        <v>-60000</v>
      </c>
      <c r="O205" s="100"/>
    </row>
    <row r="206" spans="1:15" ht="15" customHeight="1">
      <c r="A206" s="6"/>
      <c r="B206" s="6"/>
      <c r="C206" s="6"/>
      <c r="D206" s="6"/>
      <c r="E206" s="41" t="s">
        <v>16</v>
      </c>
      <c r="F206" s="66"/>
      <c r="G206" s="66"/>
      <c r="H206" s="66"/>
      <c r="O206" s="100"/>
    </row>
    <row r="207" spans="1:15" ht="27.75" customHeight="1">
      <c r="A207" s="6">
        <v>2491</v>
      </c>
      <c r="B207" s="6" t="s">
        <v>29</v>
      </c>
      <c r="C207" s="6" t="s">
        <v>110</v>
      </c>
      <c r="D207" s="6" t="s">
        <v>11</v>
      </c>
      <c r="E207" s="41" t="s">
        <v>111</v>
      </c>
      <c r="F207" s="8">
        <f>SUM(F209:F210)</f>
        <v>-60000</v>
      </c>
      <c r="G207" s="8">
        <f>SUM(G209:G210)</f>
        <v>0</v>
      </c>
      <c r="H207" s="8">
        <f>SUM(H209:H210)</f>
        <v>-60000</v>
      </c>
      <c r="O207" s="100"/>
    </row>
    <row r="208" spans="1:15" ht="24" customHeight="1">
      <c r="A208" s="6"/>
      <c r="B208" s="6"/>
      <c r="C208" s="6"/>
      <c r="D208" s="6"/>
      <c r="E208" s="42" t="s">
        <v>483</v>
      </c>
      <c r="F208" s="8"/>
      <c r="G208" s="8"/>
      <c r="H208" s="8"/>
      <c r="O208" s="100"/>
    </row>
    <row r="209" spans="1:15" ht="15" customHeight="1">
      <c r="A209" s="6"/>
      <c r="B209" s="6"/>
      <c r="C209" s="6"/>
      <c r="D209" s="6"/>
      <c r="E209" s="45" t="s">
        <v>523</v>
      </c>
      <c r="F209" s="8">
        <f>SUM(G209:H209)</f>
        <v>0</v>
      </c>
      <c r="G209" s="8">
        <v>0</v>
      </c>
      <c r="H209" s="19">
        <v>0</v>
      </c>
      <c r="O209" s="100"/>
    </row>
    <row r="210" spans="1:15" ht="15" customHeight="1">
      <c r="A210" s="6"/>
      <c r="B210" s="6"/>
      <c r="C210" s="6"/>
      <c r="D210" s="6"/>
      <c r="E210" s="45" t="s">
        <v>524</v>
      </c>
      <c r="F210" s="8">
        <f>SUM(G210:H210)</f>
        <v>-60000</v>
      </c>
      <c r="G210" s="8">
        <v>0</v>
      </c>
      <c r="H210" s="19">
        <v>-60000</v>
      </c>
      <c r="O210" s="100"/>
    </row>
    <row r="211" spans="1:15" s="54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41" t="s">
        <v>112</v>
      </c>
      <c r="F211" s="8">
        <f>SUM(F213,F236,F239,F242,F245,F248)</f>
        <v>409996</v>
      </c>
      <c r="G211" s="8">
        <f>SUM(G213,G236,G239,G242,G245,G248)</f>
        <v>404996</v>
      </c>
      <c r="H211" s="8">
        <f>SUM(H213,H236,H239,H242,H245,H248)</f>
        <v>5000</v>
      </c>
      <c r="O211" s="100"/>
    </row>
    <row r="212" spans="1:15" s="54" customFormat="1" ht="39.950000000000003" hidden="1" customHeight="1">
      <c r="A212" s="6"/>
      <c r="B212" s="6"/>
      <c r="C212" s="6"/>
      <c r="D212" s="6"/>
      <c r="E212" s="41" t="s">
        <v>14</v>
      </c>
      <c r="F212" s="66"/>
      <c r="G212" s="66"/>
      <c r="H212" s="66"/>
      <c r="O212" s="100"/>
    </row>
    <row r="213" spans="1:15" s="54" customFormat="1" ht="15" customHeight="1">
      <c r="A213" s="6">
        <v>2510</v>
      </c>
      <c r="B213" s="6" t="s">
        <v>32</v>
      </c>
      <c r="C213" s="6" t="s">
        <v>11</v>
      </c>
      <c r="D213" s="6" t="s">
        <v>12</v>
      </c>
      <c r="E213" s="41" t="s">
        <v>113</v>
      </c>
      <c r="F213" s="8">
        <f>SUM(F215)</f>
        <v>409996</v>
      </c>
      <c r="G213" s="8">
        <f>SUM(G215)</f>
        <v>404996</v>
      </c>
      <c r="H213" s="8">
        <f>SUM(H215)</f>
        <v>5000</v>
      </c>
      <c r="O213" s="100"/>
    </row>
    <row r="214" spans="1:15" s="54" customFormat="1" ht="15" customHeight="1">
      <c r="A214" s="6"/>
      <c r="B214" s="6"/>
      <c r="C214" s="6"/>
      <c r="D214" s="6"/>
      <c r="E214" s="41" t="s">
        <v>16</v>
      </c>
      <c r="F214" s="66"/>
      <c r="G214" s="66"/>
      <c r="H214" s="66"/>
      <c r="O214" s="100"/>
    </row>
    <row r="215" spans="1:15" s="54" customFormat="1" ht="15" customHeight="1">
      <c r="A215" s="6">
        <v>2511</v>
      </c>
      <c r="B215" s="6" t="s">
        <v>32</v>
      </c>
      <c r="C215" s="6" t="s">
        <v>11</v>
      </c>
      <c r="D215" s="6" t="s">
        <v>11</v>
      </c>
      <c r="E215" s="41" t="s">
        <v>113</v>
      </c>
      <c r="F215" s="8">
        <f>SUM(G215,H215)</f>
        <v>409996</v>
      </c>
      <c r="G215" s="8">
        <f>SUM(G217:G235)</f>
        <v>404996</v>
      </c>
      <c r="H215" s="8">
        <f>SUM(H217:H235)</f>
        <v>5000</v>
      </c>
      <c r="O215" s="100"/>
    </row>
    <row r="216" spans="1:15" s="54" customFormat="1" ht="24" customHeight="1">
      <c r="A216" s="6"/>
      <c r="B216" s="6"/>
      <c r="C216" s="6"/>
      <c r="D216" s="6"/>
      <c r="E216" s="42" t="s">
        <v>483</v>
      </c>
      <c r="F216" s="8"/>
      <c r="G216" s="8"/>
      <c r="H216" s="8"/>
      <c r="O216" s="100"/>
    </row>
    <row r="217" spans="1:15" s="54" customFormat="1" ht="29.25" customHeight="1">
      <c r="A217" s="6"/>
      <c r="B217" s="6"/>
      <c r="C217" s="6"/>
      <c r="D217" s="6"/>
      <c r="E217" s="41" t="s">
        <v>525</v>
      </c>
      <c r="F217" s="8">
        <f>SUM(G217:H217)</f>
        <v>196336</v>
      </c>
      <c r="G217" s="68">
        <v>196336</v>
      </c>
      <c r="H217" s="8">
        <v>0</v>
      </c>
      <c r="O217" s="100"/>
    </row>
    <row r="218" spans="1:15" s="54" customFormat="1" ht="25.5">
      <c r="A218" s="6"/>
      <c r="B218" s="6"/>
      <c r="C218" s="6"/>
      <c r="D218" s="6"/>
      <c r="E218" s="41" t="s">
        <v>505</v>
      </c>
      <c r="F218" s="8">
        <f t="shared" ref="F218:F223" si="8">SUM(G218:H218)</f>
        <v>47116.5</v>
      </c>
      <c r="G218" s="8">
        <v>47116.5</v>
      </c>
      <c r="H218" s="8">
        <v>0</v>
      </c>
      <c r="O218" s="100"/>
    </row>
    <row r="219" spans="1:15" s="54" customFormat="1" ht="15" customHeight="1">
      <c r="A219" s="6"/>
      <c r="B219" s="6"/>
      <c r="C219" s="6"/>
      <c r="D219" s="6"/>
      <c r="E219" s="41" t="s">
        <v>511</v>
      </c>
      <c r="F219" s="8">
        <f t="shared" si="8"/>
        <v>3740</v>
      </c>
      <c r="G219" s="8">
        <v>3740</v>
      </c>
      <c r="H219" s="8">
        <v>0</v>
      </c>
      <c r="O219" s="100"/>
    </row>
    <row r="220" spans="1:15" s="54" customFormat="1" ht="15" customHeight="1">
      <c r="A220" s="6"/>
      <c r="B220" s="6"/>
      <c r="C220" s="6"/>
      <c r="D220" s="6"/>
      <c r="E220" s="41" t="s">
        <v>526</v>
      </c>
      <c r="F220" s="8">
        <f t="shared" si="8"/>
        <v>2575</v>
      </c>
      <c r="G220" s="8">
        <v>2575</v>
      </c>
      <c r="H220" s="8">
        <v>0</v>
      </c>
      <c r="O220" s="100"/>
    </row>
    <row r="221" spans="1:15" s="54" customFormat="1" ht="15" customHeight="1">
      <c r="A221" s="6"/>
      <c r="B221" s="6"/>
      <c r="C221" s="6"/>
      <c r="D221" s="6"/>
      <c r="E221" s="41" t="s">
        <v>527</v>
      </c>
      <c r="F221" s="8">
        <f t="shared" si="8"/>
        <v>1051.2</v>
      </c>
      <c r="G221" s="8">
        <v>1051.2</v>
      </c>
      <c r="H221" s="8">
        <v>0</v>
      </c>
      <c r="O221" s="100"/>
    </row>
    <row r="222" spans="1:15" s="54" customFormat="1" ht="15" customHeight="1">
      <c r="A222" s="6"/>
      <c r="B222" s="6"/>
      <c r="C222" s="6"/>
      <c r="D222" s="6"/>
      <c r="E222" s="41" t="s">
        <v>528</v>
      </c>
      <c r="F222" s="8">
        <f t="shared" si="8"/>
        <v>800</v>
      </c>
      <c r="G222" s="8">
        <v>800</v>
      </c>
      <c r="H222" s="8">
        <v>0</v>
      </c>
      <c r="O222" s="100"/>
    </row>
    <row r="223" spans="1:15" s="54" customFormat="1" ht="15" customHeight="1">
      <c r="A223" s="6"/>
      <c r="B223" s="6"/>
      <c r="C223" s="6"/>
      <c r="D223" s="6"/>
      <c r="E223" s="41" t="s">
        <v>581</v>
      </c>
      <c r="F223" s="8">
        <f t="shared" si="8"/>
        <v>960</v>
      </c>
      <c r="G223" s="8">
        <v>960</v>
      </c>
      <c r="H223" s="8">
        <v>0</v>
      </c>
      <c r="O223" s="100"/>
    </row>
    <row r="224" spans="1:15" s="54" customFormat="1" ht="15" customHeight="1">
      <c r="A224" s="6"/>
      <c r="B224" s="6"/>
      <c r="C224" s="6"/>
      <c r="D224" s="6"/>
      <c r="E224" s="58" t="s">
        <v>539</v>
      </c>
      <c r="F224" s="8">
        <f>G224</f>
        <v>74600</v>
      </c>
      <c r="G224" s="8">
        <v>74600</v>
      </c>
      <c r="H224" s="8">
        <v>0</v>
      </c>
      <c r="O224" s="100"/>
    </row>
    <row r="225" spans="1:15" s="54" customFormat="1" ht="15" customHeight="1">
      <c r="A225" s="6"/>
      <c r="B225" s="6"/>
      <c r="C225" s="6"/>
      <c r="D225" s="6"/>
      <c r="E225" s="58" t="s">
        <v>529</v>
      </c>
      <c r="F225" s="8">
        <f t="shared" ref="F225:F230" si="9">SUM(G225:H225)</f>
        <v>3037.3</v>
      </c>
      <c r="G225" s="8">
        <v>3037.3</v>
      </c>
      <c r="H225" s="8">
        <v>0</v>
      </c>
      <c r="O225" s="100"/>
    </row>
    <row r="226" spans="1:15" s="54" customFormat="1" ht="25.5">
      <c r="A226" s="6"/>
      <c r="B226" s="6"/>
      <c r="C226" s="6"/>
      <c r="D226" s="6"/>
      <c r="E226" s="57" t="s">
        <v>530</v>
      </c>
      <c r="F226" s="8">
        <f t="shared" si="9"/>
        <v>7500</v>
      </c>
      <c r="G226" s="8">
        <v>7500</v>
      </c>
      <c r="H226" s="8">
        <v>0</v>
      </c>
      <c r="O226" s="100"/>
    </row>
    <row r="227" spans="1:15" s="54" customFormat="1" ht="15" customHeight="1">
      <c r="A227" s="6"/>
      <c r="B227" s="6"/>
      <c r="C227" s="6"/>
      <c r="D227" s="6"/>
      <c r="E227" s="58" t="s">
        <v>531</v>
      </c>
      <c r="F227" s="8">
        <f t="shared" si="9"/>
        <v>500</v>
      </c>
      <c r="G227" s="8">
        <v>500</v>
      </c>
      <c r="H227" s="8">
        <v>0</v>
      </c>
      <c r="O227" s="100"/>
    </row>
    <row r="228" spans="1:15" s="54" customFormat="1" ht="15" customHeight="1">
      <c r="A228" s="6"/>
      <c r="B228" s="6"/>
      <c r="C228" s="6"/>
      <c r="D228" s="6"/>
      <c r="E228" s="60" t="s">
        <v>532</v>
      </c>
      <c r="F228" s="8">
        <f t="shared" si="9"/>
        <v>1200</v>
      </c>
      <c r="G228" s="8">
        <v>1200</v>
      </c>
      <c r="H228" s="8">
        <v>0</v>
      </c>
      <c r="O228" s="100"/>
    </row>
    <row r="229" spans="1:15" s="54" customFormat="1" ht="15" customHeight="1">
      <c r="A229" s="6"/>
      <c r="B229" s="6"/>
      <c r="C229" s="6"/>
      <c r="D229" s="6"/>
      <c r="E229" s="61" t="s">
        <v>533</v>
      </c>
      <c r="F229" s="8">
        <f t="shared" si="9"/>
        <v>55850</v>
      </c>
      <c r="G229" s="8">
        <v>55850</v>
      </c>
      <c r="H229" s="8">
        <v>0</v>
      </c>
      <c r="O229" s="100"/>
    </row>
    <row r="230" spans="1:15" s="54" customFormat="1" ht="15" customHeight="1">
      <c r="A230" s="6"/>
      <c r="B230" s="6"/>
      <c r="C230" s="6"/>
      <c r="D230" s="6"/>
      <c r="E230" s="58" t="s">
        <v>509</v>
      </c>
      <c r="F230" s="8">
        <f t="shared" si="9"/>
        <v>3370</v>
      </c>
      <c r="G230" s="8">
        <v>3370</v>
      </c>
      <c r="H230" s="8">
        <v>0</v>
      </c>
      <c r="O230" s="100"/>
    </row>
    <row r="231" spans="1:15" s="54" customFormat="1" ht="15" customHeight="1">
      <c r="A231" s="6"/>
      <c r="B231" s="6"/>
      <c r="C231" s="6"/>
      <c r="D231" s="6"/>
      <c r="E231" s="58" t="s">
        <v>589</v>
      </c>
      <c r="F231" s="8">
        <f>G231</f>
        <v>0</v>
      </c>
      <c r="G231" s="8">
        <v>0</v>
      </c>
      <c r="H231" s="8">
        <v>0</v>
      </c>
      <c r="O231" s="100"/>
    </row>
    <row r="232" spans="1:15" s="54" customFormat="1" ht="15" customHeight="1">
      <c r="A232" s="6"/>
      <c r="B232" s="6"/>
      <c r="C232" s="6"/>
      <c r="D232" s="6"/>
      <c r="E232" s="58" t="s">
        <v>534</v>
      </c>
      <c r="F232" s="8">
        <f>SUM(G232:H232)</f>
        <v>360</v>
      </c>
      <c r="G232" s="8">
        <v>360</v>
      </c>
      <c r="H232" s="8">
        <v>0</v>
      </c>
      <c r="O232" s="100"/>
    </row>
    <row r="233" spans="1:15" s="54" customFormat="1" ht="15" customHeight="1">
      <c r="A233" s="6"/>
      <c r="B233" s="6"/>
      <c r="C233" s="6"/>
      <c r="D233" s="6"/>
      <c r="E233" s="58" t="s">
        <v>535</v>
      </c>
      <c r="F233" s="8">
        <f>SUM(G233:H233)</f>
        <v>6000</v>
      </c>
      <c r="G233" s="8">
        <v>6000</v>
      </c>
      <c r="H233" s="8">
        <v>0</v>
      </c>
      <c r="O233" s="100"/>
    </row>
    <row r="234" spans="1:15" s="54" customFormat="1" ht="15" customHeight="1">
      <c r="A234" s="6"/>
      <c r="B234" s="6"/>
      <c r="C234" s="6"/>
      <c r="D234" s="6"/>
      <c r="E234" s="58" t="s">
        <v>536</v>
      </c>
      <c r="F234" s="8">
        <f>SUM(G234:H234)</f>
        <v>4000</v>
      </c>
      <c r="G234" s="8">
        <v>0</v>
      </c>
      <c r="H234" s="8">
        <v>4000</v>
      </c>
      <c r="O234" s="100"/>
    </row>
    <row r="235" spans="1:15" s="54" customFormat="1" ht="15" customHeight="1">
      <c r="A235" s="6"/>
      <c r="B235" s="6"/>
      <c r="C235" s="6"/>
      <c r="D235" s="6"/>
      <c r="E235" s="58" t="s">
        <v>537</v>
      </c>
      <c r="F235" s="8">
        <f>SUM(G235:H235)</f>
        <v>1000</v>
      </c>
      <c r="G235" s="8"/>
      <c r="H235" s="8">
        <v>1000</v>
      </c>
      <c r="O235" s="100"/>
    </row>
    <row r="236" spans="1:15" ht="15" hidden="1" customHeight="1">
      <c r="A236" s="6">
        <v>2520</v>
      </c>
      <c r="B236" s="6" t="s">
        <v>32</v>
      </c>
      <c r="C236" s="6" t="s">
        <v>18</v>
      </c>
      <c r="D236" s="6" t="s">
        <v>12</v>
      </c>
      <c r="E236" s="41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00"/>
    </row>
    <row r="237" spans="1:15" ht="39.950000000000003" hidden="1" customHeight="1">
      <c r="A237" s="6"/>
      <c r="B237" s="6"/>
      <c r="C237" s="6"/>
      <c r="D237" s="6"/>
      <c r="E237" s="41" t="s">
        <v>16</v>
      </c>
      <c r="F237" s="66"/>
      <c r="G237" s="66"/>
      <c r="H237" s="66"/>
      <c r="O237" s="100"/>
    </row>
    <row r="238" spans="1:15" ht="15" hidden="1" customHeight="1">
      <c r="A238" s="6">
        <v>2521</v>
      </c>
      <c r="B238" s="6" t="s">
        <v>32</v>
      </c>
      <c r="C238" s="6" t="s">
        <v>18</v>
      </c>
      <c r="D238" s="6" t="s">
        <v>11</v>
      </c>
      <c r="E238" s="41" t="s">
        <v>115</v>
      </c>
      <c r="F238" s="8">
        <f>SUM(G238,H238)</f>
        <v>0</v>
      </c>
      <c r="G238" s="8">
        <v>0</v>
      </c>
      <c r="H238" s="8">
        <v>0</v>
      </c>
      <c r="O238" s="100"/>
    </row>
    <row r="239" spans="1:15" ht="15" hidden="1" customHeight="1">
      <c r="A239" s="6">
        <v>2530</v>
      </c>
      <c r="B239" s="6" t="s">
        <v>32</v>
      </c>
      <c r="C239" s="6" t="s">
        <v>20</v>
      </c>
      <c r="D239" s="6" t="s">
        <v>12</v>
      </c>
      <c r="E239" s="41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00"/>
    </row>
    <row r="240" spans="1:15" ht="15" hidden="1" customHeight="1">
      <c r="A240" s="6"/>
      <c r="B240" s="6"/>
      <c r="C240" s="6"/>
      <c r="D240" s="6"/>
      <c r="E240" s="41" t="s">
        <v>16</v>
      </c>
      <c r="F240" s="66"/>
      <c r="G240" s="66"/>
      <c r="H240" s="66"/>
      <c r="O240" s="100"/>
    </row>
    <row r="241" spans="1:15" ht="15" hidden="1" customHeight="1">
      <c r="A241" s="6">
        <v>2531</v>
      </c>
      <c r="B241" s="6" t="s">
        <v>32</v>
      </c>
      <c r="C241" s="6" t="s">
        <v>20</v>
      </c>
      <c r="D241" s="6" t="s">
        <v>11</v>
      </c>
      <c r="E241" s="41" t="s">
        <v>116</v>
      </c>
      <c r="F241" s="8">
        <f>SUM(G241,H241)</f>
        <v>0</v>
      </c>
      <c r="G241" s="8">
        <v>0</v>
      </c>
      <c r="H241" s="8">
        <v>0</v>
      </c>
      <c r="O241" s="100"/>
    </row>
    <row r="242" spans="1:15" ht="15" hidden="1" customHeight="1">
      <c r="A242" s="6">
        <v>2540</v>
      </c>
      <c r="B242" s="6" t="s">
        <v>32</v>
      </c>
      <c r="C242" s="6" t="s">
        <v>29</v>
      </c>
      <c r="D242" s="6" t="s">
        <v>12</v>
      </c>
      <c r="E242" s="41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00"/>
    </row>
    <row r="243" spans="1:15" ht="15" hidden="1" customHeight="1">
      <c r="A243" s="6"/>
      <c r="B243" s="6"/>
      <c r="C243" s="6"/>
      <c r="D243" s="6"/>
      <c r="E243" s="41" t="s">
        <v>16</v>
      </c>
      <c r="F243" s="66"/>
      <c r="G243" s="66"/>
      <c r="H243" s="66"/>
      <c r="O243" s="100"/>
    </row>
    <row r="244" spans="1:15" ht="15" hidden="1" customHeight="1">
      <c r="A244" s="6">
        <v>2541</v>
      </c>
      <c r="B244" s="6" t="s">
        <v>32</v>
      </c>
      <c r="C244" s="6" t="s">
        <v>29</v>
      </c>
      <c r="D244" s="6" t="s">
        <v>11</v>
      </c>
      <c r="E244" s="41" t="s">
        <v>117</v>
      </c>
      <c r="F244" s="8">
        <f>SUM(G244,H244)</f>
        <v>0</v>
      </c>
      <c r="G244" s="8">
        <v>0</v>
      </c>
      <c r="H244" s="8">
        <v>0</v>
      </c>
      <c r="O244" s="100"/>
    </row>
    <row r="245" spans="1:15" ht="25.5" hidden="1" customHeight="1">
      <c r="A245" s="6">
        <v>2550</v>
      </c>
      <c r="B245" s="6" t="s">
        <v>32</v>
      </c>
      <c r="C245" s="6" t="s">
        <v>32</v>
      </c>
      <c r="D245" s="6" t="s">
        <v>12</v>
      </c>
      <c r="E245" s="41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00"/>
    </row>
    <row r="246" spans="1:15" ht="15" hidden="1" customHeight="1">
      <c r="A246" s="6"/>
      <c r="B246" s="6"/>
      <c r="C246" s="6"/>
      <c r="D246" s="6"/>
      <c r="E246" s="41" t="s">
        <v>16</v>
      </c>
      <c r="F246" s="66"/>
      <c r="G246" s="66"/>
      <c r="H246" s="66"/>
      <c r="O246" s="100"/>
    </row>
    <row r="247" spans="1:15" ht="25.5" hidden="1" customHeight="1">
      <c r="A247" s="6">
        <v>2551</v>
      </c>
      <c r="B247" s="6" t="s">
        <v>32</v>
      </c>
      <c r="C247" s="6" t="s">
        <v>32</v>
      </c>
      <c r="D247" s="6" t="s">
        <v>11</v>
      </c>
      <c r="E247" s="41" t="s">
        <v>118</v>
      </c>
      <c r="F247" s="8">
        <f>SUM(G247,H247)</f>
        <v>0</v>
      </c>
      <c r="G247" s="8">
        <v>0</v>
      </c>
      <c r="H247" s="8">
        <v>0</v>
      </c>
      <c r="O247" s="100"/>
    </row>
    <row r="248" spans="1:15" ht="15" hidden="1" customHeight="1">
      <c r="A248" s="6">
        <v>2560</v>
      </c>
      <c r="B248" s="6" t="s">
        <v>32</v>
      </c>
      <c r="C248" s="6" t="s">
        <v>35</v>
      </c>
      <c r="D248" s="6" t="s">
        <v>12</v>
      </c>
      <c r="E248" s="41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00"/>
    </row>
    <row r="249" spans="1:15" ht="15" hidden="1" customHeight="1">
      <c r="A249" s="6"/>
      <c r="B249" s="6"/>
      <c r="C249" s="6"/>
      <c r="D249" s="6"/>
      <c r="E249" s="41" t="s">
        <v>16</v>
      </c>
      <c r="F249" s="66"/>
      <c r="G249" s="66"/>
      <c r="H249" s="66"/>
      <c r="O249" s="100"/>
    </row>
    <row r="250" spans="1:15" ht="15" hidden="1" customHeight="1">
      <c r="A250" s="6">
        <v>2561</v>
      </c>
      <c r="B250" s="6" t="s">
        <v>32</v>
      </c>
      <c r="C250" s="6" t="s">
        <v>35</v>
      </c>
      <c r="D250" s="6" t="s">
        <v>11</v>
      </c>
      <c r="E250" s="41" t="s">
        <v>119</v>
      </c>
      <c r="F250" s="8">
        <f>SUM(G250,H250)</f>
        <v>0</v>
      </c>
      <c r="G250" s="8">
        <v>0</v>
      </c>
      <c r="H250" s="8">
        <v>0</v>
      </c>
      <c r="O250" s="100"/>
    </row>
    <row r="251" spans="1:15" s="54" customFormat="1" ht="39.950000000000003" customHeight="1">
      <c r="A251" s="6">
        <v>2600</v>
      </c>
      <c r="B251" s="6" t="s">
        <v>35</v>
      </c>
      <c r="C251" s="6" t="s">
        <v>12</v>
      </c>
      <c r="D251" s="6" t="s">
        <v>12</v>
      </c>
      <c r="E251" s="41" t="s">
        <v>120</v>
      </c>
      <c r="F251" s="8">
        <f>SUM(F253,F256,F259,F267,F272,F275)</f>
        <v>289381</v>
      </c>
      <c r="G251" s="8">
        <f>SUM(G253,G256,G259,G267,G272,G275)</f>
        <v>169381</v>
      </c>
      <c r="H251" s="8">
        <f>SUM(H253,H256,H259,H267,H272,H275)</f>
        <v>120000</v>
      </c>
      <c r="O251" s="100"/>
    </row>
    <row r="252" spans="1:15" s="54" customFormat="1" ht="39.950000000000003" hidden="1" customHeight="1">
      <c r="A252" s="6"/>
      <c r="B252" s="6"/>
      <c r="C252" s="6"/>
      <c r="D252" s="6"/>
      <c r="E252" s="41" t="s">
        <v>16</v>
      </c>
      <c r="F252" s="66"/>
      <c r="G252" s="66"/>
      <c r="H252" s="66"/>
      <c r="O252" s="100"/>
    </row>
    <row r="253" spans="1:15" s="54" customFormat="1" ht="15" hidden="1" customHeight="1">
      <c r="A253" s="6">
        <v>2610</v>
      </c>
      <c r="B253" s="6" t="s">
        <v>35</v>
      </c>
      <c r="C253" s="6" t="s">
        <v>11</v>
      </c>
      <c r="D253" s="6" t="s">
        <v>12</v>
      </c>
      <c r="E253" s="41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00"/>
    </row>
    <row r="254" spans="1:15" s="54" customFormat="1" ht="15" hidden="1" customHeight="1">
      <c r="A254" s="6"/>
      <c r="B254" s="6"/>
      <c r="C254" s="6"/>
      <c r="D254" s="6"/>
      <c r="E254" s="41" t="s">
        <v>16</v>
      </c>
      <c r="F254" s="66"/>
      <c r="G254" s="66"/>
      <c r="H254" s="66"/>
      <c r="O254" s="100"/>
    </row>
    <row r="255" spans="1:15" s="54" customFormat="1" ht="15" hidden="1" customHeight="1">
      <c r="A255" s="6">
        <v>2611</v>
      </c>
      <c r="B255" s="6" t="s">
        <v>35</v>
      </c>
      <c r="C255" s="6" t="s">
        <v>11</v>
      </c>
      <c r="D255" s="6" t="s">
        <v>11</v>
      </c>
      <c r="E255" s="41" t="s">
        <v>121</v>
      </c>
      <c r="F255" s="8">
        <f>SUM(G255,H255)</f>
        <v>0</v>
      </c>
      <c r="G255" s="8">
        <v>0</v>
      </c>
      <c r="H255" s="8">
        <v>0</v>
      </c>
      <c r="O255" s="100"/>
    </row>
    <row r="256" spans="1:15" s="54" customFormat="1" ht="15" hidden="1" customHeight="1">
      <c r="A256" s="6">
        <v>2620</v>
      </c>
      <c r="B256" s="6" t="s">
        <v>35</v>
      </c>
      <c r="C256" s="6" t="s">
        <v>18</v>
      </c>
      <c r="D256" s="6" t="s">
        <v>12</v>
      </c>
      <c r="E256" s="41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00"/>
    </row>
    <row r="257" spans="1:15" s="54" customFormat="1" ht="15" hidden="1" customHeight="1">
      <c r="A257" s="6"/>
      <c r="B257" s="6"/>
      <c r="C257" s="6"/>
      <c r="D257" s="6"/>
      <c r="E257" s="41" t="s">
        <v>16</v>
      </c>
      <c r="F257" s="66"/>
      <c r="G257" s="66"/>
      <c r="H257" s="66"/>
      <c r="O257" s="100"/>
    </row>
    <row r="258" spans="1:15" s="54" customFormat="1" ht="15" hidden="1" customHeight="1">
      <c r="A258" s="6">
        <v>2621</v>
      </c>
      <c r="B258" s="6" t="s">
        <v>35</v>
      </c>
      <c r="C258" s="6" t="s">
        <v>18</v>
      </c>
      <c r="D258" s="6" t="s">
        <v>11</v>
      </c>
      <c r="E258" s="41" t="s">
        <v>122</v>
      </c>
      <c r="F258" s="8">
        <f>SUM(G258,H258)</f>
        <v>0</v>
      </c>
      <c r="G258" s="8">
        <v>0</v>
      </c>
      <c r="H258" s="8">
        <v>0</v>
      </c>
      <c r="O258" s="100"/>
    </row>
    <row r="259" spans="1:15" s="54" customFormat="1" ht="15" customHeight="1">
      <c r="A259" s="6">
        <v>2630</v>
      </c>
      <c r="B259" s="6" t="s">
        <v>35</v>
      </c>
      <c r="C259" s="6" t="s">
        <v>20</v>
      </c>
      <c r="D259" s="6" t="s">
        <v>12</v>
      </c>
      <c r="E259" s="41" t="s">
        <v>123</v>
      </c>
      <c r="F259" s="8">
        <f>SUM(F261)</f>
        <v>200000</v>
      </c>
      <c r="G259" s="8">
        <f>SUM(G261)</f>
        <v>80000</v>
      </c>
      <c r="H259" s="8">
        <f>SUM(H261)</f>
        <v>120000</v>
      </c>
      <c r="O259" s="100"/>
    </row>
    <row r="260" spans="1:15" s="54" customFormat="1" ht="15" hidden="1" customHeight="1">
      <c r="A260" s="6"/>
      <c r="B260" s="6"/>
      <c r="C260" s="6"/>
      <c r="D260" s="6"/>
      <c r="E260" s="41" t="s">
        <v>16</v>
      </c>
      <c r="F260" s="66"/>
      <c r="G260" s="66"/>
      <c r="H260" s="66"/>
      <c r="O260" s="100"/>
    </row>
    <row r="261" spans="1:15" s="54" customFormat="1" ht="15" customHeight="1">
      <c r="A261" s="6">
        <v>2631</v>
      </c>
      <c r="B261" s="6" t="s">
        <v>35</v>
      </c>
      <c r="C261" s="6" t="s">
        <v>20</v>
      </c>
      <c r="D261" s="6" t="s">
        <v>11</v>
      </c>
      <c r="E261" s="41" t="s">
        <v>123</v>
      </c>
      <c r="F261" s="8">
        <f>SUM(F263:F266)</f>
        <v>200000</v>
      </c>
      <c r="G261" s="8">
        <f>SUM(G263:G266)</f>
        <v>80000</v>
      </c>
      <c r="H261" s="8">
        <f>SUM(H263:H266)</f>
        <v>120000</v>
      </c>
      <c r="O261" s="100"/>
    </row>
    <row r="262" spans="1:15" s="54" customFormat="1" ht="24" customHeight="1">
      <c r="A262" s="6"/>
      <c r="B262" s="6"/>
      <c r="C262" s="6"/>
      <c r="D262" s="6"/>
      <c r="E262" s="42" t="s">
        <v>483</v>
      </c>
      <c r="F262" s="8"/>
      <c r="G262" s="8"/>
      <c r="H262" s="8"/>
      <c r="O262" s="100"/>
    </row>
    <row r="263" spans="1:15" s="54" customFormat="1">
      <c r="A263" s="6"/>
      <c r="B263" s="6"/>
      <c r="C263" s="6"/>
      <c r="D263" s="6"/>
      <c r="E263" s="41" t="s">
        <v>511</v>
      </c>
      <c r="F263" s="8">
        <f>G263+H263</f>
        <v>80000</v>
      </c>
      <c r="G263" s="8">
        <v>80000</v>
      </c>
      <c r="H263" s="8">
        <v>0</v>
      </c>
      <c r="O263" s="100"/>
    </row>
    <row r="264" spans="1:15" s="54" customFormat="1" ht="0.75" customHeight="1">
      <c r="A264" s="6"/>
      <c r="B264" s="6"/>
      <c r="C264" s="6"/>
      <c r="D264" s="6"/>
      <c r="E264" s="57" t="s">
        <v>530</v>
      </c>
      <c r="F264" s="8">
        <f>G264+H264</f>
        <v>0</v>
      </c>
      <c r="G264" s="8">
        <v>0</v>
      </c>
      <c r="H264" s="8">
        <v>0</v>
      </c>
      <c r="O264" s="100"/>
    </row>
    <row r="265" spans="1:15" s="54" customFormat="1" ht="12.75" hidden="1" customHeight="1">
      <c r="A265" s="6"/>
      <c r="B265" s="6"/>
      <c r="C265" s="6"/>
      <c r="D265" s="6"/>
      <c r="E265" s="79" t="s">
        <v>515</v>
      </c>
      <c r="F265" s="8">
        <f>SUM(G265:H265)</f>
        <v>50000</v>
      </c>
      <c r="G265" s="8">
        <v>0</v>
      </c>
      <c r="H265" s="8">
        <v>50000</v>
      </c>
      <c r="O265" s="100"/>
    </row>
    <row r="266" spans="1:15" ht="16.5" customHeight="1">
      <c r="A266" s="6"/>
      <c r="B266" s="6"/>
      <c r="C266" s="6"/>
      <c r="D266" s="6"/>
      <c r="E266" s="80" t="s">
        <v>592</v>
      </c>
      <c r="F266" s="8">
        <f>SUM(G266:H266)</f>
        <v>70000</v>
      </c>
      <c r="G266" s="8">
        <v>0</v>
      </c>
      <c r="H266" s="8">
        <v>70000</v>
      </c>
      <c r="I266" s="2" t="s">
        <v>538</v>
      </c>
      <c r="O266" s="100"/>
    </row>
    <row r="267" spans="1:15" s="54" customFormat="1" ht="15" customHeight="1">
      <c r="A267" s="6">
        <v>2640</v>
      </c>
      <c r="B267" s="6" t="s">
        <v>35</v>
      </c>
      <c r="C267" s="6" t="s">
        <v>29</v>
      </c>
      <c r="D267" s="6" t="s">
        <v>12</v>
      </c>
      <c r="E267" s="41" t="s">
        <v>124</v>
      </c>
      <c r="F267" s="8">
        <f>SUM(F268)</f>
        <v>80066</v>
      </c>
      <c r="G267" s="8">
        <f>SUM(G268)</f>
        <v>80066</v>
      </c>
      <c r="H267" s="8">
        <f>SUM(H268)</f>
        <v>0</v>
      </c>
      <c r="O267" s="100"/>
    </row>
    <row r="268" spans="1:15" s="54" customFormat="1" ht="15" customHeight="1">
      <c r="A268" s="6">
        <v>2641</v>
      </c>
      <c r="B268" s="6" t="s">
        <v>35</v>
      </c>
      <c r="C268" s="6" t="s">
        <v>29</v>
      </c>
      <c r="D268" s="6" t="s">
        <v>11</v>
      </c>
      <c r="E268" s="41" t="s">
        <v>124</v>
      </c>
      <c r="F268" s="8">
        <f>F270+F271</f>
        <v>80066</v>
      </c>
      <c r="G268" s="8">
        <f>G270+G271</f>
        <v>80066</v>
      </c>
      <c r="H268" s="8">
        <f>SUM(H271)</f>
        <v>0</v>
      </c>
      <c r="O268" s="100"/>
    </row>
    <row r="269" spans="1:15" s="54" customFormat="1" ht="30" customHeight="1">
      <c r="A269" s="6"/>
      <c r="B269" s="6"/>
      <c r="C269" s="6"/>
      <c r="D269" s="6"/>
      <c r="E269" s="42" t="s">
        <v>483</v>
      </c>
      <c r="F269" s="8"/>
      <c r="G269" s="8"/>
      <c r="H269" s="8"/>
      <c r="O269" s="100"/>
    </row>
    <row r="270" spans="1:15" s="54" customFormat="1" ht="0.75" customHeight="1">
      <c r="A270" s="6"/>
      <c r="B270" s="6"/>
      <c r="C270" s="6"/>
      <c r="D270" s="6"/>
      <c r="E270" s="41" t="s">
        <v>511</v>
      </c>
      <c r="F270" s="8">
        <v>0</v>
      </c>
      <c r="G270" s="8">
        <v>0</v>
      </c>
      <c r="H270" s="8"/>
      <c r="O270" s="100"/>
    </row>
    <row r="271" spans="1:15" s="54" customFormat="1" ht="18.75" customHeight="1">
      <c r="A271" s="6"/>
      <c r="B271" s="6"/>
      <c r="C271" s="6"/>
      <c r="D271" s="6"/>
      <c r="E271" s="41" t="s">
        <v>521</v>
      </c>
      <c r="F271" s="8">
        <f>SUM(G271:H271)</f>
        <v>80066</v>
      </c>
      <c r="G271" s="8">
        <v>80066</v>
      </c>
      <c r="H271" s="66">
        <v>0</v>
      </c>
      <c r="O271" s="100"/>
    </row>
    <row r="272" spans="1:15" ht="25.5" hidden="1" customHeight="1">
      <c r="A272" s="6">
        <v>2650</v>
      </c>
      <c r="B272" s="6" t="s">
        <v>35</v>
      </c>
      <c r="C272" s="6" t="s">
        <v>32</v>
      </c>
      <c r="D272" s="6" t="s">
        <v>12</v>
      </c>
      <c r="E272" s="41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00"/>
    </row>
    <row r="273" spans="1:15" ht="15" hidden="1" customHeight="1">
      <c r="A273" s="6"/>
      <c r="B273" s="6"/>
      <c r="C273" s="6"/>
      <c r="D273" s="6"/>
      <c r="E273" s="41" t="s">
        <v>16</v>
      </c>
      <c r="F273" s="66"/>
      <c r="G273" s="66"/>
      <c r="H273" s="66"/>
      <c r="O273" s="100"/>
    </row>
    <row r="274" spans="1:15" ht="25.5" hidden="1" customHeight="1">
      <c r="A274" s="6">
        <v>2651</v>
      </c>
      <c r="B274" s="6" t="s">
        <v>35</v>
      </c>
      <c r="C274" s="6" t="s">
        <v>32</v>
      </c>
      <c r="D274" s="6" t="s">
        <v>11</v>
      </c>
      <c r="E274" s="41" t="s">
        <v>125</v>
      </c>
      <c r="F274" s="8">
        <f>SUM(G274,H274)</f>
        <v>0</v>
      </c>
      <c r="G274" s="8">
        <v>0</v>
      </c>
      <c r="H274" s="8">
        <v>0</v>
      </c>
      <c r="O274" s="100"/>
    </row>
    <row r="275" spans="1:15" s="54" customFormat="1" ht="25.5" customHeight="1">
      <c r="A275" s="6">
        <v>2660</v>
      </c>
      <c r="B275" s="6" t="s">
        <v>35</v>
      </c>
      <c r="C275" s="6" t="s">
        <v>35</v>
      </c>
      <c r="D275" s="6" t="s">
        <v>12</v>
      </c>
      <c r="E275" s="41" t="s">
        <v>126</v>
      </c>
      <c r="F275" s="8">
        <f>SUM(F277)</f>
        <v>9315</v>
      </c>
      <c r="G275" s="8">
        <f>SUM(G277)</f>
        <v>9315</v>
      </c>
      <c r="H275" s="8">
        <f>SUM(H277)</f>
        <v>0</v>
      </c>
      <c r="O275" s="100"/>
    </row>
    <row r="276" spans="1:15" s="54" customFormat="1" ht="15" hidden="1" customHeight="1">
      <c r="A276" s="6"/>
      <c r="B276" s="6"/>
      <c r="C276" s="6"/>
      <c r="D276" s="6"/>
      <c r="E276" s="41" t="s">
        <v>16</v>
      </c>
      <c r="F276" s="66"/>
      <c r="G276" s="66"/>
      <c r="H276" s="66"/>
      <c r="O276" s="100"/>
    </row>
    <row r="277" spans="1:15" s="54" customFormat="1" ht="25.5" customHeight="1">
      <c r="A277" s="6">
        <v>2661</v>
      </c>
      <c r="B277" s="6" t="s">
        <v>35</v>
      </c>
      <c r="C277" s="6" t="s">
        <v>35</v>
      </c>
      <c r="D277" s="6" t="s">
        <v>11</v>
      </c>
      <c r="E277" s="41" t="s">
        <v>126</v>
      </c>
      <c r="F277" s="8">
        <f>SUM(F279:F280)</f>
        <v>9315</v>
      </c>
      <c r="G277" s="8">
        <f>SUM(G279:G280)</f>
        <v>9315</v>
      </c>
      <c r="H277" s="8">
        <f>SUM(H279:H280)</f>
        <v>0</v>
      </c>
      <c r="O277" s="100"/>
    </row>
    <row r="278" spans="1:15" s="54" customFormat="1" ht="24" customHeight="1">
      <c r="A278" s="6"/>
      <c r="B278" s="6"/>
      <c r="C278" s="6"/>
      <c r="D278" s="6"/>
      <c r="E278" s="42" t="s">
        <v>483</v>
      </c>
      <c r="F278" s="8"/>
      <c r="G278" s="8"/>
      <c r="H278" s="8"/>
      <c r="O278" s="100"/>
    </row>
    <row r="279" spans="1:15" s="54" customFormat="1" ht="31.5" customHeight="1">
      <c r="A279" s="6"/>
      <c r="B279" s="6"/>
      <c r="C279" s="6"/>
      <c r="D279" s="6"/>
      <c r="E279" s="41" t="s">
        <v>525</v>
      </c>
      <c r="F279" s="8">
        <f>SUM(G279:H279)</f>
        <v>8775</v>
      </c>
      <c r="G279" s="8">
        <v>8775</v>
      </c>
      <c r="H279" s="8">
        <v>0</v>
      </c>
      <c r="O279" s="100"/>
    </row>
    <row r="280" spans="1:15" s="54" customFormat="1" ht="19.5" customHeight="1">
      <c r="A280" s="6"/>
      <c r="B280" s="6"/>
      <c r="C280" s="6"/>
      <c r="D280" s="6"/>
      <c r="E280" s="41" t="s">
        <v>526</v>
      </c>
      <c r="F280" s="8">
        <f>SUM(G280:H280)</f>
        <v>540</v>
      </c>
      <c r="G280" s="8">
        <v>540</v>
      </c>
      <c r="H280" s="8">
        <v>0</v>
      </c>
      <c r="O280" s="100"/>
    </row>
    <row r="281" spans="1:15" ht="39.950000000000003" hidden="1" customHeight="1">
      <c r="A281" s="6">
        <v>2700</v>
      </c>
      <c r="B281" s="6" t="s">
        <v>38</v>
      </c>
      <c r="C281" s="6" t="s">
        <v>12</v>
      </c>
      <c r="D281" s="6" t="s">
        <v>12</v>
      </c>
      <c r="E281" s="41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00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66"/>
      <c r="G282" s="66"/>
      <c r="H282" s="66"/>
      <c r="O282" s="100"/>
    </row>
    <row r="283" spans="1:15" ht="15" hidden="1" customHeight="1">
      <c r="A283" s="6">
        <v>2710</v>
      </c>
      <c r="B283" s="6" t="s">
        <v>38</v>
      </c>
      <c r="C283" s="6" t="s">
        <v>11</v>
      </c>
      <c r="D283" s="6" t="s">
        <v>12</v>
      </c>
      <c r="E283" s="41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00"/>
    </row>
    <row r="284" spans="1:15" ht="15" hidden="1" customHeight="1">
      <c r="A284" s="6"/>
      <c r="B284" s="6"/>
      <c r="C284" s="6"/>
      <c r="D284" s="6"/>
      <c r="E284" s="41" t="s">
        <v>16</v>
      </c>
      <c r="F284" s="66"/>
      <c r="G284" s="66"/>
      <c r="H284" s="66"/>
      <c r="O284" s="100"/>
    </row>
    <row r="285" spans="1:15" ht="15" hidden="1" customHeight="1">
      <c r="A285" s="6">
        <v>2711</v>
      </c>
      <c r="B285" s="6" t="s">
        <v>38</v>
      </c>
      <c r="C285" s="6" t="s">
        <v>11</v>
      </c>
      <c r="D285" s="6" t="s">
        <v>11</v>
      </c>
      <c r="E285" s="41" t="s">
        <v>129</v>
      </c>
      <c r="F285" s="8">
        <f>SUM(G285,H285)</f>
        <v>0</v>
      </c>
      <c r="G285" s="8">
        <v>0</v>
      </c>
      <c r="H285" s="8">
        <v>0</v>
      </c>
      <c r="O285" s="100"/>
    </row>
    <row r="286" spans="1:15" ht="15" hidden="1" customHeight="1">
      <c r="A286" s="6">
        <v>2712</v>
      </c>
      <c r="B286" s="6" t="s">
        <v>38</v>
      </c>
      <c r="C286" s="6" t="s">
        <v>11</v>
      </c>
      <c r="D286" s="6" t="s">
        <v>18</v>
      </c>
      <c r="E286" s="41" t="s">
        <v>130</v>
      </c>
      <c r="F286" s="8">
        <f>SUM(G286,H286)</f>
        <v>0</v>
      </c>
      <c r="G286" s="8">
        <v>0</v>
      </c>
      <c r="H286" s="8">
        <v>0</v>
      </c>
      <c r="O286" s="100"/>
    </row>
    <row r="287" spans="1:15" ht="15" hidden="1" customHeight="1">
      <c r="A287" s="6">
        <v>2713</v>
      </c>
      <c r="B287" s="6" t="s">
        <v>38</v>
      </c>
      <c r="C287" s="6" t="s">
        <v>11</v>
      </c>
      <c r="D287" s="6" t="s">
        <v>20</v>
      </c>
      <c r="E287" s="41" t="s">
        <v>131</v>
      </c>
      <c r="F287" s="8">
        <f>SUM(G287,H287)</f>
        <v>0</v>
      </c>
      <c r="G287" s="8">
        <v>0</v>
      </c>
      <c r="H287" s="8">
        <v>0</v>
      </c>
      <c r="O287" s="100"/>
    </row>
    <row r="288" spans="1:15" ht="15" hidden="1" customHeight="1">
      <c r="A288" s="6">
        <v>2720</v>
      </c>
      <c r="B288" s="6" t="s">
        <v>38</v>
      </c>
      <c r="C288" s="6" t="s">
        <v>18</v>
      </c>
      <c r="D288" s="6" t="s">
        <v>12</v>
      </c>
      <c r="E288" s="41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00"/>
    </row>
    <row r="289" spans="1:15" ht="15" hidden="1" customHeight="1">
      <c r="A289" s="6"/>
      <c r="B289" s="6"/>
      <c r="C289" s="6"/>
      <c r="D289" s="6"/>
      <c r="E289" s="41" t="s">
        <v>16</v>
      </c>
      <c r="F289" s="66"/>
      <c r="G289" s="66"/>
      <c r="H289" s="66"/>
      <c r="O289" s="100"/>
    </row>
    <row r="290" spans="1:15" ht="15" hidden="1" customHeight="1">
      <c r="A290" s="6">
        <v>2721</v>
      </c>
      <c r="B290" s="6" t="s">
        <v>38</v>
      </c>
      <c r="C290" s="6" t="s">
        <v>18</v>
      </c>
      <c r="D290" s="6" t="s">
        <v>11</v>
      </c>
      <c r="E290" s="41" t="s">
        <v>133</v>
      </c>
      <c r="F290" s="8">
        <f>SUM(G290,H290)</f>
        <v>0</v>
      </c>
      <c r="G290" s="8">
        <v>0</v>
      </c>
      <c r="H290" s="8">
        <v>0</v>
      </c>
      <c r="O290" s="100"/>
    </row>
    <row r="291" spans="1:15" ht="15" hidden="1" customHeight="1">
      <c r="A291" s="6">
        <v>2722</v>
      </c>
      <c r="B291" s="6" t="s">
        <v>38</v>
      </c>
      <c r="C291" s="6" t="s">
        <v>18</v>
      </c>
      <c r="D291" s="6" t="s">
        <v>18</v>
      </c>
      <c r="E291" s="41" t="s">
        <v>134</v>
      </c>
      <c r="F291" s="8">
        <f>SUM(G291,H291)</f>
        <v>0</v>
      </c>
      <c r="G291" s="8">
        <v>0</v>
      </c>
      <c r="H291" s="8">
        <v>0</v>
      </c>
      <c r="O291" s="100"/>
    </row>
    <row r="292" spans="1:15" ht="15" hidden="1" customHeight="1">
      <c r="A292" s="6">
        <v>2723</v>
      </c>
      <c r="B292" s="6" t="s">
        <v>38</v>
      </c>
      <c r="C292" s="6" t="s">
        <v>18</v>
      </c>
      <c r="D292" s="6" t="s">
        <v>20</v>
      </c>
      <c r="E292" s="41" t="s">
        <v>135</v>
      </c>
      <c r="F292" s="8">
        <f>SUM(G292,H292)</f>
        <v>0</v>
      </c>
      <c r="G292" s="8">
        <v>0</v>
      </c>
      <c r="H292" s="8">
        <v>0</v>
      </c>
      <c r="O292" s="100"/>
    </row>
    <row r="293" spans="1:15" ht="15" hidden="1" customHeight="1">
      <c r="A293" s="6">
        <v>2724</v>
      </c>
      <c r="B293" s="6" t="s">
        <v>38</v>
      </c>
      <c r="C293" s="6" t="s">
        <v>18</v>
      </c>
      <c r="D293" s="6" t="s">
        <v>29</v>
      </c>
      <c r="E293" s="41" t="s">
        <v>136</v>
      </c>
      <c r="F293" s="8">
        <f>SUM(G293,H293)</f>
        <v>0</v>
      </c>
      <c r="G293" s="8">
        <v>0</v>
      </c>
      <c r="H293" s="8">
        <v>0</v>
      </c>
      <c r="O293" s="100"/>
    </row>
    <row r="294" spans="1:15" ht="15" hidden="1" customHeight="1">
      <c r="A294" s="6">
        <v>2730</v>
      </c>
      <c r="B294" s="6" t="s">
        <v>38</v>
      </c>
      <c r="C294" s="6" t="s">
        <v>20</v>
      </c>
      <c r="D294" s="6" t="s">
        <v>12</v>
      </c>
      <c r="E294" s="41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00"/>
    </row>
    <row r="295" spans="1:15" ht="15" hidden="1" customHeight="1">
      <c r="A295" s="6"/>
      <c r="B295" s="6"/>
      <c r="C295" s="6"/>
      <c r="D295" s="6"/>
      <c r="E295" s="41" t="s">
        <v>16</v>
      </c>
      <c r="F295" s="66"/>
      <c r="G295" s="66"/>
      <c r="H295" s="66"/>
      <c r="O295" s="100"/>
    </row>
    <row r="296" spans="1:15" ht="15" hidden="1" customHeight="1">
      <c r="A296" s="6">
        <v>2731</v>
      </c>
      <c r="B296" s="6" t="s">
        <v>38</v>
      </c>
      <c r="C296" s="6" t="s">
        <v>20</v>
      </c>
      <c r="D296" s="6" t="s">
        <v>11</v>
      </c>
      <c r="E296" s="41" t="s">
        <v>138</v>
      </c>
      <c r="F296" s="8">
        <f>SUM(G296,H296)</f>
        <v>0</v>
      </c>
      <c r="G296" s="8">
        <v>0</v>
      </c>
      <c r="H296" s="8">
        <v>0</v>
      </c>
      <c r="O296" s="100"/>
    </row>
    <row r="297" spans="1:15" ht="15" hidden="1" customHeight="1">
      <c r="A297" s="6">
        <v>2732</v>
      </c>
      <c r="B297" s="6" t="s">
        <v>38</v>
      </c>
      <c r="C297" s="6" t="s">
        <v>20</v>
      </c>
      <c r="D297" s="6" t="s">
        <v>18</v>
      </c>
      <c r="E297" s="41" t="s">
        <v>139</v>
      </c>
      <c r="F297" s="8">
        <f>SUM(G297,H297)</f>
        <v>0</v>
      </c>
      <c r="G297" s="8">
        <v>0</v>
      </c>
      <c r="H297" s="8">
        <v>0</v>
      </c>
      <c r="O297" s="100"/>
    </row>
    <row r="298" spans="1:15" ht="15" hidden="1" customHeight="1">
      <c r="A298" s="6">
        <v>2733</v>
      </c>
      <c r="B298" s="6" t="s">
        <v>38</v>
      </c>
      <c r="C298" s="6" t="s">
        <v>20</v>
      </c>
      <c r="D298" s="6" t="s">
        <v>20</v>
      </c>
      <c r="E298" s="41" t="s">
        <v>140</v>
      </c>
      <c r="F298" s="8">
        <f>SUM(G298,H298)</f>
        <v>0</v>
      </c>
      <c r="G298" s="8">
        <v>0</v>
      </c>
      <c r="H298" s="8">
        <v>0</v>
      </c>
      <c r="O298" s="100"/>
    </row>
    <row r="299" spans="1:15" ht="15" hidden="1" customHeight="1">
      <c r="A299" s="6">
        <v>2734</v>
      </c>
      <c r="B299" s="6" t="s">
        <v>38</v>
      </c>
      <c r="C299" s="6" t="s">
        <v>20</v>
      </c>
      <c r="D299" s="6" t="s">
        <v>29</v>
      </c>
      <c r="E299" s="41" t="s">
        <v>141</v>
      </c>
      <c r="F299" s="8">
        <f>SUM(G299,H299)</f>
        <v>0</v>
      </c>
      <c r="G299" s="8">
        <v>0</v>
      </c>
      <c r="H299" s="8">
        <v>0</v>
      </c>
      <c r="O299" s="100"/>
    </row>
    <row r="300" spans="1:15" ht="15" hidden="1" customHeight="1">
      <c r="A300" s="6">
        <v>2740</v>
      </c>
      <c r="B300" s="6" t="s">
        <v>38</v>
      </c>
      <c r="C300" s="6" t="s">
        <v>29</v>
      </c>
      <c r="D300" s="6" t="s">
        <v>12</v>
      </c>
      <c r="E300" s="41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00"/>
    </row>
    <row r="301" spans="1:15" ht="15" hidden="1" customHeight="1">
      <c r="A301" s="6"/>
      <c r="B301" s="6"/>
      <c r="C301" s="6"/>
      <c r="D301" s="6"/>
      <c r="E301" s="41" t="s">
        <v>16</v>
      </c>
      <c r="F301" s="66"/>
      <c r="G301" s="66"/>
      <c r="H301" s="66"/>
      <c r="O301" s="100"/>
    </row>
    <row r="302" spans="1:15" ht="15" hidden="1" customHeight="1">
      <c r="A302" s="6">
        <v>2741</v>
      </c>
      <c r="B302" s="6" t="s">
        <v>38</v>
      </c>
      <c r="C302" s="6" t="s">
        <v>29</v>
      </c>
      <c r="D302" s="6" t="s">
        <v>11</v>
      </c>
      <c r="E302" s="41" t="s">
        <v>142</v>
      </c>
      <c r="F302" s="8">
        <f>SUM(G302,H302)</f>
        <v>0</v>
      </c>
      <c r="G302" s="8">
        <v>0</v>
      </c>
      <c r="H302" s="8">
        <v>0</v>
      </c>
      <c r="O302" s="100"/>
    </row>
    <row r="303" spans="1:15" ht="15" hidden="1" customHeight="1">
      <c r="A303" s="6">
        <v>2750</v>
      </c>
      <c r="B303" s="6" t="s">
        <v>38</v>
      </c>
      <c r="C303" s="6" t="s">
        <v>32</v>
      </c>
      <c r="D303" s="6" t="s">
        <v>12</v>
      </c>
      <c r="E303" s="41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00"/>
    </row>
    <row r="304" spans="1:15" ht="15" hidden="1" customHeight="1">
      <c r="A304" s="6"/>
      <c r="B304" s="6"/>
      <c r="C304" s="6"/>
      <c r="D304" s="6"/>
      <c r="E304" s="41" t="s">
        <v>16</v>
      </c>
      <c r="F304" s="66"/>
      <c r="G304" s="66"/>
      <c r="H304" s="66"/>
      <c r="O304" s="100"/>
    </row>
    <row r="305" spans="1:15" ht="15" hidden="1" customHeight="1">
      <c r="A305" s="6">
        <v>2751</v>
      </c>
      <c r="B305" s="6" t="s">
        <v>38</v>
      </c>
      <c r="C305" s="6" t="s">
        <v>32</v>
      </c>
      <c r="D305" s="6" t="s">
        <v>11</v>
      </c>
      <c r="E305" s="41" t="s">
        <v>143</v>
      </c>
      <c r="F305" s="8">
        <f>SUM(G305,H305)</f>
        <v>0</v>
      </c>
      <c r="G305" s="8">
        <v>0</v>
      </c>
      <c r="H305" s="8">
        <v>0</v>
      </c>
      <c r="O305" s="100"/>
    </row>
    <row r="306" spans="1:15" ht="15" hidden="1" customHeight="1">
      <c r="A306" s="6">
        <v>2760</v>
      </c>
      <c r="B306" s="6" t="s">
        <v>38</v>
      </c>
      <c r="C306" s="6" t="s">
        <v>35</v>
      </c>
      <c r="D306" s="6" t="s">
        <v>12</v>
      </c>
      <c r="E306" s="41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00"/>
    </row>
    <row r="307" spans="1:15" ht="15" hidden="1" customHeight="1">
      <c r="A307" s="6"/>
      <c r="B307" s="6"/>
      <c r="C307" s="6"/>
      <c r="D307" s="6"/>
      <c r="E307" s="41" t="s">
        <v>16</v>
      </c>
      <c r="F307" s="66"/>
      <c r="G307" s="66"/>
      <c r="H307" s="66"/>
      <c r="O307" s="100"/>
    </row>
    <row r="308" spans="1:15" ht="15" hidden="1" customHeight="1">
      <c r="A308" s="6">
        <v>2761</v>
      </c>
      <c r="B308" s="6" t="s">
        <v>38</v>
      </c>
      <c r="C308" s="6" t="s">
        <v>35</v>
      </c>
      <c r="D308" s="6" t="s">
        <v>11</v>
      </c>
      <c r="E308" s="41" t="s">
        <v>145</v>
      </c>
      <c r="F308" s="8">
        <f>SUM(G308,H308)</f>
        <v>0</v>
      </c>
      <c r="G308" s="8">
        <v>0</v>
      </c>
      <c r="H308" s="8">
        <v>0</v>
      </c>
      <c r="O308" s="100"/>
    </row>
    <row r="309" spans="1:15" ht="15.75" hidden="1" customHeight="1">
      <c r="A309" s="6">
        <v>2762</v>
      </c>
      <c r="B309" s="6" t="s">
        <v>38</v>
      </c>
      <c r="C309" s="6" t="s">
        <v>35</v>
      </c>
      <c r="D309" s="6" t="s">
        <v>18</v>
      </c>
      <c r="E309" s="41" t="s">
        <v>144</v>
      </c>
      <c r="F309" s="8">
        <f>SUM(G309,H309)</f>
        <v>0</v>
      </c>
      <c r="G309" s="8">
        <v>0</v>
      </c>
      <c r="H309" s="8">
        <v>0</v>
      </c>
      <c r="O309" s="100"/>
    </row>
    <row r="310" spans="1:15" s="54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41" t="s">
        <v>146</v>
      </c>
      <c r="F310" s="8">
        <f>G310+H310</f>
        <v>122793.09999999999</v>
      </c>
      <c r="G310" s="8">
        <f>SUM(G311,G314,G332,G336,G340,G342)</f>
        <v>122793.09999999999</v>
      </c>
      <c r="H310" s="8">
        <f>SUM(H311,H314,H332,H336,H340,H342)</f>
        <v>0</v>
      </c>
      <c r="O310" s="100"/>
    </row>
    <row r="311" spans="1:15" s="54" customFormat="1" ht="21" customHeight="1">
      <c r="A311" s="6">
        <v>2810</v>
      </c>
      <c r="B311" s="6" t="s">
        <v>40</v>
      </c>
      <c r="C311" s="6" t="s">
        <v>11</v>
      </c>
      <c r="D311" s="6" t="s">
        <v>12</v>
      </c>
      <c r="E311" s="41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00"/>
    </row>
    <row r="312" spans="1:15" s="54" customFormat="1" ht="25.5" customHeight="1">
      <c r="A312" s="6">
        <v>2811</v>
      </c>
      <c r="B312" s="6" t="s">
        <v>40</v>
      </c>
      <c r="C312" s="6" t="s">
        <v>11</v>
      </c>
      <c r="D312" s="6" t="s">
        <v>11</v>
      </c>
      <c r="E312" s="41" t="s">
        <v>147</v>
      </c>
      <c r="F312" s="8">
        <f>SUM(G312,H312)</f>
        <v>0</v>
      </c>
      <c r="G312" s="8">
        <f>G313</f>
        <v>0</v>
      </c>
      <c r="H312" s="8">
        <v>0</v>
      </c>
      <c r="O312" s="100"/>
    </row>
    <row r="313" spans="1:15" s="54" customFormat="1" ht="15" customHeight="1">
      <c r="A313" s="6"/>
      <c r="B313" s="6"/>
      <c r="C313" s="6"/>
      <c r="D313" s="6"/>
      <c r="E313" s="41" t="s">
        <v>542</v>
      </c>
      <c r="F313" s="8">
        <v>0</v>
      </c>
      <c r="G313" s="8">
        <v>0</v>
      </c>
      <c r="H313" s="8"/>
      <c r="O313" s="100"/>
    </row>
    <row r="314" spans="1:15" s="54" customFormat="1">
      <c r="A314" s="6">
        <v>2820</v>
      </c>
      <c r="B314" s="6" t="s">
        <v>40</v>
      </c>
      <c r="C314" s="6" t="s">
        <v>18</v>
      </c>
      <c r="D314" s="6" t="s">
        <v>12</v>
      </c>
      <c r="E314" s="41" t="s">
        <v>148</v>
      </c>
      <c r="F314" s="8">
        <f>G314</f>
        <v>122793.09999999999</v>
      </c>
      <c r="G314" s="8">
        <f>SUM(G315,G320,G325)</f>
        <v>122793.09999999999</v>
      </c>
      <c r="H314" s="8">
        <f>SUM(H315,H320,H325)</f>
        <v>0</v>
      </c>
      <c r="O314" s="100"/>
    </row>
    <row r="315" spans="1:15" s="54" customFormat="1" ht="15" customHeight="1">
      <c r="A315" s="6">
        <v>2821</v>
      </c>
      <c r="B315" s="6" t="s">
        <v>40</v>
      </c>
      <c r="C315" s="6" t="s">
        <v>18</v>
      </c>
      <c r="D315" s="6" t="s">
        <v>11</v>
      </c>
      <c r="E315" s="41" t="s">
        <v>149</v>
      </c>
      <c r="F315" s="8">
        <f>F317+F318</f>
        <v>33477.1</v>
      </c>
      <c r="G315" s="8">
        <f>G318</f>
        <v>33477.1</v>
      </c>
      <c r="H315" s="8">
        <f>H318</f>
        <v>0</v>
      </c>
      <c r="O315" s="100"/>
    </row>
    <row r="316" spans="1:15" s="54" customFormat="1" ht="24" customHeight="1">
      <c r="A316" s="6"/>
      <c r="B316" s="6"/>
      <c r="C316" s="6"/>
      <c r="D316" s="6"/>
      <c r="E316" s="42" t="s">
        <v>483</v>
      </c>
      <c r="F316" s="8"/>
      <c r="G316" s="8"/>
      <c r="H316" s="8"/>
      <c r="O316" s="100"/>
    </row>
    <row r="317" spans="1:15" s="54" customFormat="1" ht="14.25" customHeight="1">
      <c r="A317" s="6"/>
      <c r="B317" s="6"/>
      <c r="C317" s="6"/>
      <c r="D317" s="6"/>
      <c r="E317" s="41" t="s">
        <v>525</v>
      </c>
      <c r="F317" s="8">
        <v>0</v>
      </c>
      <c r="G317" s="8">
        <v>0</v>
      </c>
      <c r="H317" s="8"/>
      <c r="O317" s="100"/>
    </row>
    <row r="318" spans="1:15" s="54" customFormat="1" ht="15" customHeight="1">
      <c r="A318" s="6"/>
      <c r="B318" s="6"/>
      <c r="C318" s="6"/>
      <c r="D318" s="6"/>
      <c r="E318" s="41" t="s">
        <v>521</v>
      </c>
      <c r="F318" s="8">
        <f>SUM(G318:H318)</f>
        <v>33477.1</v>
      </c>
      <c r="G318" s="8">
        <v>33477.1</v>
      </c>
      <c r="H318" s="66">
        <v>0</v>
      </c>
      <c r="O318" s="100"/>
    </row>
    <row r="319" spans="1:15" s="54" customFormat="1" ht="15" customHeight="1">
      <c r="A319" s="6">
        <v>2822</v>
      </c>
      <c r="B319" s="6" t="s">
        <v>40</v>
      </c>
      <c r="C319" s="6" t="s">
        <v>18</v>
      </c>
      <c r="D319" s="6" t="s">
        <v>18</v>
      </c>
      <c r="E319" s="41" t="s">
        <v>150</v>
      </c>
      <c r="F319" s="8">
        <f>SUM(G319,H319)</f>
        <v>0</v>
      </c>
      <c r="G319" s="8">
        <v>0</v>
      </c>
      <c r="H319" s="8">
        <v>0</v>
      </c>
      <c r="O319" s="100"/>
    </row>
    <row r="320" spans="1:15" s="54" customFormat="1" ht="15" customHeight="1">
      <c r="A320" s="6">
        <v>2823</v>
      </c>
      <c r="B320" s="6" t="s">
        <v>40</v>
      </c>
      <c r="C320" s="6" t="s">
        <v>18</v>
      </c>
      <c r="D320" s="6" t="s">
        <v>20</v>
      </c>
      <c r="E320" s="41" t="s">
        <v>151</v>
      </c>
      <c r="F320" s="8">
        <f>G320+H320</f>
        <v>38200.800000000003</v>
      </c>
      <c r="G320" s="8">
        <f>G322+G323</f>
        <v>38200.800000000003</v>
      </c>
      <c r="H320" s="8">
        <v>0</v>
      </c>
      <c r="O320" s="100"/>
    </row>
    <row r="321" spans="1:15" s="54" customFormat="1" ht="23.25" customHeight="1">
      <c r="A321" s="6"/>
      <c r="B321" s="6"/>
      <c r="C321" s="6"/>
      <c r="D321" s="6"/>
      <c r="E321" s="42" t="s">
        <v>483</v>
      </c>
      <c r="F321" s="8"/>
      <c r="G321" s="8"/>
      <c r="H321" s="8"/>
      <c r="O321" s="100"/>
    </row>
    <row r="322" spans="1:15" s="54" customFormat="1" ht="16.5" hidden="1" customHeight="1">
      <c r="A322" s="6"/>
      <c r="B322" s="6"/>
      <c r="C322" s="6"/>
      <c r="D322" s="6"/>
      <c r="E322" s="41" t="s">
        <v>525</v>
      </c>
      <c r="F322" s="8">
        <v>0</v>
      </c>
      <c r="G322" s="8">
        <v>0</v>
      </c>
      <c r="H322" s="8"/>
      <c r="O322" s="100"/>
    </row>
    <row r="323" spans="1:15" s="54" customFormat="1" ht="15" customHeight="1">
      <c r="A323" s="6"/>
      <c r="B323" s="6"/>
      <c r="C323" s="6"/>
      <c r="D323" s="6"/>
      <c r="E323" s="41" t="s">
        <v>521</v>
      </c>
      <c r="F323" s="8">
        <f>SUM(G323:H323)</f>
        <v>38200.800000000003</v>
      </c>
      <c r="G323" s="8">
        <v>38200.800000000003</v>
      </c>
      <c r="H323" s="66">
        <v>0</v>
      </c>
      <c r="O323" s="100"/>
    </row>
    <row r="324" spans="1:15" s="54" customFormat="1" ht="15" customHeight="1">
      <c r="A324" s="6"/>
      <c r="B324" s="6"/>
      <c r="C324" s="6"/>
      <c r="D324" s="6"/>
      <c r="E324" s="41" t="s">
        <v>563</v>
      </c>
      <c r="F324" s="8">
        <v>0</v>
      </c>
      <c r="G324" s="8"/>
      <c r="H324" s="66">
        <v>0</v>
      </c>
      <c r="O324" s="100"/>
    </row>
    <row r="325" spans="1:15" s="54" customFormat="1" ht="15" customHeight="1">
      <c r="A325" s="6">
        <v>2824</v>
      </c>
      <c r="B325" s="6" t="s">
        <v>40</v>
      </c>
      <c r="C325" s="6" t="s">
        <v>18</v>
      </c>
      <c r="D325" s="6" t="s">
        <v>29</v>
      </c>
      <c r="E325" s="41" t="s">
        <v>152</v>
      </c>
      <c r="F325" s="8">
        <f>G325</f>
        <v>51115.199999999997</v>
      </c>
      <c r="G325" s="8">
        <f>G327+G328+G329</f>
        <v>51115.199999999997</v>
      </c>
      <c r="H325" s="8">
        <f>SUM(H327:H328)</f>
        <v>0</v>
      </c>
      <c r="O325" s="100"/>
    </row>
    <row r="326" spans="1:15" s="54" customFormat="1" ht="24" customHeight="1">
      <c r="A326" s="6"/>
      <c r="B326" s="6"/>
      <c r="C326" s="6"/>
      <c r="D326" s="6"/>
      <c r="E326" s="42" t="s">
        <v>483</v>
      </c>
      <c r="F326" s="8"/>
      <c r="G326" s="8"/>
      <c r="H326" s="8"/>
      <c r="O326" s="100"/>
    </row>
    <row r="327" spans="1:15" s="54" customFormat="1" ht="15" customHeight="1">
      <c r="A327" s="6"/>
      <c r="B327" s="6"/>
      <c r="C327" s="6"/>
      <c r="D327" s="6"/>
      <c r="E327" s="41" t="s">
        <v>574</v>
      </c>
      <c r="F327" s="8">
        <f>SUM(G327:H327)</f>
        <v>10000</v>
      </c>
      <c r="G327" s="8">
        <v>10000</v>
      </c>
      <c r="H327" s="8">
        <v>0</v>
      </c>
      <c r="O327" s="100"/>
    </row>
    <row r="328" spans="1:15" s="54" customFormat="1" ht="15" customHeight="1">
      <c r="A328" s="6"/>
      <c r="B328" s="6"/>
      <c r="C328" s="6"/>
      <c r="D328" s="6"/>
      <c r="E328" s="41" t="s">
        <v>575</v>
      </c>
      <c r="F328" s="8">
        <f>SUM(G328:H328)</f>
        <v>18550</v>
      </c>
      <c r="G328" s="8">
        <v>18550</v>
      </c>
      <c r="H328" s="8">
        <v>0</v>
      </c>
      <c r="O328" s="100"/>
    </row>
    <row r="329" spans="1:15" s="54" customFormat="1" ht="15" customHeight="1">
      <c r="A329" s="6"/>
      <c r="B329" s="6"/>
      <c r="C329" s="6"/>
      <c r="D329" s="6"/>
      <c r="E329" s="41" t="s">
        <v>576</v>
      </c>
      <c r="F329" s="8">
        <f>SUM(G329,H329)</f>
        <v>22565.200000000001</v>
      </c>
      <c r="G329" s="8">
        <v>22565.200000000001</v>
      </c>
      <c r="H329" s="8">
        <v>0</v>
      </c>
      <c r="O329" s="100"/>
    </row>
    <row r="330" spans="1:15" ht="15" customHeight="1">
      <c r="A330" s="6">
        <v>2826</v>
      </c>
      <c r="B330" s="6" t="s">
        <v>40</v>
      </c>
      <c r="C330" s="6" t="s">
        <v>18</v>
      </c>
      <c r="D330" s="6" t="s">
        <v>35</v>
      </c>
      <c r="E330" s="41" t="s">
        <v>153</v>
      </c>
      <c r="F330" s="8">
        <f>SUM(G330,H330)</f>
        <v>0</v>
      </c>
      <c r="G330" s="8">
        <v>0</v>
      </c>
      <c r="H330" s="8">
        <v>0</v>
      </c>
      <c r="O330" s="100"/>
    </row>
    <row r="331" spans="1:15" ht="15" customHeight="1">
      <c r="A331" s="6">
        <v>2827</v>
      </c>
      <c r="B331" s="6" t="s">
        <v>40</v>
      </c>
      <c r="C331" s="6" t="s">
        <v>18</v>
      </c>
      <c r="D331" s="6" t="s">
        <v>38</v>
      </c>
      <c r="E331" s="41" t="s">
        <v>154</v>
      </c>
      <c r="F331" s="8">
        <f>SUM(G331,H331)</f>
        <v>0</v>
      </c>
      <c r="G331" s="8">
        <v>0</v>
      </c>
      <c r="H331" s="8">
        <v>0</v>
      </c>
      <c r="O331" s="100"/>
    </row>
    <row r="332" spans="1:15" ht="25.5" customHeight="1">
      <c r="A332" s="6">
        <v>2830</v>
      </c>
      <c r="B332" s="6" t="s">
        <v>40</v>
      </c>
      <c r="C332" s="6" t="s">
        <v>20</v>
      </c>
      <c r="D332" s="6" t="s">
        <v>12</v>
      </c>
      <c r="E332" s="41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00"/>
    </row>
    <row r="333" spans="1:15" ht="15" customHeight="1">
      <c r="A333" s="6">
        <v>2831</v>
      </c>
      <c r="B333" s="6" t="s">
        <v>40</v>
      </c>
      <c r="C333" s="6" t="s">
        <v>20</v>
      </c>
      <c r="D333" s="6" t="s">
        <v>11</v>
      </c>
      <c r="E333" s="41" t="s">
        <v>156</v>
      </c>
      <c r="F333" s="8">
        <f>SUM(G333,H333)</f>
        <v>0</v>
      </c>
      <c r="G333" s="8">
        <v>0</v>
      </c>
      <c r="H333" s="8">
        <v>0</v>
      </c>
      <c r="O333" s="100"/>
    </row>
    <row r="334" spans="1:15" ht="15" customHeight="1">
      <c r="A334" s="6">
        <v>2832</v>
      </c>
      <c r="B334" s="6" t="s">
        <v>40</v>
      </c>
      <c r="C334" s="6" t="s">
        <v>20</v>
      </c>
      <c r="D334" s="6" t="s">
        <v>18</v>
      </c>
      <c r="E334" s="41" t="s">
        <v>157</v>
      </c>
      <c r="F334" s="8">
        <f>SUM(G334,H334)</f>
        <v>0</v>
      </c>
      <c r="G334" s="8">
        <v>0</v>
      </c>
      <c r="H334" s="8">
        <v>0</v>
      </c>
      <c r="O334" s="100"/>
    </row>
    <row r="335" spans="1:15" ht="15" customHeight="1">
      <c r="A335" s="6">
        <v>2833</v>
      </c>
      <c r="B335" s="6" t="s">
        <v>40</v>
      </c>
      <c r="C335" s="6" t="s">
        <v>20</v>
      </c>
      <c r="D335" s="6" t="s">
        <v>20</v>
      </c>
      <c r="E335" s="41" t="s">
        <v>158</v>
      </c>
      <c r="F335" s="8">
        <f>SUM(G335,H335)</f>
        <v>0</v>
      </c>
      <c r="G335" s="8">
        <v>0</v>
      </c>
      <c r="H335" s="8">
        <v>0</v>
      </c>
      <c r="O335" s="100"/>
    </row>
    <row r="336" spans="1:15" ht="15" customHeight="1">
      <c r="A336" s="6">
        <v>2840</v>
      </c>
      <c r="B336" s="6" t="s">
        <v>40</v>
      </c>
      <c r="C336" s="6" t="s">
        <v>29</v>
      </c>
      <c r="D336" s="6" t="s">
        <v>12</v>
      </c>
      <c r="E336" s="41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00"/>
    </row>
    <row r="337" spans="1:15" ht="15" customHeight="1">
      <c r="A337" s="6">
        <v>2841</v>
      </c>
      <c r="B337" s="6" t="s">
        <v>40</v>
      </c>
      <c r="C337" s="6" t="s">
        <v>29</v>
      </c>
      <c r="D337" s="6" t="s">
        <v>11</v>
      </c>
      <c r="E337" s="41" t="s">
        <v>160</v>
      </c>
      <c r="F337" s="8">
        <f>SUM(G337,H337)</f>
        <v>0</v>
      </c>
      <c r="G337" s="8">
        <v>0</v>
      </c>
      <c r="H337" s="8">
        <v>0</v>
      </c>
      <c r="O337" s="100"/>
    </row>
    <row r="338" spans="1:15" ht="20.25" customHeight="1">
      <c r="A338" s="6">
        <v>2842</v>
      </c>
      <c r="B338" s="6" t="s">
        <v>40</v>
      </c>
      <c r="C338" s="6" t="s">
        <v>29</v>
      </c>
      <c r="D338" s="6" t="s">
        <v>18</v>
      </c>
      <c r="E338" s="41" t="s">
        <v>577</v>
      </c>
      <c r="F338" s="8">
        <f>SUM(G338,H338)</f>
        <v>0</v>
      </c>
      <c r="G338" s="8">
        <v>0</v>
      </c>
      <c r="H338" s="8">
        <v>0</v>
      </c>
      <c r="O338" s="100"/>
    </row>
    <row r="339" spans="1:15" ht="15" customHeight="1">
      <c r="A339" s="6">
        <v>2843</v>
      </c>
      <c r="B339" s="6" t="s">
        <v>40</v>
      </c>
      <c r="C339" s="6" t="s">
        <v>29</v>
      </c>
      <c r="D339" s="6" t="s">
        <v>20</v>
      </c>
      <c r="E339" s="41" t="s">
        <v>162</v>
      </c>
      <c r="F339" s="8">
        <f>SUM(G339,H339)</f>
        <v>0</v>
      </c>
      <c r="G339" s="8">
        <v>0</v>
      </c>
      <c r="H339" s="8">
        <v>0</v>
      </c>
      <c r="O339" s="100"/>
    </row>
    <row r="340" spans="1:15" ht="18.75" customHeight="1">
      <c r="A340" s="6">
        <v>2850</v>
      </c>
      <c r="B340" s="6" t="s">
        <v>40</v>
      </c>
      <c r="C340" s="6" t="s">
        <v>32</v>
      </c>
      <c r="D340" s="6" t="s">
        <v>12</v>
      </c>
      <c r="E340" s="41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00"/>
    </row>
    <row r="341" spans="1:15" ht="24" customHeight="1">
      <c r="A341" s="6">
        <v>2851</v>
      </c>
      <c r="B341" s="6" t="s">
        <v>40</v>
      </c>
      <c r="C341" s="6" t="s">
        <v>32</v>
      </c>
      <c r="D341" s="6" t="s">
        <v>11</v>
      </c>
      <c r="E341" s="41" t="s">
        <v>163</v>
      </c>
      <c r="F341" s="8">
        <f>SUM(G341,H341)</f>
        <v>0</v>
      </c>
      <c r="G341" s="8">
        <v>0</v>
      </c>
      <c r="H341" s="8">
        <v>0</v>
      </c>
      <c r="O341" s="100"/>
    </row>
    <row r="342" spans="1:15" ht="11.25" customHeight="1">
      <c r="A342" s="6">
        <v>2860</v>
      </c>
      <c r="B342" s="6" t="s">
        <v>40</v>
      </c>
      <c r="C342" s="6" t="s">
        <v>35</v>
      </c>
      <c r="D342" s="6" t="s">
        <v>12</v>
      </c>
      <c r="E342" s="41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00"/>
    </row>
    <row r="343" spans="1:15" ht="20.2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41" t="s">
        <v>164</v>
      </c>
      <c r="F343" s="8">
        <f>SUM(G343,H343)</f>
        <v>0</v>
      </c>
      <c r="G343" s="8">
        <v>0</v>
      </c>
      <c r="H343" s="8">
        <v>0</v>
      </c>
      <c r="O343" s="100"/>
    </row>
    <row r="344" spans="1:15" s="54" customFormat="1" ht="39.950000000000003" customHeight="1">
      <c r="A344" s="6">
        <v>2900</v>
      </c>
      <c r="B344" s="6" t="s">
        <v>110</v>
      </c>
      <c r="C344" s="6" t="s">
        <v>12</v>
      </c>
      <c r="D344" s="6" t="s">
        <v>12</v>
      </c>
      <c r="E344" s="41" t="s">
        <v>165</v>
      </c>
      <c r="F344" s="8">
        <f>G344+H344</f>
        <v>1313160.3</v>
      </c>
      <c r="G344" s="8">
        <f>SUM(G345,G353,G357,G360,G363,G369,G371,G373)</f>
        <v>957640.3</v>
      </c>
      <c r="H344" s="8">
        <f>H345</f>
        <v>355520</v>
      </c>
      <c r="O344" s="100"/>
    </row>
    <row r="345" spans="1:15" s="54" customFormat="1" ht="25.5">
      <c r="A345" s="6">
        <v>2910</v>
      </c>
      <c r="B345" s="6" t="s">
        <v>110</v>
      </c>
      <c r="C345" s="6" t="s">
        <v>11</v>
      </c>
      <c r="D345" s="6" t="s">
        <v>12</v>
      </c>
      <c r="E345" s="41" t="s">
        <v>166</v>
      </c>
      <c r="F345" s="8">
        <f>SUM(F346)</f>
        <v>1120276.6000000001</v>
      </c>
      <c r="G345" s="8">
        <f>SUM(G346)</f>
        <v>764756.6</v>
      </c>
      <c r="H345" s="8">
        <f>H346</f>
        <v>355520</v>
      </c>
      <c r="O345" s="100"/>
    </row>
    <row r="346" spans="1:15" s="54" customFormat="1">
      <c r="A346" s="6">
        <v>2911</v>
      </c>
      <c r="B346" s="6" t="s">
        <v>110</v>
      </c>
      <c r="C346" s="6" t="s">
        <v>11</v>
      </c>
      <c r="D346" s="6" t="s">
        <v>11</v>
      </c>
      <c r="E346" s="41" t="s">
        <v>167</v>
      </c>
      <c r="F346" s="8">
        <f>H346+G346</f>
        <v>1120276.6000000001</v>
      </c>
      <c r="G346" s="8">
        <f>SUM(G348:G351)</f>
        <v>764756.6</v>
      </c>
      <c r="H346" s="19">
        <f>H349+H351+H353</f>
        <v>355520</v>
      </c>
      <c r="O346" s="100"/>
    </row>
    <row r="347" spans="1:15" s="54" customFormat="1" ht="24" customHeight="1">
      <c r="A347" s="6"/>
      <c r="B347" s="6"/>
      <c r="C347" s="6"/>
      <c r="D347" s="6"/>
      <c r="E347" s="42" t="s">
        <v>483</v>
      </c>
      <c r="F347" s="8"/>
      <c r="G347" s="8"/>
      <c r="H347" s="8"/>
      <c r="O347" s="100"/>
    </row>
    <row r="348" spans="1:15" s="54" customFormat="1" ht="15" customHeight="1">
      <c r="A348" s="6"/>
      <c r="B348" s="6"/>
      <c r="C348" s="6"/>
      <c r="D348" s="6"/>
      <c r="E348" s="58" t="s">
        <v>521</v>
      </c>
      <c r="F348" s="8">
        <f>SUM(G348:H348)</f>
        <v>764756.6</v>
      </c>
      <c r="G348" s="8">
        <v>764756.6</v>
      </c>
      <c r="H348" s="66"/>
      <c r="O348" s="100"/>
    </row>
    <row r="349" spans="1:15" s="54" customFormat="1" ht="18" customHeight="1">
      <c r="A349" s="6"/>
      <c r="B349" s="6"/>
      <c r="C349" s="6"/>
      <c r="D349" s="74"/>
      <c r="E349" s="75" t="s">
        <v>582</v>
      </c>
      <c r="F349" s="9">
        <f>SUM(G349:H349)</f>
        <v>348350</v>
      </c>
      <c r="G349" s="8">
        <v>0</v>
      </c>
      <c r="H349" s="19">
        <v>348350</v>
      </c>
      <c r="O349" s="100"/>
    </row>
    <row r="350" spans="1:15" s="54" customFormat="1" ht="39.75" hidden="1" customHeight="1">
      <c r="A350" s="6"/>
      <c r="B350" s="6"/>
      <c r="C350" s="6"/>
      <c r="D350" s="6"/>
      <c r="E350" s="76" t="s">
        <v>541</v>
      </c>
      <c r="F350" s="8">
        <f>SUM(G350:H350)</f>
        <v>0</v>
      </c>
      <c r="G350" s="8"/>
      <c r="H350" s="66"/>
      <c r="I350" s="54" t="s">
        <v>540</v>
      </c>
      <c r="O350" s="100"/>
    </row>
    <row r="351" spans="1:15" s="54" customFormat="1" ht="20.25" customHeight="1">
      <c r="A351" s="6"/>
      <c r="B351" s="6"/>
      <c r="C351" s="6"/>
      <c r="D351" s="6"/>
      <c r="E351" s="71" t="s">
        <v>590</v>
      </c>
      <c r="F351" s="8">
        <f>SUM(G351:H351)</f>
        <v>2260</v>
      </c>
      <c r="G351" s="8"/>
      <c r="H351" s="19">
        <v>2260</v>
      </c>
      <c r="O351" s="100"/>
    </row>
    <row r="352" spans="1:15" ht="15" hidden="1" customHeight="1">
      <c r="A352" s="6">
        <v>2912</v>
      </c>
      <c r="B352" s="6" t="s">
        <v>110</v>
      </c>
      <c r="C352" s="6" t="s">
        <v>11</v>
      </c>
      <c r="D352" s="6" t="s">
        <v>18</v>
      </c>
      <c r="E352" s="69"/>
      <c r="F352" s="8">
        <f>SUM(G352,H352)</f>
        <v>0</v>
      </c>
      <c r="G352" s="8">
        <v>0</v>
      </c>
      <c r="H352" s="8">
        <v>0</v>
      </c>
      <c r="O352" s="100"/>
    </row>
    <row r="353" spans="1:15">
      <c r="A353" s="6"/>
      <c r="B353" s="6"/>
      <c r="C353" s="6"/>
      <c r="D353" s="6"/>
      <c r="E353" s="70" t="s">
        <v>591</v>
      </c>
      <c r="F353" s="8">
        <f>SUM(G353:H353)</f>
        <v>4910</v>
      </c>
      <c r="G353" s="8">
        <f>SUM(G355:G356)</f>
        <v>0</v>
      </c>
      <c r="H353" s="19">
        <v>4910</v>
      </c>
      <c r="O353" s="100"/>
    </row>
    <row r="354" spans="1:15" ht="14.25" customHeight="1">
      <c r="A354" s="6"/>
      <c r="B354" s="6"/>
      <c r="C354" s="6"/>
      <c r="D354" s="6"/>
      <c r="E354" s="41" t="s">
        <v>169</v>
      </c>
      <c r="F354" s="66"/>
      <c r="G354" s="66"/>
      <c r="H354" s="66"/>
      <c r="O354" s="100"/>
    </row>
    <row r="355" spans="1:15" ht="15.75" customHeight="1">
      <c r="A355" s="6">
        <v>2921</v>
      </c>
      <c r="B355" s="6" t="s">
        <v>110</v>
      </c>
      <c r="C355" s="6" t="s">
        <v>18</v>
      </c>
      <c r="D355" s="6" t="s">
        <v>11</v>
      </c>
      <c r="E355" s="41" t="s">
        <v>16</v>
      </c>
      <c r="F355" s="8">
        <f>SUM(G355,H355)</f>
        <v>0</v>
      </c>
      <c r="G355" s="8">
        <v>0</v>
      </c>
      <c r="H355" s="8">
        <v>0</v>
      </c>
      <c r="O355" s="100"/>
    </row>
    <row r="356" spans="1:15" ht="21.75" customHeight="1">
      <c r="A356" s="6">
        <v>2922</v>
      </c>
      <c r="B356" s="6" t="s">
        <v>110</v>
      </c>
      <c r="C356" s="6" t="s">
        <v>18</v>
      </c>
      <c r="D356" s="6" t="s">
        <v>18</v>
      </c>
      <c r="E356" s="41" t="s">
        <v>170</v>
      </c>
      <c r="F356" s="8">
        <f>SUM(G356,H356)</f>
        <v>0</v>
      </c>
      <c r="G356" s="8">
        <v>0</v>
      </c>
      <c r="H356" s="8">
        <v>0</v>
      </c>
      <c r="O356" s="100"/>
    </row>
    <row r="357" spans="1:15" ht="27" customHeight="1">
      <c r="A357" s="6">
        <v>2930</v>
      </c>
      <c r="B357" s="6" t="s">
        <v>110</v>
      </c>
      <c r="C357" s="6" t="s">
        <v>20</v>
      </c>
      <c r="D357" s="6" t="s">
        <v>12</v>
      </c>
      <c r="E357" s="41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00"/>
    </row>
    <row r="358" spans="1:15" ht="26.25" customHeight="1">
      <c r="A358" s="6">
        <v>2931</v>
      </c>
      <c r="B358" s="6" t="s">
        <v>110</v>
      </c>
      <c r="C358" s="6" t="s">
        <v>20</v>
      </c>
      <c r="D358" s="6" t="s">
        <v>11</v>
      </c>
      <c r="E358" s="41" t="s">
        <v>172</v>
      </c>
      <c r="F358" s="8">
        <f>SUM(G358,H358)</f>
        <v>0</v>
      </c>
      <c r="G358" s="8">
        <v>0</v>
      </c>
      <c r="H358" s="8">
        <v>0</v>
      </c>
      <c r="O358" s="100"/>
    </row>
    <row r="359" spans="1:15" ht="17.25" customHeight="1">
      <c r="A359" s="6">
        <v>2932</v>
      </c>
      <c r="B359" s="6" t="s">
        <v>110</v>
      </c>
      <c r="C359" s="6" t="s">
        <v>20</v>
      </c>
      <c r="D359" s="6" t="s">
        <v>18</v>
      </c>
      <c r="E359" s="41" t="s">
        <v>173</v>
      </c>
      <c r="F359" s="8">
        <f>SUM(G359,H359)</f>
        <v>0</v>
      </c>
      <c r="G359" s="8">
        <v>0</v>
      </c>
      <c r="H359" s="8">
        <v>0</v>
      </c>
      <c r="O359" s="100"/>
    </row>
    <row r="360" spans="1:15" ht="15.75" customHeight="1">
      <c r="A360" s="6">
        <v>2940</v>
      </c>
      <c r="B360" s="6" t="s">
        <v>110</v>
      </c>
      <c r="C360" s="6" t="s">
        <v>29</v>
      </c>
      <c r="D360" s="6" t="s">
        <v>12</v>
      </c>
      <c r="E360" s="41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00"/>
    </row>
    <row r="361" spans="1:15" ht="22.5" customHeight="1">
      <c r="A361" s="6">
        <v>2941</v>
      </c>
      <c r="B361" s="6" t="s">
        <v>110</v>
      </c>
      <c r="C361" s="6" t="s">
        <v>29</v>
      </c>
      <c r="D361" s="6" t="s">
        <v>11</v>
      </c>
      <c r="E361" s="41" t="s">
        <v>175</v>
      </c>
      <c r="F361" s="8">
        <f>SUM(G361,H361)</f>
        <v>0</v>
      </c>
      <c r="G361" s="8">
        <v>0</v>
      </c>
      <c r="H361" s="8">
        <v>0</v>
      </c>
      <c r="O361" s="100"/>
    </row>
    <row r="362" spans="1:15" ht="18.75" customHeight="1">
      <c r="A362" s="6">
        <v>2942</v>
      </c>
      <c r="B362" s="6" t="s">
        <v>110</v>
      </c>
      <c r="C362" s="6" t="s">
        <v>29</v>
      </c>
      <c r="D362" s="6" t="s">
        <v>18</v>
      </c>
      <c r="E362" s="41" t="s">
        <v>176</v>
      </c>
      <c r="F362" s="8">
        <f>SUM(G362,H362)</f>
        <v>0</v>
      </c>
      <c r="G362" s="8">
        <v>0</v>
      </c>
      <c r="H362" s="8">
        <v>0</v>
      </c>
      <c r="O362" s="100"/>
    </row>
    <row r="363" spans="1:15" s="54" customFormat="1" ht="21" customHeight="1">
      <c r="A363" s="6">
        <v>2950</v>
      </c>
      <c r="B363" s="6" t="s">
        <v>110</v>
      </c>
      <c r="C363" s="6" t="s">
        <v>32</v>
      </c>
      <c r="D363" s="6" t="s">
        <v>12</v>
      </c>
      <c r="E363" s="41" t="s">
        <v>177</v>
      </c>
      <c r="F363" s="8">
        <f>SUM(F364)</f>
        <v>192883.7</v>
      </c>
      <c r="G363" s="8">
        <f>SUM(G364)</f>
        <v>192883.7</v>
      </c>
      <c r="H363" s="8">
        <f>SUM(H364)</f>
        <v>0</v>
      </c>
      <c r="O363" s="100"/>
    </row>
    <row r="364" spans="1:15" s="54" customFormat="1" ht="17.25" customHeight="1">
      <c r="A364" s="6">
        <v>2951</v>
      </c>
      <c r="B364" s="6" t="s">
        <v>110</v>
      </c>
      <c r="C364" s="6" t="s">
        <v>32</v>
      </c>
      <c r="D364" s="6" t="s">
        <v>11</v>
      </c>
      <c r="E364" s="41" t="s">
        <v>178</v>
      </c>
      <c r="F364" s="8">
        <f>SUM(F366:F367)</f>
        <v>192883.7</v>
      </c>
      <c r="G364" s="8">
        <f>SUM(G366:G367)</f>
        <v>192883.7</v>
      </c>
      <c r="H364" s="8">
        <f>SUM(H366:H367)</f>
        <v>0</v>
      </c>
      <c r="O364" s="100"/>
    </row>
    <row r="365" spans="1:15" s="54" customFormat="1" ht="24" customHeight="1">
      <c r="A365" s="6"/>
      <c r="B365" s="6"/>
      <c r="C365" s="6"/>
      <c r="D365" s="6"/>
      <c r="E365" s="41" t="s">
        <v>583</v>
      </c>
      <c r="F365" s="8"/>
      <c r="G365" s="8"/>
      <c r="H365" s="8"/>
      <c r="O365" s="100"/>
    </row>
    <row r="366" spans="1:15" s="54" customFormat="1" ht="19.5" customHeight="1">
      <c r="A366" s="6"/>
      <c r="B366" s="6"/>
      <c r="C366" s="6"/>
      <c r="D366" s="6"/>
      <c r="E366" s="7" t="s">
        <v>584</v>
      </c>
      <c r="F366" s="8">
        <f>G366</f>
        <v>185767.1</v>
      </c>
      <c r="G366" s="8">
        <v>185767.1</v>
      </c>
      <c r="H366" s="66">
        <v>0</v>
      </c>
      <c r="O366" s="100"/>
    </row>
    <row r="367" spans="1:15" s="54" customFormat="1" ht="28.5" customHeight="1">
      <c r="A367" s="6"/>
      <c r="B367" s="6"/>
      <c r="C367" s="6"/>
      <c r="D367" s="6"/>
      <c r="E367" s="7" t="s">
        <v>585</v>
      </c>
      <c r="F367" s="8">
        <f>G367</f>
        <v>7116.6</v>
      </c>
      <c r="G367" s="8">
        <v>7116.6</v>
      </c>
      <c r="H367" s="66">
        <v>0</v>
      </c>
      <c r="K367" s="54" t="s">
        <v>542</v>
      </c>
      <c r="O367" s="100"/>
    </row>
    <row r="368" spans="1:15" ht="15" hidden="1" customHeight="1">
      <c r="A368" s="6">
        <v>2952</v>
      </c>
      <c r="B368" s="6" t="s">
        <v>110</v>
      </c>
      <c r="C368" s="6" t="s">
        <v>32</v>
      </c>
      <c r="D368" s="6" t="s">
        <v>18</v>
      </c>
      <c r="E368" s="41" t="s">
        <v>541</v>
      </c>
      <c r="F368" s="8">
        <f>SUM(G368,H368)</f>
        <v>0</v>
      </c>
      <c r="G368" s="8">
        <v>0</v>
      </c>
      <c r="H368" s="8">
        <v>0</v>
      </c>
      <c r="O368" s="100"/>
    </row>
    <row r="369" spans="1:15" ht="15" hidden="1" customHeight="1">
      <c r="A369" s="6">
        <v>2960</v>
      </c>
      <c r="B369" s="6" t="s">
        <v>110</v>
      </c>
      <c r="C369" s="6" t="s">
        <v>35</v>
      </c>
      <c r="D369" s="6" t="s">
        <v>12</v>
      </c>
      <c r="E369" s="41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00"/>
    </row>
    <row r="370" spans="1:15" ht="15" hidden="1" customHeight="1">
      <c r="A370" s="6">
        <v>2961</v>
      </c>
      <c r="B370" s="6" t="s">
        <v>110</v>
      </c>
      <c r="C370" s="6" t="s">
        <v>35</v>
      </c>
      <c r="D370" s="6" t="s">
        <v>11</v>
      </c>
      <c r="E370" s="41" t="s">
        <v>181</v>
      </c>
      <c r="F370" s="8">
        <f>SUM(G370,H370)</f>
        <v>0</v>
      </c>
      <c r="G370" s="8">
        <v>0</v>
      </c>
      <c r="H370" s="8">
        <v>0</v>
      </c>
      <c r="O370" s="100"/>
    </row>
    <row r="371" spans="1:15" ht="15" hidden="1" customHeight="1">
      <c r="A371" s="6">
        <v>2970</v>
      </c>
      <c r="B371" s="6" t="s">
        <v>110</v>
      </c>
      <c r="C371" s="6" t="s">
        <v>38</v>
      </c>
      <c r="D371" s="6" t="s">
        <v>12</v>
      </c>
      <c r="E371" s="41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00"/>
    </row>
    <row r="372" spans="1:15" ht="1.5" hidden="1" customHeight="1">
      <c r="A372" s="6">
        <v>2971</v>
      </c>
      <c r="B372" s="6" t="s">
        <v>110</v>
      </c>
      <c r="C372" s="6" t="s">
        <v>38</v>
      </c>
      <c r="D372" s="6" t="s">
        <v>11</v>
      </c>
      <c r="E372" s="41" t="s">
        <v>182</v>
      </c>
      <c r="F372" s="8">
        <f>SUM(G372,H372)</f>
        <v>0</v>
      </c>
      <c r="G372" s="8">
        <v>0</v>
      </c>
      <c r="H372" s="8">
        <v>0</v>
      </c>
      <c r="O372" s="100"/>
    </row>
    <row r="373" spans="1:15" ht="27.75" customHeight="1">
      <c r="A373" s="6">
        <v>2980</v>
      </c>
      <c r="B373" s="6" t="s">
        <v>110</v>
      </c>
      <c r="C373" s="6" t="s">
        <v>40</v>
      </c>
      <c r="D373" s="6" t="s">
        <v>12</v>
      </c>
      <c r="E373" s="41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00"/>
    </row>
    <row r="374" spans="1:15" ht="16.5" customHeight="1">
      <c r="A374" s="6">
        <v>2981</v>
      </c>
      <c r="B374" s="6" t="s">
        <v>110</v>
      </c>
      <c r="C374" s="6" t="s">
        <v>40</v>
      </c>
      <c r="D374" s="6" t="s">
        <v>11</v>
      </c>
      <c r="E374" s="41" t="s">
        <v>183</v>
      </c>
      <c r="F374" s="8">
        <f>SUM(G374,H374)</f>
        <v>0</v>
      </c>
      <c r="G374" s="8">
        <v>0</v>
      </c>
      <c r="H374" s="8">
        <v>0</v>
      </c>
      <c r="O374" s="100"/>
    </row>
    <row r="375" spans="1:15" s="54" customFormat="1" ht="42.7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00"/>
    </row>
    <row r="376" spans="1:15" s="54" customFormat="1" ht="1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41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00"/>
    </row>
    <row r="377" spans="1:15" s="54" customFormat="1" ht="15" hidden="1" customHeight="1">
      <c r="A377" s="6">
        <v>3011</v>
      </c>
      <c r="B377" s="6" t="s">
        <v>184</v>
      </c>
      <c r="C377" s="6" t="s">
        <v>11</v>
      </c>
      <c r="D377" s="6" t="s">
        <v>11</v>
      </c>
      <c r="E377" s="41" t="s">
        <v>186</v>
      </c>
      <c r="F377" s="8">
        <f>SUM(G377,H377)</f>
        <v>0</v>
      </c>
      <c r="G377" s="8">
        <v>0</v>
      </c>
      <c r="H377" s="8">
        <v>0</v>
      </c>
      <c r="O377" s="100"/>
    </row>
    <row r="378" spans="1:15" s="54" customFormat="1" ht="15" hidden="1" customHeight="1">
      <c r="A378" s="6">
        <v>3012</v>
      </c>
      <c r="B378" s="6" t="s">
        <v>184</v>
      </c>
      <c r="C378" s="6" t="s">
        <v>11</v>
      </c>
      <c r="D378" s="6" t="s">
        <v>18</v>
      </c>
      <c r="E378" s="41" t="s">
        <v>187</v>
      </c>
      <c r="F378" s="8">
        <f>SUM(G378,H378)</f>
        <v>0</v>
      </c>
      <c r="G378" s="8">
        <v>0</v>
      </c>
      <c r="H378" s="8">
        <v>0</v>
      </c>
      <c r="O378" s="100"/>
    </row>
    <row r="379" spans="1:15" s="54" customFormat="1" ht="15" hidden="1" customHeight="1">
      <c r="A379" s="6">
        <v>3020</v>
      </c>
      <c r="B379" s="6" t="s">
        <v>184</v>
      </c>
      <c r="C379" s="6" t="s">
        <v>18</v>
      </c>
      <c r="D379" s="6" t="s">
        <v>12</v>
      </c>
      <c r="E379" s="41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00"/>
    </row>
    <row r="380" spans="1:15" s="54" customFormat="1" ht="15" hidden="1" customHeight="1">
      <c r="A380" s="6">
        <v>3021</v>
      </c>
      <c r="B380" s="6" t="s">
        <v>184</v>
      </c>
      <c r="C380" s="6" t="s">
        <v>18</v>
      </c>
      <c r="D380" s="6" t="s">
        <v>11</v>
      </c>
      <c r="E380" s="41" t="s">
        <v>189</v>
      </c>
      <c r="F380" s="8">
        <f>SUM(G380,H380)</f>
        <v>0</v>
      </c>
      <c r="G380" s="8">
        <v>0</v>
      </c>
      <c r="H380" s="8">
        <v>0</v>
      </c>
      <c r="O380" s="100"/>
    </row>
    <row r="381" spans="1:15" s="54" customFormat="1" ht="15" hidden="1" customHeight="1">
      <c r="A381" s="6">
        <v>3030</v>
      </c>
      <c r="B381" s="6" t="s">
        <v>184</v>
      </c>
      <c r="C381" s="6" t="s">
        <v>20</v>
      </c>
      <c r="D381" s="6" t="s">
        <v>12</v>
      </c>
      <c r="E381" s="41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00"/>
    </row>
    <row r="382" spans="1:15" s="54" customFormat="1" ht="15" hidden="1" customHeight="1">
      <c r="A382" s="6">
        <v>3031</v>
      </c>
      <c r="B382" s="6" t="s">
        <v>184</v>
      </c>
      <c r="C382" s="6" t="s">
        <v>20</v>
      </c>
      <c r="D382" s="6" t="s">
        <v>11</v>
      </c>
      <c r="E382" s="41" t="s">
        <v>190</v>
      </c>
      <c r="F382" s="8">
        <f>SUM(G382,H382)</f>
        <v>0</v>
      </c>
      <c r="G382" s="8">
        <v>0</v>
      </c>
      <c r="H382" s="8">
        <v>0</v>
      </c>
      <c r="O382" s="100"/>
    </row>
    <row r="383" spans="1:15" s="54" customFormat="1" ht="15" hidden="1" customHeight="1">
      <c r="A383" s="6">
        <v>3040</v>
      </c>
      <c r="B383" s="6" t="s">
        <v>184</v>
      </c>
      <c r="C383" s="6" t="s">
        <v>29</v>
      </c>
      <c r="D383" s="6" t="s">
        <v>12</v>
      </c>
      <c r="E383" s="41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00"/>
    </row>
    <row r="384" spans="1:15" s="54" customFormat="1" ht="15" hidden="1" customHeight="1">
      <c r="A384" s="6">
        <v>3041</v>
      </c>
      <c r="B384" s="6" t="s">
        <v>184</v>
      </c>
      <c r="C384" s="6" t="s">
        <v>29</v>
      </c>
      <c r="D384" s="6" t="s">
        <v>11</v>
      </c>
      <c r="E384" s="41" t="s">
        <v>191</v>
      </c>
      <c r="F384" s="8">
        <f>SUM(G384,H384)</f>
        <v>0</v>
      </c>
      <c r="G384" s="8">
        <v>0</v>
      </c>
      <c r="H384" s="8">
        <v>0</v>
      </c>
      <c r="O384" s="100"/>
    </row>
    <row r="385" spans="1:15" s="54" customFormat="1" ht="15" hidden="1" customHeight="1">
      <c r="A385" s="6">
        <v>3050</v>
      </c>
      <c r="B385" s="6" t="s">
        <v>184</v>
      </c>
      <c r="C385" s="6" t="s">
        <v>32</v>
      </c>
      <c r="D385" s="6" t="s">
        <v>12</v>
      </c>
      <c r="E385" s="41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00"/>
    </row>
    <row r="386" spans="1:15" s="54" customFormat="1" ht="15" hidden="1" customHeight="1">
      <c r="A386" s="6">
        <v>3051</v>
      </c>
      <c r="B386" s="6" t="s">
        <v>184</v>
      </c>
      <c r="C386" s="6" t="s">
        <v>32</v>
      </c>
      <c r="D386" s="6" t="s">
        <v>11</v>
      </c>
      <c r="E386" s="41" t="s">
        <v>192</v>
      </c>
      <c r="F386" s="8">
        <f>SUM(G386,H386)</f>
        <v>0</v>
      </c>
      <c r="G386" s="8">
        <v>0</v>
      </c>
      <c r="H386" s="8">
        <v>0</v>
      </c>
      <c r="O386" s="100"/>
    </row>
    <row r="387" spans="1:15" s="54" customFormat="1" ht="15" hidden="1" customHeight="1">
      <c r="A387" s="6">
        <v>3060</v>
      </c>
      <c r="B387" s="6" t="s">
        <v>184</v>
      </c>
      <c r="C387" s="6" t="s">
        <v>35</v>
      </c>
      <c r="D387" s="6" t="s">
        <v>12</v>
      </c>
      <c r="E387" s="41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00"/>
    </row>
    <row r="388" spans="1:15" s="54" customFormat="1" ht="15" hidden="1" customHeight="1">
      <c r="A388" s="6">
        <v>3061</v>
      </c>
      <c r="B388" s="6" t="s">
        <v>184</v>
      </c>
      <c r="C388" s="6" t="s">
        <v>35</v>
      </c>
      <c r="D388" s="6" t="s">
        <v>11</v>
      </c>
      <c r="E388" s="41" t="s">
        <v>193</v>
      </c>
      <c r="F388" s="8">
        <f>SUM(G388,H388)</f>
        <v>0</v>
      </c>
      <c r="G388" s="8">
        <v>0</v>
      </c>
      <c r="H388" s="8">
        <v>0</v>
      </c>
      <c r="O388" s="100"/>
    </row>
    <row r="389" spans="1:15" s="54" customFormat="1" ht="20.25" customHeight="1">
      <c r="A389" s="6">
        <v>3070</v>
      </c>
      <c r="B389" s="6" t="s">
        <v>184</v>
      </c>
      <c r="C389" s="6" t="s">
        <v>38</v>
      </c>
      <c r="D389" s="6" t="s">
        <v>12</v>
      </c>
      <c r="E389" s="41" t="s">
        <v>193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00"/>
    </row>
    <row r="390" spans="1:15" s="54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41" t="s">
        <v>194</v>
      </c>
      <c r="F390" s="8">
        <f>SUM(F392:F393)</f>
        <v>18000</v>
      </c>
      <c r="G390" s="8">
        <f>SUM(G392:G393)</f>
        <v>18000</v>
      </c>
      <c r="H390" s="8">
        <f>SUM(H392:H393)</f>
        <v>0</v>
      </c>
      <c r="O390" s="100"/>
    </row>
    <row r="391" spans="1:15" s="54" customFormat="1" ht="24" customHeight="1">
      <c r="A391" s="6"/>
      <c r="B391" s="6"/>
      <c r="C391" s="6"/>
      <c r="D391" s="6"/>
      <c r="E391" s="41" t="s">
        <v>194</v>
      </c>
      <c r="F391" s="8"/>
      <c r="G391" s="8"/>
      <c r="H391" s="8"/>
      <c r="O391" s="100"/>
    </row>
    <row r="392" spans="1:15" s="54" customFormat="1" ht="29.25" customHeight="1">
      <c r="A392" s="6"/>
      <c r="B392" s="6"/>
      <c r="C392" s="6"/>
      <c r="D392" s="6"/>
      <c r="E392" s="42" t="s">
        <v>483</v>
      </c>
      <c r="F392" s="8">
        <f>G392</f>
        <v>18000</v>
      </c>
      <c r="G392" s="8">
        <v>18000</v>
      </c>
      <c r="H392" s="8">
        <v>0</v>
      </c>
      <c r="O392" s="100"/>
    </row>
    <row r="393" spans="1:15" s="54" customFormat="1" ht="25.5" hidden="1" customHeight="1">
      <c r="A393" s="6"/>
      <c r="B393" s="6"/>
      <c r="C393" s="6"/>
      <c r="D393" s="6"/>
      <c r="E393" s="58" t="s">
        <v>534</v>
      </c>
      <c r="F393" s="8">
        <f>SUM(G393:H393)</f>
        <v>0</v>
      </c>
      <c r="G393" s="8">
        <v>0</v>
      </c>
      <c r="H393" s="8">
        <v>0</v>
      </c>
      <c r="O393" s="100"/>
    </row>
    <row r="394" spans="1:15" s="54" customFormat="1" ht="25.5" hidden="1" customHeight="1">
      <c r="A394" s="6">
        <v>3080</v>
      </c>
      <c r="B394" s="6" t="s">
        <v>184</v>
      </c>
      <c r="C394" s="6" t="s">
        <v>40</v>
      </c>
      <c r="D394" s="6" t="s">
        <v>12</v>
      </c>
      <c r="E394" s="41" t="s">
        <v>514</v>
      </c>
      <c r="F394" s="8">
        <f>SUM(F395)</f>
        <v>0</v>
      </c>
      <c r="G394" s="8">
        <f>SUM(G395)</f>
        <v>0</v>
      </c>
      <c r="H394" s="8">
        <f>SUM(H395)</f>
        <v>0</v>
      </c>
      <c r="O394" s="100"/>
    </row>
    <row r="395" spans="1:15" s="54" customFormat="1" ht="25.5" hidden="1" customHeight="1">
      <c r="A395" s="6">
        <v>3081</v>
      </c>
      <c r="B395" s="6" t="s">
        <v>184</v>
      </c>
      <c r="C395" s="6" t="s">
        <v>40</v>
      </c>
      <c r="D395" s="6" t="s">
        <v>11</v>
      </c>
      <c r="E395" s="41" t="s">
        <v>195</v>
      </c>
      <c r="F395" s="8">
        <f>SUM(G395,H395)</f>
        <v>0</v>
      </c>
      <c r="G395" s="8">
        <v>0</v>
      </c>
      <c r="H395" s="8">
        <v>0</v>
      </c>
      <c r="O395" s="100"/>
    </row>
    <row r="396" spans="1:15" s="54" customFormat="1" ht="15" hidden="1" customHeight="1">
      <c r="A396" s="6">
        <v>3090</v>
      </c>
      <c r="B396" s="6" t="s">
        <v>184</v>
      </c>
      <c r="C396" s="6" t="s">
        <v>110</v>
      </c>
      <c r="D396" s="6" t="s">
        <v>12</v>
      </c>
      <c r="E396" s="41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00"/>
    </row>
    <row r="397" spans="1:15" s="54" customFormat="1" ht="15" hidden="1" customHeight="1">
      <c r="A397" s="6">
        <v>3091</v>
      </c>
      <c r="B397" s="6" t="s">
        <v>184</v>
      </c>
      <c r="C397" s="6" t="s">
        <v>110</v>
      </c>
      <c r="D397" s="6" t="s">
        <v>11</v>
      </c>
      <c r="E397" s="41" t="s">
        <v>196</v>
      </c>
      <c r="F397" s="8">
        <f>SUM(G397,H397)</f>
        <v>0</v>
      </c>
      <c r="G397" s="8">
        <v>0</v>
      </c>
      <c r="H397" s="8">
        <v>0</v>
      </c>
      <c r="O397" s="100"/>
    </row>
    <row r="398" spans="1:15" s="54" customFormat="1" ht="25.5" hidden="1" customHeight="1">
      <c r="A398" s="6">
        <v>3092</v>
      </c>
      <c r="B398" s="6" t="s">
        <v>184</v>
      </c>
      <c r="C398" s="6" t="s">
        <v>110</v>
      </c>
      <c r="D398" s="6" t="s">
        <v>18</v>
      </c>
      <c r="E398" s="41" t="s">
        <v>196</v>
      </c>
      <c r="F398" s="8">
        <f>SUM(G398,H398)</f>
        <v>0</v>
      </c>
      <c r="G398" s="8">
        <v>0</v>
      </c>
      <c r="H398" s="8">
        <v>0</v>
      </c>
      <c r="O398" s="100"/>
    </row>
    <row r="399" spans="1:15" s="54" customFormat="1" ht="25.5">
      <c r="A399" s="6">
        <v>3100</v>
      </c>
      <c r="B399" s="6" t="s">
        <v>198</v>
      </c>
      <c r="C399" s="6" t="s">
        <v>12</v>
      </c>
      <c r="D399" s="6" t="s">
        <v>12</v>
      </c>
      <c r="E399" s="41" t="s">
        <v>197</v>
      </c>
      <c r="F399" s="8">
        <f t="shared" ref="F399:H401" si="10">SUM(F400)</f>
        <v>127690.1</v>
      </c>
      <c r="G399" s="8">
        <f t="shared" si="10"/>
        <v>806040.1</v>
      </c>
      <c r="H399" s="8">
        <f t="shared" si="10"/>
        <v>0</v>
      </c>
      <c r="O399" s="100"/>
    </row>
    <row r="400" spans="1:15" ht="27.75" customHeight="1">
      <c r="A400" s="6">
        <v>3110</v>
      </c>
      <c r="B400" s="6" t="s">
        <v>198</v>
      </c>
      <c r="C400" s="6" t="s">
        <v>11</v>
      </c>
      <c r="D400" s="6" t="s">
        <v>12</v>
      </c>
      <c r="E400" s="41" t="s">
        <v>199</v>
      </c>
      <c r="F400" s="8">
        <f t="shared" si="10"/>
        <v>127690.1</v>
      </c>
      <c r="G400" s="8">
        <f t="shared" si="10"/>
        <v>806040.1</v>
      </c>
      <c r="H400" s="8">
        <f t="shared" si="10"/>
        <v>0</v>
      </c>
      <c r="O400" s="100"/>
    </row>
    <row r="401" spans="1:15" ht="0.75" customHeight="1">
      <c r="A401" s="6">
        <v>3112</v>
      </c>
      <c r="B401" s="6" t="s">
        <v>198</v>
      </c>
      <c r="C401" s="6" t="s">
        <v>11</v>
      </c>
      <c r="D401" s="6" t="s">
        <v>18</v>
      </c>
      <c r="E401" s="41"/>
      <c r="F401" s="8">
        <f t="shared" si="10"/>
        <v>127690.1</v>
      </c>
      <c r="G401" s="8">
        <f t="shared" si="10"/>
        <v>806040.1</v>
      </c>
      <c r="H401" s="8">
        <f t="shared" si="10"/>
        <v>0</v>
      </c>
      <c r="O401" s="100"/>
    </row>
    <row r="402" spans="1:15">
      <c r="A402" s="6">
        <v>3112</v>
      </c>
      <c r="B402" s="6" t="s">
        <v>198</v>
      </c>
      <c r="C402" s="6" t="s">
        <v>11</v>
      </c>
      <c r="D402" s="6" t="s">
        <v>18</v>
      </c>
      <c r="E402" s="41" t="s">
        <v>201</v>
      </c>
      <c r="F402" s="8">
        <f>F403</f>
        <v>127690.1</v>
      </c>
      <c r="G402" s="8">
        <f>G403</f>
        <v>806040.1</v>
      </c>
      <c r="H402" s="8">
        <v>0</v>
      </c>
      <c r="O402" s="100"/>
    </row>
    <row r="403" spans="1:15">
      <c r="A403" s="51"/>
      <c r="B403" s="52"/>
      <c r="C403" s="52"/>
      <c r="D403" s="53"/>
      <c r="E403" s="49" t="s">
        <v>543</v>
      </c>
      <c r="F403" s="8">
        <v>127690.1</v>
      </c>
      <c r="G403" s="8">
        <v>806040.1</v>
      </c>
      <c r="H403" s="8">
        <v>0</v>
      </c>
    </row>
    <row r="404" spans="1:15">
      <c r="A404" s="50"/>
      <c r="B404" s="50"/>
      <c r="C404" s="50"/>
      <c r="D404" s="50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2025-07-18T10:12:54Z</cp:lastPrinted>
  <dcterms:created xsi:type="dcterms:W3CDTF">2022-02-01T10:32:06Z</dcterms:created>
  <dcterms:modified xsi:type="dcterms:W3CDTF">2025-08-18T10:20:28Z</dcterms:modified>
</cp:coreProperties>
</file>