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67353CBD-FFB3-49D1-89C1-A432BE85DD03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4" sheetId="220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Area" localSheetId="5">havelvac4!$A$1:$E$13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7" l="1"/>
  <c r="N238" i="202"/>
  <c r="N238" i="206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76" i="200" l="1"/>
  <c r="P476" i="201"/>
  <c r="P476" i="202"/>
  <c r="P476" i="203"/>
  <c r="P476" i="204"/>
  <c r="P476" i="205"/>
  <c r="P476" i="207"/>
  <c r="P476" i="206"/>
  <c r="P476" i="208"/>
  <c r="P476" i="210"/>
  <c r="P476" i="211"/>
  <c r="P476" i="212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P540" i="200" l="1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O458" i="200" l="1"/>
  <c r="O458" i="201"/>
  <c r="O458" i="202"/>
  <c r="O458" i="203"/>
  <c r="O458" i="204"/>
  <c r="O458" i="205"/>
  <c r="O458" i="207"/>
  <c r="O458" i="206"/>
  <c r="O458" i="208"/>
  <c r="O458" i="210"/>
  <c r="O458" i="211"/>
  <c r="O458" i="212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1" i="200"/>
  <c r="N481" i="205"/>
  <c r="N481" i="208"/>
  <c r="N481" i="210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N481" i="201" l="1"/>
  <c r="N244" i="212"/>
  <c r="N244" i="206"/>
  <c r="N244" i="203"/>
  <c r="N244" i="201"/>
  <c r="N244" i="210"/>
  <c r="N244" i="205"/>
  <c r="N481" i="212"/>
  <c r="N481" i="206"/>
  <c r="N481" i="203"/>
  <c r="N481" i="211"/>
  <c r="N481" i="202"/>
  <c r="N481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N393" i="211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4" l="1"/>
  <c r="N393" i="203"/>
  <c r="N393" i="206"/>
  <c r="N393" i="200"/>
  <c r="N393" i="202"/>
  <c r="N393" i="201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54" i="205" l="1"/>
  <c r="N404" i="212"/>
  <c r="N404" i="211"/>
  <c r="N404" i="205"/>
  <c r="N404" i="200"/>
  <c r="N404" i="208"/>
  <c r="N554" i="208"/>
  <c r="N554" i="202"/>
  <c r="N554" i="211"/>
  <c r="N554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36" i="200" l="1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O563" i="200" l="1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55" i="200" l="1"/>
  <c r="N755" i="201"/>
  <c r="N755" i="202"/>
  <c r="N755" i="203"/>
  <c r="N755" i="204"/>
  <c r="N755" i="205"/>
  <c r="N755" i="206"/>
  <c r="N755" i="207"/>
  <c r="N755" i="208"/>
  <c r="N755" i="210"/>
  <c r="N755" i="211"/>
  <c r="N755" i="212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581" i="200" l="1"/>
  <c r="N581" i="201"/>
  <c r="N581" i="202"/>
  <c r="N581" i="203"/>
  <c r="N581" i="204"/>
  <c r="N581" i="205"/>
  <c r="N581" i="206"/>
  <c r="N581" i="207"/>
  <c r="N581" i="208"/>
  <c r="N581" i="210"/>
  <c r="N581" i="211"/>
  <c r="N581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56" i="202" l="1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O512" i="206"/>
  <c r="O379" i="203"/>
  <c r="O377" i="203" s="1"/>
  <c r="O512" i="211"/>
  <c r="P379" i="207"/>
  <c r="P377" i="207" s="1"/>
  <c r="P379" i="212"/>
  <c r="P377" i="212" s="1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379" i="208"/>
  <c r="O379" i="202"/>
  <c r="O377" i="202" s="1"/>
  <c r="O379" i="201"/>
  <c r="P379" i="201"/>
  <c r="O274" i="210"/>
  <c r="P174" i="204"/>
  <c r="P274" i="204"/>
  <c r="P272" i="204" s="1"/>
  <c r="P474" i="204"/>
  <c r="P472" i="204" s="1"/>
  <c r="P470" i="204" s="1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74" i="201"/>
  <c r="O272" i="201" s="1"/>
  <c r="P474" i="208"/>
  <c r="P472" i="208" s="1"/>
  <c r="P470" i="208" s="1"/>
  <c r="O379" i="211"/>
  <c r="P379" i="203"/>
  <c r="P377" i="203" s="1"/>
  <c r="P379" i="211"/>
  <c r="P377" i="211" s="1"/>
  <c r="N402" i="208"/>
  <c r="P600" i="208"/>
  <c r="P690" i="207"/>
  <c r="P68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174" i="201"/>
  <c r="O379" i="210"/>
  <c r="P379" i="205"/>
  <c r="P379" i="204"/>
  <c r="P474" i="203"/>
  <c r="P472" i="203" s="1"/>
  <c r="P470" i="203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N529" i="207"/>
  <c r="N529" i="204"/>
  <c r="N529" i="205"/>
  <c r="N529" i="201"/>
  <c r="P512" i="20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N489" i="207"/>
  <c r="N489" i="206"/>
  <c r="N489" i="205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N682" i="202"/>
  <c r="P743" i="206"/>
  <c r="P741" i="206" s="1"/>
  <c r="N671" i="202"/>
  <c r="N650" i="202"/>
  <c r="N652" i="202"/>
  <c r="P559" i="201"/>
  <c r="P559" i="212"/>
  <c r="P559" i="207"/>
  <c r="N708" i="202"/>
  <c r="P743" i="202"/>
  <c r="P741" i="202" s="1"/>
  <c r="N276" i="212"/>
  <c r="N389" i="212"/>
  <c r="P18" i="208"/>
  <c r="O18" i="206"/>
  <c r="O16" i="206" s="1"/>
  <c r="P559" i="205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s="1"/>
  <c r="N280" i="200" l="1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O427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E123" i="222" l="1"/>
  <c r="F123" i="222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79" i="200"/>
  <c r="O479" i="200"/>
  <c r="N478" i="200"/>
  <c r="N480" i="200"/>
  <c r="N477" i="200"/>
  <c r="O474" i="200" l="1"/>
  <c r="P474" i="200"/>
  <c r="N479" i="200"/>
  <c r="N414" i="200"/>
  <c r="N476" i="200"/>
  <c r="N63" i="200"/>
  <c r="N474" i="200" l="1"/>
  <c r="N472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O494" i="200" l="1"/>
  <c r="O487" i="200" s="1"/>
  <c r="O467" i="200"/>
  <c r="O449" i="200"/>
  <c r="O443" i="200"/>
  <c r="O439" i="200"/>
  <c r="O93" i="200"/>
  <c r="N93" i="200" s="1"/>
  <c r="O422" i="200"/>
  <c r="O433" i="200"/>
  <c r="O431" i="200"/>
  <c r="O424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496" i="200"/>
  <c r="N497" i="200"/>
  <c r="N498" i="200"/>
  <c r="N499" i="200"/>
  <c r="N500" i="200"/>
  <c r="N501" i="200"/>
  <c r="N502" i="200"/>
  <c r="N503" i="200"/>
  <c r="N495" i="200"/>
  <c r="N491" i="200"/>
  <c r="N490" i="200"/>
  <c r="N469" i="200"/>
  <c r="N468" i="200"/>
  <c r="N460" i="200"/>
  <c r="N461" i="200"/>
  <c r="N462" i="200"/>
  <c r="N463" i="200"/>
  <c r="N465" i="200"/>
  <c r="N466" i="200"/>
  <c r="N459" i="200"/>
  <c r="N457" i="200"/>
  <c r="N451" i="200"/>
  <c r="N452" i="200"/>
  <c r="N453" i="200"/>
  <c r="N454" i="200"/>
  <c r="N455" i="200"/>
  <c r="N456" i="200"/>
  <c r="N450" i="200"/>
  <c r="N445" i="200"/>
  <c r="N446" i="200"/>
  <c r="N447" i="200"/>
  <c r="N448" i="200"/>
  <c r="N444" i="200"/>
  <c r="N441" i="200"/>
  <c r="N442" i="200"/>
  <c r="N440" i="200"/>
  <c r="N94" i="200"/>
  <c r="N423" i="200"/>
  <c r="N434" i="200"/>
  <c r="N432" i="200"/>
  <c r="N429" i="200"/>
  <c r="N430" i="200"/>
  <c r="N428" i="200"/>
  <c r="N426" i="200"/>
  <c r="N425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3" i="200" l="1"/>
  <c r="O274" i="200"/>
  <c r="O379" i="200"/>
  <c r="O437" i="200"/>
  <c r="N489" i="200"/>
  <c r="O472" i="200"/>
  <c r="O470" i="200" s="1"/>
  <c r="O420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18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35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85" i="200" l="1"/>
  <c r="O483" i="200" s="1"/>
  <c r="N494" i="19"/>
  <c r="T498" i="19"/>
  <c r="N498" i="19"/>
  <c r="N485" i="200"/>
  <c r="N496" i="19"/>
  <c r="R498" i="19"/>
  <c r="O496" i="19"/>
  <c r="O494" i="19"/>
  <c r="N483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D12" i="220" l="1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l="1"/>
  <c r="N174" i="202" s="1"/>
  <c r="N161" i="19" s="1"/>
  <c r="O174" i="202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59" i="19"/>
  <c r="O13" i="202"/>
  <c r="N13" i="202" s="1"/>
  <c r="P127" i="19" l="1"/>
  <c r="T127" i="19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<sst xmlns="http://schemas.openxmlformats.org/spreadsheetml/2006/main" count="50896" uniqueCount="872">
  <si>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</si>
  <si>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</si>
  <si>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</si>
  <si>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</si>
  <si>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</si>
  <si>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</si>
  <si>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</si>
  <si>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</si>
  <si>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</si>
  <si>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</si>
  <si>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</si>
  <si>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</si>
  <si>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</si>
  <si>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</si>
  <si>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</si>
  <si>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</si>
  <si>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</si>
  <si>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</si>
  <si>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</si>
  <si>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</si>
  <si>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</si>
  <si>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</si>
  <si>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</si>
  <si>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</si>
  <si>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</si>
  <si>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</si>
  <si>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</si>
  <si>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</si>
  <si>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</si>
  <si>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</si>
  <si>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</si>
  <si>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</si>
  <si>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</si>
  <si>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</si>
  <si>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</si>
  <si>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</si>
  <si>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</si>
  <si>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</si>
  <si>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</si>
  <si>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</si>
  <si>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</si>
  <si>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</si>
  <si>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</si>
  <si>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</si>
  <si>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</si>
  <si>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</si>
  <si>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</si>
  <si>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</si>
  <si>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</si>
  <si>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</si>
  <si>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</si>
  <si>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</si>
  <si>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</si>
  <si>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</si>
  <si>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</si>
  <si>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</si>
  <si>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</si>
  <si>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</si>
  <si>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</si>
  <si>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</si>
  <si>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</si>
  <si>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</si>
  <si>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</si>
  <si>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</si>
  <si>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</si>
  <si>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</si>
  <si>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</si>
  <si>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</si>
  <si>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</si>
  <si>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</si>
  <si>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</si>
  <si>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</si>
  <si>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</si>
  <si>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</si>
  <si>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</si>
  <si>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</si>
  <si>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</si>
  <si>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</si>
  <si>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</si>
  <si>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</si>
  <si>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</si>
  <si>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</si>
  <si>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</si>
  <si>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</si>
  <si>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</si>
  <si>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</si>
  <si>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</si>
  <si>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</si>
  <si>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</si>
  <si>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</si>
  <si>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</si>
  <si>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</si>
  <si>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</si>
  <si>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</si>
  <si>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</si>
  <si>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</si>
  <si>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</si>
  <si>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</si>
  <si>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</si>
  <si>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</si>
  <si>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</si>
  <si>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</si>
  <si>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</si>
  <si>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</si>
  <si>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</si>
  <si>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</si>
  <si>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</si>
  <si>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</si>
  <si>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</si>
  <si>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</si>
  <si>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</si>
  <si>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</si>
  <si>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</si>
  <si>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</si>
  <si>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</si>
  <si>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</si>
  <si>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</si>
  <si>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</si>
  <si>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</si>
  <si>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</si>
  <si>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</si>
  <si>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</si>
  <si>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</si>
  <si>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</si>
  <si>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</si>
  <si>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</si>
  <si>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</si>
  <si>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</si>
  <si>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</si>
  <si>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</si>
  <si>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</si>
  <si>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</si>
  <si>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</si>
  <si>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</si>
  <si>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</si>
  <si>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</si>
  <si>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</si>
  <si>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</si>
  <si>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</si>
  <si>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</si>
  <si>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</si>
  <si>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</si>
  <si>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</si>
  <si>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</si>
  <si>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</si>
  <si>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</si>
  <si>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</si>
  <si>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</si>
  <si>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</si>
  <si>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</si>
  <si>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</si>
  <si>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</si>
  <si>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</si>
  <si>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</si>
  <si>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</si>
  <si>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</si>
  <si>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</si>
  <si>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</si>
  <si>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</si>
  <si>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</si>
  <si>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</si>
  <si>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</si>
  <si>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</si>
  <si>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</si>
  <si>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</si>
  <si>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</si>
  <si>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</si>
  <si>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</si>
  <si>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</si>
  <si>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</si>
  <si>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</si>
  <si>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</si>
  <si>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</si>
  <si>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</si>
  <si>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</si>
  <si>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</si>
  <si>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</si>
  <si>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</si>
  <si>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</si>
  <si>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</si>
  <si>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</si>
  <si>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</si>
  <si>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</si>
  <si>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</si>
  <si>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</si>
  <si>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</si>
  <si>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</si>
  <si>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</si>
  <si>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</si>
  <si>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</si>
  <si>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</si>
  <si>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</si>
  <si>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</si>
  <si>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</si>
  <si>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</si>
  <si>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</si>
  <si>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</si>
  <si>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</si>
  <si>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</si>
  <si>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</si>
  <si>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</si>
  <si>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</si>
  <si>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</si>
  <si>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</si>
  <si>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</si>
  <si>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</si>
  <si>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</si>
  <si>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</si>
  <si>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</si>
  <si>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</si>
  <si>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</si>
  <si>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</si>
  <si>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</si>
  <si>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</si>
  <si>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</si>
  <si>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</si>
  <si>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</si>
  <si>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</si>
  <si>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</si>
  <si>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</si>
  <si>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</si>
  <si>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</si>
  <si>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</si>
  <si>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</si>
  <si>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</si>
  <si>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</si>
  <si>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</si>
  <si>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</si>
  <si>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</si>
  <si>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</si>
  <si>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</si>
  <si>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</si>
  <si>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</si>
  <si>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</si>
  <si>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</si>
  <si>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</si>
  <si>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</si>
  <si>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</si>
  <si>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</si>
  <si>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</si>
  <si>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</si>
  <si>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</si>
  <si>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</si>
  <si>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</si>
  <si>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</si>
  <si>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</si>
  <si>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</si>
  <si>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</si>
  <si>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</si>
  <si>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</si>
  <si>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</si>
  <si>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</si>
  <si>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</si>
  <si>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</si>
  <si>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</si>
  <si>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</si>
  <si>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</si>
  <si>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</si>
  <si>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</si>
  <si>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</si>
  <si>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</si>
  <si>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</si>
  <si>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</si>
  <si>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</si>
  <si>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</si>
  <si>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</si>
  <si>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</si>
  <si>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</si>
  <si>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</si>
  <si>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</si>
  <si>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</si>
  <si>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</si>
  <si>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</si>
  <si>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</si>
  <si>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</si>
  <si>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</si>
  <si>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</si>
  <si>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</si>
  <si>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</si>
  <si>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</si>
  <si>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</si>
  <si>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</si>
  <si>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</si>
  <si>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</si>
  <si>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</si>
  <si>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</si>
  <si>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</si>
  <si>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</si>
  <si>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</si>
  <si>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</si>
  <si>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</si>
  <si>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</si>
  <si>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</si>
  <si>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</si>
  <si>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</si>
  <si>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</si>
  <si>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</si>
  <si>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</si>
  <si>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</si>
  <si>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</si>
  <si>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</si>
  <si>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</si>
  <si>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</si>
  <si>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</si>
  <si>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</si>
  <si>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</si>
  <si>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</si>
  <si>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</si>
  <si>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</si>
  <si>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</si>
  <si>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</si>
  <si>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</si>
  <si>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</si>
  <si>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</si>
  <si>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</si>
  <si>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</si>
  <si>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</si>
  <si>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</si>
  <si>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</si>
  <si>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</si>
  <si>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</si>
  <si>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</si>
  <si>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</si>
  <si>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</si>
  <si>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</si>
  <si>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</si>
  <si>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</si>
  <si>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</si>
  <si>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</si>
  <si>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</si>
  <si>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</si>
  <si>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</si>
  <si>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</si>
  <si>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</si>
  <si>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</si>
  <si>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</si>
  <si>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</si>
  <si>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</si>
  <si>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</si>
  <si>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</si>
  <si>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</si>
  <si>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</si>
  <si>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</si>
  <si>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</si>
  <si>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</si>
  <si>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</si>
  <si>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</si>
  <si>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</si>
  <si>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</si>
  <si>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</si>
  <si>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</si>
  <si>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</si>
  <si>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</si>
  <si>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</si>
  <si>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</si>
  <si>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</si>
  <si>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</si>
  <si>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</si>
  <si>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</si>
  <si>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</si>
  <si>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</si>
  <si>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</si>
  <si>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</si>
  <si>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</si>
  <si>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</si>
  <si>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</si>
  <si>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</si>
  <si>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</si>
  <si>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</si>
  <si>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</si>
  <si>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</si>
  <si>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</si>
  <si>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</si>
  <si>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</si>
  <si>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</si>
  <si>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</si>
  <si>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</si>
  <si>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</si>
  <si>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</si>
  <si>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</si>
  <si>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</si>
  <si>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</si>
  <si>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</si>
  <si>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</si>
  <si>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</si>
  <si>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</si>
  <si>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</si>
  <si>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</si>
  <si>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</si>
  <si>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</si>
  <si>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</si>
  <si>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</si>
  <si>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</si>
  <si>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</si>
  <si>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</si>
  <si>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</si>
  <si>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</si>
  <si>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</si>
  <si>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</si>
  <si>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</si>
  <si>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</si>
  <si>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</si>
  <si>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</si>
  <si>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</si>
  <si>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</si>
  <si>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</si>
  <si>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</si>
  <si>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</si>
  <si>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</si>
  <si>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</si>
  <si>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</si>
  <si>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</si>
  <si>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</si>
  <si>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</si>
  <si>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</si>
  <si>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</si>
  <si>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</si>
  <si>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</si>
  <si>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</si>
  <si>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</si>
  <si>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</si>
  <si>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</si>
  <si>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</si>
  <si>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</si>
  <si>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</si>
  <si>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</si>
  <si>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</si>
  <si>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</si>
  <si>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</si>
  <si>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</si>
  <si>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</si>
  <si>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</si>
  <si>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</si>
  <si>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</si>
  <si>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</si>
  <si>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</si>
  <si>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</si>
  <si>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</si>
  <si>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</si>
  <si>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</si>
  <si>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</si>
  <si>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</si>
  <si>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</si>
  <si>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</si>
  <si>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</si>
  <si>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</si>
  <si>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</si>
  <si>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</si>
  <si>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</si>
  <si>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</si>
  <si>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</si>
  <si>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</si>
  <si>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</si>
  <si>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</si>
  <si>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</si>
  <si>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</si>
  <si>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</si>
  <si>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</si>
  <si>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</si>
  <si>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</si>
  <si>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</si>
  <si>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</si>
  <si>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</si>
  <si>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</si>
  <si>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</si>
  <si>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</si>
  <si>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</si>
  <si>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</si>
  <si>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</si>
  <si>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</si>
  <si>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</si>
  <si>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</si>
  <si>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</si>
  <si>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</si>
  <si>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</si>
  <si>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</si>
  <si>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</si>
  <si>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</si>
  <si>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</si>
  <si>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</si>
  <si>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</si>
  <si>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</si>
  <si>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</si>
  <si>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</si>
  <si>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</si>
  <si>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</si>
  <si>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</si>
  <si>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</si>
  <si>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</si>
  <si>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</si>
  <si>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</si>
  <si>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</si>
  <si>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</si>
  <si>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</si>
  <si>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</si>
  <si>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</si>
  <si>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</si>
  <si>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</si>
  <si>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</si>
  <si>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</si>
  <si>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</si>
  <si>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</si>
  <si>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</si>
  <si>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</si>
  <si>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</si>
  <si>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</si>
  <si>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</si>
  <si>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</si>
  <si>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</si>
  <si>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</si>
  <si>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</si>
  <si>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</si>
  <si>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</si>
  <si>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</si>
  <si>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</si>
  <si>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</si>
  <si>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</si>
  <si>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</si>
  <si>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</si>
  <si>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</si>
  <si>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</si>
  <si>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</si>
  <si>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</si>
  <si>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</si>
  <si>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</si>
  <si>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</si>
  <si>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</si>
  <si>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</si>
  <si>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</si>
  <si>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</si>
  <si>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</si>
  <si>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</si>
  <si>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</si>
  <si>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</si>
  <si>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</si>
  <si>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</si>
  <si>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</si>
  <si>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</si>
  <si>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</si>
  <si>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</si>
  <si>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</si>
  <si>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</si>
  <si>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</si>
  <si>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</si>
  <si>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</si>
  <si>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</si>
  <si>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</si>
  <si>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</si>
  <si>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</si>
  <si>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</si>
  <si>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</si>
  <si>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</si>
  <si>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</si>
  <si>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</si>
  <si>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</si>
  <si>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</si>
  <si>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</si>
  <si>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</si>
  <si>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</si>
  <si>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</si>
  <si>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</si>
  <si>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</si>
  <si>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</si>
  <si>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</si>
  <si>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</si>
  <si>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</si>
  <si>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</si>
  <si>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</si>
  <si>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</si>
  <si>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</si>
  <si>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</si>
  <si>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</si>
  <si>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</si>
  <si>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</si>
  <si>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</si>
  <si>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</si>
  <si>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</si>
  <si>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</si>
  <si>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</si>
  <si>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</si>
  <si>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</si>
  <si>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</si>
  <si>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</si>
  <si>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</si>
  <si>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</si>
  <si>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</si>
  <si>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</si>
  <si>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</si>
  <si>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</si>
  <si>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</si>
  <si>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</si>
  <si>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</si>
  <si>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</si>
  <si>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</si>
  <si>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</si>
  <si>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</si>
  <si>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</si>
  <si>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</si>
  <si>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Հավելված N  3</t>
  </si>
  <si>
    <t xml:space="preserve">Տողի NN  </t>
  </si>
  <si>
    <t>ԸՆԴԱՄԵՆԸ ՀԱՎԵԼՈՒՐԴԸ ԿԱՄ ԴԵՖԻՑԻՏԸ (ՊԱԿԱՍՈՒՐԴԸ)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</si>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</sst>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38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4" fillId="36" borderId="24" xfId="0" applyFont="1" applyFill="1" applyBorder="1" applyAlignment="1">
      <alignment horizontal="center" vertical="top" wrapText="1"/>
    </xf>
    <xf numFmtId="0" fontId="75" fillId="36" borderId="25" xfId="0" applyFont="1" applyFill="1" applyBorder="1" applyAlignment="1">
      <alignment vertical="top" wrapText="1"/>
    </xf>
    <xf numFmtId="0" fontId="77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8" fillId="34" borderId="27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vertical="top" wrapText="1"/>
    </xf>
    <xf numFmtId="0" fontId="74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4" fillId="34" borderId="25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4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5" xfId="0" applyFont="1" applyFill="1" applyBorder="1" applyAlignment="1">
      <alignment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80" fillId="37" borderId="30" xfId="0" applyFont="1" applyFill="1" applyBorder="1" applyAlignment="1">
      <alignment vertical="top" wrapText="1"/>
    </xf>
    <xf numFmtId="0" fontId="81" fillId="37" borderId="30" xfId="0" applyFont="1" applyFill="1" applyBorder="1" applyAlignment="1">
      <alignment vertical="top" wrapText="1"/>
    </xf>
    <xf numFmtId="0" fontId="80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1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4" fillId="35" borderId="30" xfId="0" applyFont="1" applyFill="1" applyBorder="1" applyAlignment="1">
      <alignment horizontal="center" vertical="top" wrapText="1"/>
    </xf>
    <xf numFmtId="0" fontId="74" fillId="35" borderId="30" xfId="0" applyFont="1" applyFill="1" applyBorder="1" applyAlignment="1">
      <alignment vertical="top" wrapText="1"/>
    </xf>
    <xf numFmtId="0" fontId="74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1" fillId="37" borderId="25" xfId="0" applyFont="1" applyFill="1" applyBorder="1" applyAlignment="1">
      <alignment horizontal="center" vertical="top" wrapText="1"/>
    </xf>
    <xf numFmtId="0" fontId="81" fillId="37" borderId="25" xfId="0" applyFont="1" applyFill="1" applyBorder="1" applyAlignment="1">
      <alignment vertical="top" wrapText="1"/>
    </xf>
    <xf numFmtId="0" fontId="80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4" fillId="35" borderId="32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vertical="top" wrapText="1"/>
    </xf>
    <xf numFmtId="0" fontId="80" fillId="38" borderId="29" xfId="0" applyFont="1" applyFill="1" applyBorder="1" applyAlignment="1">
      <alignment vertical="top" wrapText="1"/>
    </xf>
    <xf numFmtId="0" fontId="74" fillId="33" borderId="12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4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6" fillId="35" borderId="25" xfId="0" applyFont="1" applyFill="1" applyBorder="1" applyAlignment="1">
      <alignment vertical="top" wrapText="1"/>
    </xf>
    <xf numFmtId="0" fontId="76" fillId="35" borderId="27" xfId="0" applyFont="1" applyFill="1" applyBorder="1" applyAlignment="1">
      <alignment vertical="top" wrapText="1"/>
    </xf>
    <xf numFmtId="0" fontId="76" fillId="35" borderId="33" xfId="0" applyFont="1" applyFill="1" applyBorder="1" applyAlignment="1">
      <alignment vertical="top" wrapText="1"/>
    </xf>
    <xf numFmtId="0" fontId="81" fillId="38" borderId="33" xfId="0" applyFont="1" applyFill="1" applyBorder="1" applyAlignment="1">
      <alignment vertical="top" wrapText="1"/>
    </xf>
    <xf numFmtId="0" fontId="76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6" fillId="35" borderId="25" xfId="0" applyFont="1" applyFill="1" applyBorder="1" applyAlignment="1">
      <alignment horizontal="center" vertical="top" wrapText="1"/>
    </xf>
    <xf numFmtId="0" fontId="76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8" fillId="34" borderId="27" xfId="0" applyFont="1" applyFill="1" applyBorder="1" applyAlignment="1">
      <alignment vertical="top" wrapText="1"/>
    </xf>
    <xf numFmtId="0" fontId="84" fillId="34" borderId="28" xfId="0" applyFont="1" applyFill="1" applyBorder="1" applyAlignment="1">
      <alignment vertical="top" wrapText="1"/>
    </xf>
    <xf numFmtId="169" fontId="85" fillId="34" borderId="11" xfId="77" applyNumberFormat="1" applyFont="1" applyFill="1" applyBorder="1" applyAlignment="1">
      <alignment horizontal="center" vertical="center" wrapText="1"/>
    </xf>
    <xf numFmtId="0" fontId="74" fillId="33" borderId="10" xfId="0" applyFont="1" applyFill="1" applyBorder="1" applyAlignment="1">
      <alignment horizontal="center" vertical="top" wrapText="1"/>
    </xf>
    <xf numFmtId="0" fontId="74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6" fillId="34" borderId="10" xfId="49" applyNumberFormat="1" applyFont="1" applyFill="1" applyBorder="1" applyAlignment="1">
      <alignment horizontal="left" vertical="center"/>
    </xf>
    <xf numFmtId="169" fontId="8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8" fillId="0" borderId="10" xfId="0" applyNumberFormat="1" applyFont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90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90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1" fillId="0" borderId="10" xfId="0" applyNumberFormat="1" applyFont="1" applyBorder="1" applyAlignment="1">
      <alignment horizontal="left" vertical="center" wrapText="1" readingOrder="1"/>
    </xf>
    <xf numFmtId="49" fontId="91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6" fillId="34" borderId="10" xfId="49" applyNumberFormat="1" applyFont="1" applyFill="1" applyBorder="1" applyAlignment="1">
      <alignment horizontal="right" vertical="center"/>
    </xf>
    <xf numFmtId="49" fontId="91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4" fillId="34" borderId="0" xfId="0" applyFont="1" applyFill="1"/>
    <xf numFmtId="168" fontId="38" fillId="25" borderId="0" xfId="0" applyNumberFormat="1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0" fillId="34" borderId="0" xfId="0" applyFill="1"/>
    <xf numFmtId="0" fontId="35" fillId="34" borderId="0" xfId="0" applyFont="1" applyFill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/>
    </xf>
    <xf numFmtId="0" fontId="35" fillId="34" borderId="10" xfId="0" applyFont="1" applyFill="1" applyBorder="1" applyAlignment="1">
      <alignment horizontal="center" vertical="center" wrapText="1"/>
    </xf>
    <xf numFmtId="169" fontId="24" fillId="34" borderId="10" xfId="77" applyNumberFormat="1" applyFont="1" applyFill="1" applyBorder="1" applyAlignment="1">
      <alignment vertical="center" wrapText="1"/>
    </xf>
    <xf numFmtId="169" fontId="73" fillId="34" borderId="0" xfId="0" applyNumberFormat="1" applyFont="1" applyFill="1"/>
    <xf numFmtId="43" fontId="0" fillId="34" borderId="0" xfId="0" applyNumberFormat="1" applyFill="1"/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7" xfId="0" applyFont="1" applyFill="1" applyBorder="1" applyAlignment="1">
      <alignment horizontal="center" vertical="top" wrapText="1"/>
    </xf>
    <xf numFmtId="0" fontId="74" fillId="35" borderId="33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0" fontId="74" fillId="35" borderId="28" xfId="0" applyFont="1" applyFill="1" applyBorder="1" applyAlignment="1">
      <alignment horizontal="center" vertical="top" wrapText="1"/>
    </xf>
    <xf numFmtId="0" fontId="74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81" fillId="38" borderId="25" xfId="0" applyFont="1" applyFill="1" applyBorder="1" applyAlignment="1">
      <alignment horizontal="center" vertical="top" wrapText="1"/>
    </xf>
    <xf numFmtId="0" fontId="81" fillId="38" borderId="33" xfId="0" applyFont="1" applyFill="1" applyBorder="1" applyAlignment="1">
      <alignment horizontal="center" vertical="top" wrapText="1"/>
    </xf>
    <xf numFmtId="0" fontId="83" fillId="38" borderId="29" xfId="0" applyFont="1" applyFill="1" applyBorder="1" applyAlignment="1">
      <alignment vertical="top" wrapText="1"/>
    </xf>
    <xf numFmtId="0" fontId="83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37" fillId="34" borderId="20" xfId="0" applyFont="1" applyFill="1" applyBorder="1" applyAlignment="1">
      <alignment horizontal="right"/>
    </xf>
    <xf numFmtId="0" fontId="35" fillId="34" borderId="12" xfId="0" applyFont="1" applyFill="1" applyBorder="1" applyAlignment="1">
      <alignment horizontal="center" vertical="center" wrapText="1"/>
    </xf>
    <xf numFmtId="0" fontId="35" fillId="34" borderId="11" xfId="0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/>
    </xf>
    <xf numFmtId="0" fontId="69" fillId="34" borderId="0" xfId="0" applyFont="1" applyFill="1" applyAlignment="1">
      <alignment horizont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592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11" t="s">
        <v>855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382"/>
      <c r="I8" s="382"/>
      <c r="J8" s="382"/>
      <c r="K8" s="382"/>
      <c r="L8" s="382"/>
      <c r="M8" s="382"/>
      <c r="N8" s="382"/>
      <c r="O8" s="382"/>
      <c r="P8" s="382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>
        <v>0</v>
      </c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852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792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1" t="s">
        <v>856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593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11" t="s">
        <v>857</v>
      </c>
      <c r="I7" s="411"/>
      <c r="J7" s="411"/>
      <c r="K7" s="411"/>
      <c r="L7" s="411"/>
      <c r="M7" s="411"/>
      <c r="N7" s="411"/>
      <c r="O7" s="411"/>
      <c r="P7" s="4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2">
        <v>0</v>
      </c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0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6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6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7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7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0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3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7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594</v>
      </c>
      <c r="O5" s="435"/>
      <c r="P5" s="435"/>
    </row>
    <row r="6" spans="1:22" ht="19.5" customHeight="1">
      <c r="A6" s="235" t="s">
        <v>722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11" t="s">
        <v>858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595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11" t="s">
        <v>859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596</v>
      </c>
      <c r="O5" s="435"/>
      <c r="P5" s="435"/>
    </row>
    <row r="6" spans="1:22" ht="19.5" customHeight="1">
      <c r="A6" s="235" t="s">
        <v>722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11" t="s">
        <v>860</v>
      </c>
      <c r="I7" s="411"/>
      <c r="J7" s="411"/>
      <c r="K7" s="411"/>
      <c r="L7" s="411"/>
      <c r="M7" s="411"/>
      <c r="N7" s="411"/>
      <c r="O7" s="411"/>
      <c r="P7" s="411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597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1" t="s">
        <v>861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4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793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1" t="s">
        <v>862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1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767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1" t="s">
        <v>863</v>
      </c>
      <c r="I7" s="411"/>
      <c r="J7" s="411"/>
      <c r="K7" s="411"/>
      <c r="L7" s="411"/>
      <c r="M7" s="411"/>
      <c r="N7" s="411"/>
      <c r="O7" s="411"/>
      <c r="P7" s="4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369"/>
      <c r="F1" s="369"/>
      <c r="G1" s="369"/>
      <c r="H1" s="369"/>
      <c r="I1" s="369"/>
      <c r="J1" s="369"/>
      <c r="K1" s="369" t="s">
        <v>366</v>
      </c>
      <c r="L1" s="369"/>
      <c r="M1" s="369"/>
    </row>
    <row r="2" spans="1:16" ht="15.75" customHeight="1">
      <c r="E2" s="369"/>
      <c r="F2" s="369"/>
      <c r="G2" s="369"/>
      <c r="H2" s="369"/>
      <c r="I2" s="369"/>
      <c r="J2" s="369"/>
      <c r="K2" s="369" t="s">
        <v>367</v>
      </c>
      <c r="L2" s="369"/>
      <c r="M2" s="369"/>
    </row>
    <row r="3" spans="1:16" ht="15.75" customHeight="1">
      <c r="E3" s="369"/>
      <c r="F3" s="369"/>
      <c r="G3" s="369"/>
      <c r="H3" s="369"/>
      <c r="I3" s="369"/>
      <c r="J3" s="369"/>
      <c r="K3" s="369" t="s">
        <v>368</v>
      </c>
      <c r="L3" s="369"/>
      <c r="M3" s="369"/>
    </row>
    <row r="4" spans="1:16" ht="15.75" customHeight="1">
      <c r="E4" s="369"/>
      <c r="F4" s="369"/>
      <c r="G4" s="369"/>
      <c r="H4" s="369"/>
      <c r="I4" s="369"/>
      <c r="J4" s="369"/>
      <c r="K4" s="369" t="s">
        <v>369</v>
      </c>
      <c r="L4" s="369"/>
      <c r="M4" s="369"/>
    </row>
    <row r="6" spans="1:16" ht="38.25" customHeight="1">
      <c r="A6" s="370" t="s">
        <v>370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371" t="s">
        <v>97</v>
      </c>
      <c r="G8" s="371"/>
      <c r="H8" s="371"/>
      <c r="I8" s="371"/>
      <c r="J8" s="371"/>
      <c r="K8" s="371"/>
      <c r="L8" s="371"/>
      <c r="M8" s="371"/>
    </row>
    <row r="9" spans="1:16" ht="16.5" customHeight="1">
      <c r="A9" s="372" t="s">
        <v>371</v>
      </c>
      <c r="B9" s="368" t="s">
        <v>372</v>
      </c>
      <c r="C9" s="373" t="s">
        <v>373</v>
      </c>
      <c r="D9" s="368" t="s">
        <v>372</v>
      </c>
      <c r="E9" s="374" t="s">
        <v>374</v>
      </c>
      <c r="F9" s="375" t="s">
        <v>375</v>
      </c>
      <c r="G9" s="376"/>
      <c r="H9" s="376"/>
      <c r="I9" s="376"/>
      <c r="J9" s="376"/>
      <c r="K9" s="376"/>
      <c r="L9" s="376"/>
      <c r="M9" s="377"/>
    </row>
    <row r="10" spans="1:16" ht="20.25" customHeight="1">
      <c r="A10" s="372"/>
      <c r="B10" s="368"/>
      <c r="C10" s="373"/>
      <c r="D10" s="368"/>
      <c r="E10" s="374"/>
      <c r="F10" s="374" t="s">
        <v>376</v>
      </c>
      <c r="G10" s="374"/>
      <c r="H10" s="374"/>
      <c r="I10" s="374"/>
      <c r="J10" s="374" t="s">
        <v>377</v>
      </c>
      <c r="K10" s="374"/>
      <c r="L10" s="374"/>
      <c r="M10" s="374"/>
    </row>
    <row r="11" spans="1:16">
      <c r="A11" s="372"/>
      <c r="B11" s="368"/>
      <c r="C11" s="373"/>
      <c r="D11" s="368"/>
      <c r="E11" s="374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78" t="s">
        <v>465</v>
      </c>
      <c r="B1" s="378"/>
      <c r="C1" s="378"/>
      <c r="D1" s="143" t="s">
        <v>588</v>
      </c>
      <c r="E1" s="144">
        <v>15</v>
      </c>
    </row>
    <row r="2" spans="1:5" ht="62.25" customHeight="1">
      <c r="A2" s="379" t="s">
        <v>466</v>
      </c>
      <c r="B2" s="379"/>
      <c r="C2" s="379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380" t="s">
        <v>484</v>
      </c>
      <c r="B19" s="381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382" t="s">
        <v>43</v>
      </c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392" t="s">
        <v>98</v>
      </c>
      <c r="I4" s="392" t="s">
        <v>99</v>
      </c>
      <c r="J4" s="395" t="s">
        <v>100</v>
      </c>
      <c r="K4" s="395" t="s">
        <v>101</v>
      </c>
      <c r="L4" s="398" t="s">
        <v>102</v>
      </c>
      <c r="M4" s="401" t="s">
        <v>103</v>
      </c>
      <c r="N4" s="389" t="s">
        <v>585</v>
      </c>
      <c r="O4" s="383" t="s">
        <v>586</v>
      </c>
      <c r="P4" s="384"/>
      <c r="Q4" s="384"/>
      <c r="R4" s="384"/>
      <c r="S4" s="384"/>
      <c r="T4" s="384"/>
      <c r="U4" s="385"/>
      <c r="V4" s="383" t="s">
        <v>587</v>
      </c>
      <c r="W4" s="384"/>
      <c r="X4" s="384"/>
      <c r="Y4" s="384"/>
      <c r="Z4" s="384"/>
      <c r="AA4" s="384"/>
      <c r="AB4" s="385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393"/>
      <c r="I5" s="393"/>
      <c r="J5" s="396"/>
      <c r="K5" s="396"/>
      <c r="L5" s="399"/>
      <c r="M5" s="402"/>
      <c r="N5" s="390"/>
      <c r="O5" s="386"/>
      <c r="P5" s="387"/>
      <c r="Q5" s="387"/>
      <c r="R5" s="387"/>
      <c r="S5" s="387"/>
      <c r="T5" s="387"/>
      <c r="U5" s="388"/>
      <c r="V5" s="386"/>
      <c r="W5" s="387"/>
      <c r="X5" s="387"/>
      <c r="Y5" s="387"/>
      <c r="Z5" s="387"/>
      <c r="AA5" s="387"/>
      <c r="AB5" s="388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394"/>
      <c r="I6" s="394"/>
      <c r="J6" s="397"/>
      <c r="K6" s="397"/>
      <c r="L6" s="400"/>
      <c r="M6" s="403"/>
      <c r="N6" s="391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369" t="s">
        <v>603</v>
      </c>
      <c r="E1" s="369"/>
      <c r="F1" s="369"/>
    </row>
    <row r="2" spans="1:57" ht="15.75" customHeight="1">
      <c r="D2" s="369" t="s">
        <v>601</v>
      </c>
      <c r="E2" s="369"/>
      <c r="F2" s="369"/>
    </row>
    <row r="3" spans="1:57" ht="15.75" customHeight="1">
      <c r="D3" s="369" t="s">
        <v>866</v>
      </c>
      <c r="E3" s="369"/>
      <c r="F3" s="369"/>
    </row>
    <row r="4" spans="1:57" ht="15.75" customHeight="1">
      <c r="D4" s="369" t="s">
        <v>867</v>
      </c>
      <c r="E4" s="369"/>
      <c r="F4" s="369"/>
    </row>
    <row r="5" spans="1:57">
      <c r="D5" s="238"/>
    </row>
    <row r="6" spans="1:57" s="136" customFormat="1" ht="36" customHeight="1">
      <c r="A6" s="411" t="s">
        <v>795</v>
      </c>
      <c r="B6" s="411"/>
      <c r="C6" s="411"/>
      <c r="D6" s="411"/>
      <c r="E6" s="411"/>
      <c r="F6" s="411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04" t="s">
        <v>97</v>
      </c>
      <c r="E8" s="404"/>
      <c r="F8" s="404"/>
    </row>
    <row r="9" spans="1:57" ht="39.75" customHeight="1">
      <c r="A9" s="405" t="s">
        <v>604</v>
      </c>
      <c r="B9" s="407" t="s">
        <v>605</v>
      </c>
      <c r="C9" s="405" t="s">
        <v>606</v>
      </c>
      <c r="D9" s="409" t="s">
        <v>607</v>
      </c>
      <c r="E9" s="410" t="s">
        <v>375</v>
      </c>
      <c r="F9" s="410"/>
    </row>
    <row r="10" spans="1:57" ht="31.5" customHeight="1">
      <c r="A10" s="406"/>
      <c r="B10" s="408"/>
      <c r="C10" s="406"/>
      <c r="D10" s="409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620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621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622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623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624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608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609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760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625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610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626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627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628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629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630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631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632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633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634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635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636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637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638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639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640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641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642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643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644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645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646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647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648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649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650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651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652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653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654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655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656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657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658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659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660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661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662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663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412">
        <v>1250</v>
      </c>
      <c r="B63" s="283" t="s">
        <v>664</v>
      </c>
      <c r="C63" s="415">
        <v>7331</v>
      </c>
      <c r="D63" s="418">
        <f>+D66+D67+D71+D72</f>
        <v>0</v>
      </c>
      <c r="E63" s="418">
        <f t="shared" ref="E63:F63" si="18">+E66+E67+E71+E72</f>
        <v>0</v>
      </c>
      <c r="F63" s="418">
        <f t="shared" si="18"/>
        <v>0</v>
      </c>
    </row>
    <row r="64" spans="1:57">
      <c r="A64" s="413"/>
      <c r="B64" s="284" t="s">
        <v>665</v>
      </c>
      <c r="C64" s="416"/>
      <c r="D64" s="419"/>
      <c r="E64" s="419"/>
      <c r="F64" s="419"/>
    </row>
    <row r="65" spans="1:57">
      <c r="A65" s="414"/>
      <c r="B65" s="285" t="s">
        <v>110</v>
      </c>
      <c r="C65" s="417"/>
      <c r="D65" s="420"/>
      <c r="E65" s="420"/>
      <c r="F65" s="420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666</v>
      </c>
      <c r="C66" s="261"/>
      <c r="D66" s="20">
        <f t="shared" ref="D66" si="19">E66+F66</f>
        <v>0</v>
      </c>
      <c r="E66" s="16"/>
      <c r="F66" s="16"/>
    </row>
    <row r="67" spans="1:57" ht="25.5">
      <c r="A67" s="421">
        <v>1252</v>
      </c>
      <c r="B67" s="277" t="s">
        <v>667</v>
      </c>
      <c r="C67" s="423"/>
      <c r="D67" s="425">
        <f>+D69+D70</f>
        <v>0</v>
      </c>
      <c r="E67" s="425">
        <f t="shared" ref="E67:F67" si="20">+E69+E70</f>
        <v>0</v>
      </c>
      <c r="F67" s="425">
        <f t="shared" si="20"/>
        <v>0</v>
      </c>
    </row>
    <row r="68" spans="1:57">
      <c r="A68" s="422"/>
      <c r="B68" s="286" t="s">
        <v>108</v>
      </c>
      <c r="C68" s="424"/>
      <c r="D68" s="426"/>
      <c r="E68" s="426"/>
      <c r="F68" s="426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668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669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670</v>
      </c>
      <c r="C71" s="261"/>
      <c r="D71" s="20">
        <f>E71+F71</f>
        <v>0</v>
      </c>
      <c r="E71" s="353">
        <v>0</v>
      </c>
      <c r="F71" s="20">
        <v>0</v>
      </c>
    </row>
    <row r="72" spans="1:57" ht="38.25">
      <c r="A72" s="264">
        <v>1256</v>
      </c>
      <c r="B72" s="260" t="s">
        <v>671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672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673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674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675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676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677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678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611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679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680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681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682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612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683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684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685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686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687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688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689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690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691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692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693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694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695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696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697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698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699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700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701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702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703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704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705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706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707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708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709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710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711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613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712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713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714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715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716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717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718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719</v>
      </c>
      <c r="C123" s="257">
        <v>7451</v>
      </c>
      <c r="D123" s="258">
        <f>+D124+D126</f>
        <v>0</v>
      </c>
      <c r="E123" s="258">
        <f>E124+E125+E126</f>
        <v>0</v>
      </c>
      <c r="F123" s="258">
        <f>F124+F125+F126</f>
        <v>0</v>
      </c>
    </row>
    <row r="124" spans="1:6" ht="25.5">
      <c r="A124" s="264">
        <v>1391</v>
      </c>
      <c r="B124" s="260" t="s">
        <v>720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614</v>
      </c>
      <c r="C125" s="261"/>
      <c r="D125" s="20">
        <v>0</v>
      </c>
      <c r="E125" s="20">
        <v>0</v>
      </c>
      <c r="F125" s="182"/>
    </row>
    <row r="126" spans="1:6" ht="38.25">
      <c r="A126" s="264">
        <v>1393</v>
      </c>
      <c r="B126" s="260" t="s">
        <v>615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L692"/>
  <sheetViews>
    <sheetView tabSelected="1" view="pageBreakPreview" zoomScaleSheetLayoutView="100" workbookViewId="0">
      <selection activeCell="G31" sqref="G31"/>
    </sheetView>
  </sheetViews>
  <sheetFormatPr defaultColWidth="8.85546875" defaultRowHeight="12.75"/>
  <cols>
    <col min="1" max="1" width="8.5703125" style="360" customWidth="1"/>
    <col min="2" max="2" width="35.85546875" style="360" customWidth="1"/>
    <col min="3" max="5" width="18.85546875" style="360" customWidth="1"/>
    <col min="6" max="7" width="8.85546875" style="360"/>
    <col min="8" max="8" width="16.5703125" style="360" customWidth="1"/>
    <col min="9" max="16384" width="8.85546875" style="360"/>
  </cols>
  <sheetData>
    <row r="1" spans="1:5">
      <c r="C1" s="427" t="s">
        <v>598</v>
      </c>
      <c r="D1" s="427"/>
      <c r="E1" s="427"/>
    </row>
    <row r="2" spans="1:5">
      <c r="C2" s="427" t="s">
        <v>601</v>
      </c>
      <c r="D2" s="427"/>
      <c r="E2" s="427"/>
    </row>
    <row r="3" spans="1:5">
      <c r="C3" s="427" t="s">
        <v>870</v>
      </c>
      <c r="D3" s="427"/>
      <c r="E3" s="427"/>
    </row>
    <row r="4" spans="1:5">
      <c r="C4" s="427" t="s">
        <v>871</v>
      </c>
      <c r="D4" s="427"/>
      <c r="E4" s="427"/>
    </row>
    <row r="5" spans="1:5">
      <c r="D5" s="434"/>
      <c r="E5" s="434"/>
    </row>
    <row r="6" spans="1:5" ht="42" customHeight="1">
      <c r="A6" s="429" t="s">
        <v>853</v>
      </c>
      <c r="B6" s="429"/>
      <c r="C6" s="429"/>
      <c r="D6" s="429"/>
      <c r="E6" s="429"/>
    </row>
    <row r="7" spans="1:5" ht="15.75">
      <c r="A7" s="361"/>
      <c r="B7" s="361"/>
      <c r="C7" s="361"/>
      <c r="D7" s="361"/>
      <c r="E7" s="361"/>
    </row>
    <row r="8" spans="1:5" ht="15.75">
      <c r="A8" s="357"/>
      <c r="B8" s="357"/>
      <c r="C8" s="357"/>
      <c r="D8" s="430" t="s">
        <v>97</v>
      </c>
      <c r="E8" s="430"/>
    </row>
    <row r="9" spans="1:5" ht="38.25" customHeight="1">
      <c r="A9" s="431" t="s">
        <v>599</v>
      </c>
      <c r="B9" s="431"/>
      <c r="C9" s="428" t="s">
        <v>374</v>
      </c>
      <c r="D9" s="433" t="s">
        <v>375</v>
      </c>
      <c r="E9" s="433"/>
    </row>
    <row r="10" spans="1:5" ht="36" customHeight="1">
      <c r="A10" s="432"/>
      <c r="B10" s="432"/>
      <c r="C10" s="428"/>
      <c r="D10" s="359" t="s">
        <v>376</v>
      </c>
      <c r="E10" s="359" t="s">
        <v>377</v>
      </c>
    </row>
    <row r="11" spans="1:5" ht="15.75">
      <c r="A11" s="362">
        <v>1</v>
      </c>
      <c r="B11" s="362">
        <v>2</v>
      </c>
      <c r="C11" s="363">
        <v>3</v>
      </c>
      <c r="D11" s="362">
        <v>4</v>
      </c>
      <c r="E11" s="362">
        <v>5</v>
      </c>
    </row>
    <row r="12" spans="1:5" ht="52.5" customHeight="1">
      <c r="A12" s="362">
        <v>8000</v>
      </c>
      <c r="B12" s="364" t="s">
        <v>600</v>
      </c>
      <c r="C12" s="365" t="e">
        <f>+D12+E12</f>
        <v>#REF!</v>
      </c>
      <c r="D12" s="365" t="e">
        <f>+'havelvac 1'!E12-#REF!</f>
        <v>#REF!</v>
      </c>
      <c r="E12" s="365" t="e">
        <f>+'havelvac 1'!F12-#REF!</f>
        <v>#REF!</v>
      </c>
    </row>
    <row r="14" spans="1:5" hidden="1">
      <c r="C14" s="366" t="e">
        <f>+C12+#REF!</f>
        <v>#REF!</v>
      </c>
      <c r="D14" s="366" t="e">
        <f>+D12+#REF!</f>
        <v>#REF!</v>
      </c>
      <c r="E14" s="366" t="e">
        <f>+E12+#REF!</f>
        <v>#REF!</v>
      </c>
    </row>
    <row r="15" spans="1:5">
      <c r="D15" s="367"/>
    </row>
    <row r="233" ht="13.5" customHeight="1"/>
    <row r="236" ht="16.5" customHeight="1"/>
    <row r="692" spans="12:12">
      <c r="L692" s="360" t="s">
        <v>762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25" right="0.25" top="0.75" bottom="0.75" header="0.3" footer="0.3"/>
  <pageSetup paperSize="9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589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11" t="s">
        <v>864</v>
      </c>
      <c r="I7" s="411"/>
      <c r="J7" s="411"/>
      <c r="K7" s="411"/>
      <c r="L7" s="411"/>
      <c r="M7" s="411"/>
      <c r="N7" s="411"/>
      <c r="O7" s="411"/>
      <c r="P7" s="4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58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800</v>
      </c>
      <c r="M117" s="11" t="s">
        <v>799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809</v>
      </c>
      <c r="M207" s="11" t="s">
        <v>810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811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849</v>
      </c>
      <c r="M215" s="47" t="s">
        <v>850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8" t="s">
        <v>813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815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849</v>
      </c>
      <c r="M239" s="47" t="s">
        <v>850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847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827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2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2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2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2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2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09"/>
      <c r="P453" s="309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09">
        <v>0</v>
      </c>
      <c r="P456" s="309"/>
      <c r="Q456" s="160"/>
      <c r="R456" s="160"/>
      <c r="S456" s="342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182">
        <f>O457+P457</f>
        <v>0</v>
      </c>
      <c r="O457" s="309"/>
      <c r="P457" s="309"/>
      <c r="Q457" s="160"/>
      <c r="R457" s="160"/>
      <c r="S457" s="342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6"/>
      <c r="I468" s="304"/>
      <c r="J468" s="305"/>
      <c r="K468" s="305"/>
      <c r="L468" s="29" t="s">
        <v>142</v>
      </c>
      <c r="M468" s="30">
        <v>4251</v>
      </c>
      <c r="N468" s="182">
        <f t="shared" si="9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2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2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2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2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846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2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2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2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09"/>
      <c r="P490" s="309"/>
      <c r="Q490" s="160"/>
      <c r="R490" s="160"/>
      <c r="S490" s="342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09"/>
      <c r="P491" s="309"/>
      <c r="Q491" s="160"/>
      <c r="R491" s="160"/>
      <c r="S491" s="342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102">O492+P492</f>
        <v>0</v>
      </c>
      <c r="O492" s="309"/>
      <c r="P492" s="309"/>
      <c r="Q492" s="160"/>
      <c r="R492" s="160"/>
      <c r="S492" s="342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09"/>
      <c r="P493" s="309"/>
      <c r="Q493" s="160"/>
      <c r="R493" s="160"/>
      <c r="S493" s="342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10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2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2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2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39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42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45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49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2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590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1" t="s">
        <v>865</v>
      </c>
      <c r="I7" s="411"/>
      <c r="J7" s="411"/>
      <c r="K7" s="411"/>
      <c r="L7" s="411"/>
      <c r="M7" s="411"/>
      <c r="N7" s="411"/>
      <c r="O7" s="411"/>
      <c r="P7" s="4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/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36"/>
      <c r="L1" s="436"/>
      <c r="M1" s="436"/>
      <c r="N1" s="369" t="s">
        <v>721</v>
      </c>
      <c r="O1" s="369"/>
      <c r="P1" s="3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36"/>
      <c r="L2" s="436"/>
      <c r="M2" s="436"/>
      <c r="N2" s="369" t="s">
        <v>601</v>
      </c>
      <c r="O2" s="369"/>
      <c r="P2" s="369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36"/>
      <c r="L3" s="436"/>
      <c r="M3" s="436"/>
      <c r="N3" s="369" t="s">
        <v>869</v>
      </c>
      <c r="O3" s="369"/>
      <c r="P3" s="3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36"/>
      <c r="L4" s="436"/>
      <c r="M4" s="436"/>
      <c r="N4" s="369" t="s">
        <v>868</v>
      </c>
      <c r="O4" s="369"/>
      <c r="P4" s="3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36"/>
      <c r="L5" s="436"/>
      <c r="M5" s="436"/>
      <c r="N5" s="435" t="s">
        <v>591</v>
      </c>
      <c r="O5" s="435"/>
      <c r="P5" s="435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11" t="s">
        <v>854</v>
      </c>
      <c r="I7" s="411"/>
      <c r="J7" s="411"/>
      <c r="K7" s="411"/>
      <c r="L7" s="411"/>
      <c r="M7" s="411"/>
      <c r="N7" s="411"/>
      <c r="O7" s="411"/>
      <c r="P7" s="4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37" t="s">
        <v>97</v>
      </c>
      <c r="P9" s="437"/>
    </row>
    <row r="10" spans="1:22" ht="46.5" customHeight="1">
      <c r="A10" s="122"/>
      <c r="H10" s="392" t="s">
        <v>98</v>
      </c>
      <c r="I10" s="392" t="s">
        <v>99</v>
      </c>
      <c r="J10" s="395" t="s">
        <v>100</v>
      </c>
      <c r="K10" s="395" t="s">
        <v>101</v>
      </c>
      <c r="L10" s="398" t="s">
        <v>102</v>
      </c>
      <c r="M10" s="401" t="s">
        <v>103</v>
      </c>
      <c r="N10" s="374" t="s">
        <v>374</v>
      </c>
      <c r="O10" s="410" t="s">
        <v>375</v>
      </c>
      <c r="P10" s="4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3"/>
      <c r="I11" s="393"/>
      <c r="J11" s="396"/>
      <c r="K11" s="396"/>
      <c r="L11" s="399"/>
      <c r="M11" s="402"/>
      <c r="N11" s="3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766</v>
      </c>
      <c r="M353" s="299" t="s">
        <v>764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741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775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742</v>
      </c>
      <c r="M503" s="11" t="s">
        <v>743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744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759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773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618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745</v>
      </c>
      <c r="I561" s="151" t="s">
        <v>185</v>
      </c>
      <c r="J561" s="152">
        <v>4</v>
      </c>
      <c r="K561" s="152">
        <v>1</v>
      </c>
      <c r="L561" s="153" t="s">
        <v>746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747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735</v>
      </c>
      <c r="M581" s="47" t="s">
        <v>736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735</v>
      </c>
      <c r="M585" s="47" t="s">
        <v>736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769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776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616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774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748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749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750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750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751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752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752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753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754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755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756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757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740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758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768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CP</vt:lpstr>
      <vt:lpstr>havelvac 3</vt:lpstr>
      <vt:lpstr>Hashvt</vt:lpstr>
      <vt:lpstr>havelvac 6 varchakan</vt:lpstr>
      <vt:lpstr>havelvac 1</vt:lpstr>
      <vt:lpstr>havelvac4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2025-04-29T12:34:54Z</dcterms:modified>
</cp:coreProperties>
</file>